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C.1!$A$1:$G$442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OFFSET(C.1!$C$57,0,0,COUNT(C.1!$C$57:$C$441))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OFFSET(C.1!$E$57,0,0,COUNT(C.1!$E$57:$E$441))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1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<sst xmlns="http://schemas.openxmlformats.org/spreadsheetml/2006/main" count="226" uniqueCount="71">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</sst>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4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23" fillId="2" borderId="0" xfId="0" applyFont="1" applyFill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17" fontId="23" fillId="2" borderId="8" xfId="0" applyNumberFormat="1" applyFont="1" applyFill="1" applyBorder="1" applyAlignment="1">
      <alignment horizontal="center" vertical="center"/>
    </xf>
    <xf numFmtId="165" fontId="23" fillId="2" borderId="8" xfId="0" applyNumberFormat="1" applyFont="1" applyFill="1" applyBorder="1" applyAlignment="1">
      <alignment horizontal="center" vertical="center"/>
    </xf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Enero 2021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2.1963708844780206E-2"/>
                  <c:y val="3.6298931706243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2.196382414044477E-2"/>
                  <c:y val="3.831553902325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'C.1'!$A$57:$A$441</c:f>
              <c:numCache>
                <c:formatCode>mmm\-yy</c:formatCode>
                <c:ptCount val="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49"/>
                <c:pt idx="0">
                  <c:v>5.0633217224992961</c:v>
                </c:pt>
                <c:pt idx="1">
                  <c:v>4.3729985766866548</c:v>
                </c:pt>
                <c:pt idx="2">
                  <c:v>4.5358155014085639</c:v>
                </c:pt>
                <c:pt idx="3">
                  <c:v>2.0275660516010561</c:v>
                </c:pt>
                <c:pt idx="4">
                  <c:v>2.3216837269903579</c:v>
                </c:pt>
                <c:pt idx="5">
                  <c:v>2.8282246907985353</c:v>
                </c:pt>
                <c:pt idx="6">
                  <c:v>4.0197931324549927</c:v>
                </c:pt>
                <c:pt idx="7">
                  <c:v>3.1047288301538458</c:v>
                </c:pt>
                <c:pt idx="8">
                  <c:v>1.9978124712980048</c:v>
                </c:pt>
                <c:pt idx="9">
                  <c:v>2.947218313046335</c:v>
                </c:pt>
                <c:pt idx="10">
                  <c:v>1.6791855992817233</c:v>
                </c:pt>
                <c:pt idx="11">
                  <c:v>1.5830098270067907</c:v>
                </c:pt>
                <c:pt idx="12">
                  <c:v>1.6949334709837984</c:v>
                </c:pt>
                <c:pt idx="13">
                  <c:v>2.442065760806301</c:v>
                </c:pt>
                <c:pt idx="14">
                  <c:v>2.5071968986731292</c:v>
                </c:pt>
                <c:pt idx="15">
                  <c:v>3.9004365825032465</c:v>
                </c:pt>
                <c:pt idx="16">
                  <c:v>4.2728628685189989</c:v>
                </c:pt>
                <c:pt idx="17">
                  <c:v>4.0510004145518366</c:v>
                </c:pt>
                <c:pt idx="18">
                  <c:v>3.7195737146029018</c:v>
                </c:pt>
                <c:pt idx="19">
                  <c:v>3.2198121641037005</c:v>
                </c:pt>
                <c:pt idx="20">
                  <c:v>2.7052798885756033</c:v>
                </c:pt>
                <c:pt idx="21">
                  <c:v>3.8695504817398501</c:v>
                </c:pt>
                <c:pt idx="22">
                  <c:v>3.8765619212129678</c:v>
                </c:pt>
                <c:pt idx="23">
                  <c:v>2.4181428882253897</c:v>
                </c:pt>
                <c:pt idx="24">
                  <c:v>3.6457670422226585</c:v>
                </c:pt>
                <c:pt idx="25">
                  <c:v>3.7795926295248563</c:v>
                </c:pt>
                <c:pt idx="26">
                  <c:v>3.3966157704195439</c:v>
                </c:pt>
                <c:pt idx="27">
                  <c:v>3.937216881997216</c:v>
                </c:pt>
                <c:pt idx="28">
                  <c:v>4.3630117635804879</c:v>
                </c:pt>
                <c:pt idx="29">
                  <c:v>3.2145835422869027</c:v>
                </c:pt>
                <c:pt idx="30">
                  <c:v>3.9879166877170036</c:v>
                </c:pt>
                <c:pt idx="31">
                  <c:v>3.8705421879948005</c:v>
                </c:pt>
                <c:pt idx="32">
                  <c:v>4.2844956969398993</c:v>
                </c:pt>
                <c:pt idx="33">
                  <c:v>3.9008527598541178</c:v>
                </c:pt>
                <c:pt idx="34">
                  <c:v>4.0090893104685961</c:v>
                </c:pt>
                <c:pt idx="35">
                  <c:v>3.7568253515868548</c:v>
                </c:pt>
                <c:pt idx="36">
                  <c:v>4.7101221909426272</c:v>
                </c:pt>
                <c:pt idx="37">
                  <c:v>2.8974629869765351</c:v>
                </c:pt>
                <c:pt idx="38">
                  <c:v>-4.8140047744528829</c:v>
                </c:pt>
                <c:pt idx="39">
                  <c:v>-10.178130750267684</c:v>
                </c:pt>
                <c:pt idx="40">
                  <c:v>-10.844312331558015</c:v>
                </c:pt>
                <c:pt idx="41">
                  <c:v>-7.6176847428585575</c:v>
                </c:pt>
                <c:pt idx="42">
                  <c:v>-4.5769930469003839</c:v>
                </c:pt>
                <c:pt idx="43">
                  <c:v>-1.2814315465125077</c:v>
                </c:pt>
                <c:pt idx="44">
                  <c:v>0.46796432756970319</c:v>
                </c:pt>
                <c:pt idx="45">
                  <c:v>2.2007466719055486</c:v>
                </c:pt>
                <c:pt idx="46">
                  <c:v>2.4876428838503557</c:v>
                </c:pt>
                <c:pt idx="47">
                  <c:v>5.2731469217132769</c:v>
                </c:pt>
                <c:pt idx="48">
                  <c:v>3.1663982595331817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3744640"/>
        <c:axId val="118935552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36"/>
              <c:layout>
                <c:manualLayout>
                  <c:x val="-1.9035314255052227E-2"/>
                  <c:y val="1.209964390208117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1.6106804369659684E-2"/>
                  <c:y val="3.2265717072216454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49"/>
                <c:pt idx="0">
                  <c:v>3.8568325438512545</c:v>
                </c:pt>
                <c:pt idx="1">
                  <c:v>4.1339109408201864</c:v>
                </c:pt>
                <c:pt idx="2">
                  <c:v>4.0851814123952011</c:v>
                </c:pt>
                <c:pt idx="3">
                  <c:v>3.9836442325569976</c:v>
                </c:pt>
                <c:pt idx="4">
                  <c:v>3.9774278403543093</c:v>
                </c:pt>
                <c:pt idx="5">
                  <c:v>3.9054855566535025</c:v>
                </c:pt>
                <c:pt idx="6">
                  <c:v>3.6446952060264124</c:v>
                </c:pt>
                <c:pt idx="7">
                  <c:v>3.183563630687388</c:v>
                </c:pt>
                <c:pt idx="8">
                  <c:v>2.556222290292979</c:v>
                </c:pt>
                <c:pt idx="9">
                  <c:v>1.944440174777796</c:v>
                </c:pt>
                <c:pt idx="10">
                  <c:v>1.4972176858807416</c:v>
                </c:pt>
                <c:pt idx="11">
                  <c:v>1.3812365794013033</c:v>
                </c:pt>
                <c:pt idx="12">
                  <c:v>1.6115903321265819</c:v>
                </c:pt>
                <c:pt idx="13">
                  <c:v>2.3307810269378706</c:v>
                </c:pt>
                <c:pt idx="14">
                  <c:v>3.3971353960860569</c:v>
                </c:pt>
                <c:pt idx="15">
                  <c:v>4.3163605199097077</c:v>
                </c:pt>
                <c:pt idx="16">
                  <c:v>4.7369239597674095</c:v>
                </c:pt>
                <c:pt idx="17">
                  <c:v>4.5842836594499232</c:v>
                </c:pt>
                <c:pt idx="18">
                  <c:v>4.0842944893457087</c:v>
                </c:pt>
                <c:pt idx="19">
                  <c:v>3.607209571705198</c:v>
                </c:pt>
                <c:pt idx="20">
                  <c:v>3.3323480857725798</c:v>
                </c:pt>
                <c:pt idx="21">
                  <c:v>3.1629580897057963</c:v>
                </c:pt>
                <c:pt idx="22">
                  <c:v>2.9839391814534366</c:v>
                </c:pt>
                <c:pt idx="23">
                  <c:v>2.8414465897896264</c:v>
                </c:pt>
                <c:pt idx="24">
                  <c:v>2.9447334727908299</c:v>
                </c:pt>
                <c:pt idx="25">
                  <c:v>3.4109023793868971</c:v>
                </c:pt>
                <c:pt idx="26">
                  <c:v>4.0522698043523349</c:v>
                </c:pt>
                <c:pt idx="27">
                  <c:v>4.5371691903628601</c:v>
                </c:pt>
                <c:pt idx="28">
                  <c:v>4.6101429253461106</c:v>
                </c:pt>
                <c:pt idx="29">
                  <c:v>4.3799470747200644</c:v>
                </c:pt>
                <c:pt idx="30">
                  <c:v>4.0419477198885971</c:v>
                </c:pt>
                <c:pt idx="31">
                  <c:v>3.7387726572598581</c:v>
                </c:pt>
                <c:pt idx="32">
                  <c:v>3.5513323687489162</c:v>
                </c:pt>
                <c:pt idx="33">
                  <c:v>3.5501191804944341</c:v>
                </c:pt>
                <c:pt idx="34">
                  <c:v>3.6363207106633979</c:v>
                </c:pt>
                <c:pt idx="35">
                  <c:v>3.344829021828204</c:v>
                </c:pt>
                <c:pt idx="36">
                  <c:v>1.9932732663463355</c:v>
                </c:pt>
                <c:pt idx="37">
                  <c:v>-0.69572577825101689</c:v>
                </c:pt>
                <c:pt idx="38">
                  <c:v>-4.1030320815697507</c:v>
                </c:pt>
                <c:pt idx="39">
                  <c:v>-6.8884592580788535</c:v>
                </c:pt>
                <c:pt idx="40">
                  <c:v>-7.8792606906963414</c:v>
                </c:pt>
                <c:pt idx="41">
                  <c:v>-6.8473979346988472</c:v>
                </c:pt>
                <c:pt idx="42">
                  <c:v>-4.5615669304925461</c:v>
                </c:pt>
                <c:pt idx="43">
                  <c:v>-2.0159625422152061</c:v>
                </c:pt>
                <c:pt idx="44">
                  <c:v>0.11388596551613261</c:v>
                </c:pt>
                <c:pt idx="45">
                  <c:v>1.5565234675667909</c:v>
                </c:pt>
                <c:pt idx="46">
                  <c:v>2.4836028973892041</c:v>
                </c:pt>
                <c:pt idx="47">
                  <c:v>3.0905057141796561</c:v>
                </c:pt>
                <c:pt idx="48">
                  <c:v>3.5456014383768064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4640"/>
        <c:axId val="118935552"/>
      </c:lineChart>
      <c:catAx>
        <c:axId val="83744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18935552"/>
        <c:crosses val="autoZero"/>
        <c:auto val="0"/>
        <c:lblAlgn val="ctr"/>
        <c:lblOffset val="100"/>
        <c:tickMarkSkip val="12"/>
        <c:noMultiLvlLbl val="0"/>
      </c:catAx>
      <c:valAx>
        <c:axId val="1189355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8374464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>
      <selection activeCell="C18" sqref="C18"/>
    </sheetView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1" t="s">
        <v>21</v>
      </c>
      <c r="C13" s="72"/>
      <c r="D13" s="9"/>
    </row>
    <row r="14" spans="1:5" s="10" customFormat="1" ht="20.100000000000001" customHeight="1" x14ac:dyDescent="0.2">
      <c r="B14" s="73" t="s">
        <v>22</v>
      </c>
      <c r="C14" s="74"/>
      <c r="D14" s="11"/>
    </row>
    <row r="15" spans="1:5" s="12" customFormat="1" ht="20.100000000000001" customHeight="1" x14ac:dyDescent="0.2">
      <c r="B15" s="75" t="s">
        <v>23</v>
      </c>
      <c r="C15" s="76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9" t="s">
        <v>33</v>
      </c>
      <c r="C19" s="50" t="s">
        <v>25</v>
      </c>
      <c r="D19" s="2"/>
    </row>
    <row r="20" spans="1:4" s="3" customFormat="1" ht="15.75" customHeight="1" x14ac:dyDescent="0.2">
      <c r="A20" s="19"/>
      <c r="B20" s="51" t="s">
        <v>34</v>
      </c>
      <c r="C20" s="50" t="s">
        <v>26</v>
      </c>
      <c r="D20" s="2"/>
    </row>
    <row r="21" spans="1:4" s="3" customFormat="1" ht="15.75" customHeight="1" x14ac:dyDescent="0.2">
      <c r="A21" s="19"/>
      <c r="B21" s="51" t="s">
        <v>35</v>
      </c>
      <c r="C21" s="50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8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3"/>
  <sheetViews>
    <sheetView showGridLines="0" zoomScaleNormal="100" zoomScaleSheetLayoutView="120" workbookViewId="0">
      <pane xSplit="1" ySplit="8" topLeftCell="B96" activePane="bottomRight" state="frozen"/>
      <selection activeCell="E70" sqref="E70"/>
      <selection pane="topRight" activeCell="E70" sqref="E70"/>
      <selection pane="bottomLeft" activeCell="E70" sqref="E70"/>
      <selection pane="bottomRight" activeCell="B105" sqref="B105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3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7" t="s">
        <v>2</v>
      </c>
      <c r="B7" s="80" t="s">
        <v>31</v>
      </c>
      <c r="C7" s="81"/>
      <c r="D7" s="79" t="s">
        <v>20</v>
      </c>
      <c r="E7" s="79"/>
    </row>
    <row r="8" spans="1:7" s="39" customFormat="1" ht="28.5" x14ac:dyDescent="0.2">
      <c r="A8" s="78"/>
      <c r="B8" s="69" t="s">
        <v>11</v>
      </c>
      <c r="C8" s="70" t="s">
        <v>61</v>
      </c>
      <c r="D8" s="68" t="s">
        <v>11</v>
      </c>
      <c r="E8" s="68" t="s">
        <v>61</v>
      </c>
      <c r="F8" s="38"/>
      <c r="G8" s="38"/>
    </row>
    <row r="9" spans="1:7" ht="13.5" customHeight="1" x14ac:dyDescent="0.25">
      <c r="A9" s="40">
        <v>41275</v>
      </c>
      <c r="B9" s="27">
        <v>99.047272121625824</v>
      </c>
      <c r="C9" s="27"/>
      <c r="D9" s="27">
        <v>98.574072759720593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98.812290427921994</v>
      </c>
      <c r="C10" s="27"/>
      <c r="D10" s="27">
        <v>98.961018766461706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101.72709444146189</v>
      </c>
      <c r="C11" s="27"/>
      <c r="D11" s="27">
        <v>99.3112234356296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101.21377073781414</v>
      </c>
      <c r="C12" s="27"/>
      <c r="D12" s="27">
        <v>99.589501900713799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99.539430157187979</v>
      </c>
      <c r="C13" s="27"/>
      <c r="D13" s="27">
        <v>99.693601054690603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96.719725097361248</v>
      </c>
      <c r="C14" s="27"/>
      <c r="D14" s="27">
        <v>99.733242238672901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98.584437385667741</v>
      </c>
      <c r="C15" s="27"/>
      <c r="D15" s="27">
        <v>99.895802965172294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98.617971415263213</v>
      </c>
      <c r="C16" s="27"/>
      <c r="D16" s="27">
        <v>100.198779140947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97.69679853876373</v>
      </c>
      <c r="C17" s="27"/>
      <c r="D17" s="27">
        <v>100.53663912786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99.54572425245702</v>
      </c>
      <c r="C18" s="27"/>
      <c r="D18" s="27">
        <v>100.81575193015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102.35600674441802</v>
      </c>
      <c r="C19" s="27"/>
      <c r="D19" s="27">
        <v>101.0571274206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106.13947868005734</v>
      </c>
      <c r="C20" s="28"/>
      <c r="D20" s="28">
        <v>101.441992755182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102.80147457005469</v>
      </c>
      <c r="C21" s="29">
        <f t="shared" ref="C21:C84" si="0">IFERROR(IF(B21/B9*100-100=-100,"",B21/B9*100-100),"")</f>
        <v>3.7903138249167228</v>
      </c>
      <c r="D21" s="30">
        <v>102.029047257144</v>
      </c>
      <c r="E21" s="30">
        <f t="shared" ref="E21" si="1">IFERROR(IF(D21/D9*100-100=-100,"",D21/D9*100-100),"")</f>
        <v>3.5049525708906089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102.57007166704298</v>
      </c>
      <c r="C22" s="31">
        <f t="shared" si="0"/>
        <v>3.8029492311607527</v>
      </c>
      <c r="D22" s="32">
        <v>102.759361308444</v>
      </c>
      <c r="E22" s="32">
        <f t="shared" ref="E22" si="2">IFERROR(IF(D22/D10*100-100=-100,"",D22/D10*100-100),"")</f>
        <v>3.8382209372217631</v>
      </c>
      <c r="G22" s="36" t="s">
        <v>3</v>
      </c>
    </row>
    <row r="23" spans="1:7" ht="13.5" customHeight="1" x14ac:dyDescent="0.25">
      <c r="A23" s="43">
        <v>41699</v>
      </c>
      <c r="B23" s="31">
        <v>106.71783558979736</v>
      </c>
      <c r="C23" s="31">
        <f t="shared" si="0"/>
        <v>4.9060097270421608</v>
      </c>
      <c r="D23" s="32">
        <v>103.458607588562</v>
      </c>
      <c r="E23" s="32">
        <f t="shared" ref="E23" si="3">IFERROR(IF(D23/D11*100-100=-100,"",D23/D11*100-100),"")</f>
        <v>4.1761484849903212</v>
      </c>
      <c r="G23" s="36" t="s">
        <v>4</v>
      </c>
    </row>
    <row r="24" spans="1:7" ht="13.5" customHeight="1" x14ac:dyDescent="0.25">
      <c r="A24" s="43">
        <v>41730</v>
      </c>
      <c r="B24" s="31">
        <v>104.80117172352871</v>
      </c>
      <c r="C24" s="31">
        <f t="shared" si="0"/>
        <v>3.5443803343790279</v>
      </c>
      <c r="D24" s="32">
        <v>104.048452087624</v>
      </c>
      <c r="E24" s="32">
        <f t="shared" ref="E24" si="4">IFERROR(IF(D24/D12*100-100=-100,"",D24/D12*100-100),"")</f>
        <v>4.4773295395689132</v>
      </c>
      <c r="G24" s="36" t="s">
        <v>5</v>
      </c>
    </row>
    <row r="25" spans="1:7" ht="13.5" customHeight="1" x14ac:dyDescent="0.25">
      <c r="A25" s="43">
        <v>41760</v>
      </c>
      <c r="B25" s="31">
        <v>104.45089005401867</v>
      </c>
      <c r="C25" s="31">
        <f t="shared" si="0"/>
        <v>4.9341852661550831</v>
      </c>
      <c r="D25" s="32">
        <v>104.454806350724</v>
      </c>
      <c r="E25" s="32">
        <f t="shared" ref="E25" si="5">IFERROR(IF(D25/D13*100-100=-100,"",D25/D13*100-100),"")</f>
        <v>4.7758384145652997</v>
      </c>
      <c r="G25" s="36" t="s">
        <v>4</v>
      </c>
    </row>
    <row r="26" spans="1:7" ht="13.5" customHeight="1" x14ac:dyDescent="0.25">
      <c r="A26" s="43">
        <v>41791</v>
      </c>
      <c r="B26" s="31">
        <v>101.04218202593609</v>
      </c>
      <c r="C26" s="31">
        <f t="shared" si="0"/>
        <v>4.4690541916074551</v>
      </c>
      <c r="D26" s="32">
        <v>104.59331263885301</v>
      </c>
      <c r="E26" s="32">
        <f t="shared" ref="E26" si="6">IFERROR(IF(D26/D14*100-100=-100,"",D26/D14*100-100),"")</f>
        <v>4.8730696917978662</v>
      </c>
      <c r="G26" s="36" t="s">
        <v>6</v>
      </c>
    </row>
    <row r="27" spans="1:7" ht="13.5" customHeight="1" x14ac:dyDescent="0.25">
      <c r="A27" s="43">
        <v>41821</v>
      </c>
      <c r="B27" s="31">
        <v>103.75420809088537</v>
      </c>
      <c r="C27" s="31">
        <f t="shared" si="0"/>
        <v>5.2440028490431985</v>
      </c>
      <c r="D27" s="32">
        <v>104.514857886028</v>
      </c>
      <c r="E27" s="32">
        <f t="shared" ref="E27" si="7">IFERROR(IF(D27/D15*100-100=-100,"",D27/D15*100-100),"")</f>
        <v>4.6238728592692553</v>
      </c>
      <c r="G27" s="36" t="s">
        <v>6</v>
      </c>
    </row>
    <row r="28" spans="1:7" ht="13.5" customHeight="1" x14ac:dyDescent="0.25">
      <c r="A28" s="43">
        <v>41852</v>
      </c>
      <c r="B28" s="31">
        <v>102.16156410386189</v>
      </c>
      <c r="C28" s="31">
        <f t="shared" si="0"/>
        <v>3.5932524647837454</v>
      </c>
      <c r="D28" s="32">
        <v>104.48686452719799</v>
      </c>
      <c r="E28" s="32">
        <f t="shared" ref="E28" si="8">IFERROR(IF(D28/D16*100-100=-100,"",D28/D16*100-100),"")</f>
        <v>4.2795784769184166</v>
      </c>
      <c r="G28" s="36" t="s">
        <v>5</v>
      </c>
    </row>
    <row r="29" spans="1:7" ht="13.5" customHeight="1" x14ac:dyDescent="0.25">
      <c r="A29" s="43">
        <v>41883</v>
      </c>
      <c r="B29" s="31">
        <v>101.74619900345566</v>
      </c>
      <c r="C29" s="31">
        <f t="shared" si="0"/>
        <v>4.1448650572569505</v>
      </c>
      <c r="D29" s="32">
        <v>104.699385940299</v>
      </c>
      <c r="E29" s="32">
        <f t="shared" ref="E29" si="9">IFERROR(IF(D29/D17*100-100=-100,"",D29/D17*100-100),"")</f>
        <v>4.1405271237930634</v>
      </c>
      <c r="G29" s="36" t="s">
        <v>7</v>
      </c>
    </row>
    <row r="30" spans="1:7" ht="13.5" customHeight="1" x14ac:dyDescent="0.25">
      <c r="A30" s="43">
        <v>41913</v>
      </c>
      <c r="B30" s="31">
        <v>103.8587763470962</v>
      </c>
      <c r="C30" s="31">
        <f t="shared" si="0"/>
        <v>4.3327346573931038</v>
      </c>
      <c r="D30" s="32">
        <v>105.17301134277901</v>
      </c>
      <c r="E30" s="32">
        <f t="shared" ref="E30" si="10">IFERROR(IF(D30/D18*100-100=-100,"",D30/D18*100-100),"")</f>
        <v>4.3220025930550179</v>
      </c>
      <c r="G30" s="36" t="s">
        <v>8</v>
      </c>
    </row>
    <row r="31" spans="1:7" ht="13.5" customHeight="1" x14ac:dyDescent="0.25">
      <c r="A31" s="43">
        <v>41944</v>
      </c>
      <c r="B31" s="31">
        <v>107.09143178412567</v>
      </c>
      <c r="C31" s="31">
        <f t="shared" si="0"/>
        <v>4.6264261281040007</v>
      </c>
      <c r="D31" s="32">
        <v>105.74788133392001</v>
      </c>
      <c r="E31" s="32">
        <f t="shared" ref="E31" si="11">IFERROR(IF(D31/D19*100-100=-100,"",D31/D19*100-100),"")</f>
        <v>4.6416853843441288</v>
      </c>
      <c r="G31" s="36" t="s">
        <v>9</v>
      </c>
    </row>
    <row r="32" spans="1:7" ht="13.5" customHeight="1" x14ac:dyDescent="0.25">
      <c r="A32" s="44">
        <v>41974</v>
      </c>
      <c r="B32" s="33">
        <v>112.33192919734829</v>
      </c>
      <c r="C32" s="33">
        <f t="shared" si="0"/>
        <v>5.8342575206697944</v>
      </c>
      <c r="D32" s="34">
        <v>106.338070640927</v>
      </c>
      <c r="E32" s="34">
        <f t="shared" ref="E32" si="12">IFERROR(IF(D32/D20*100-100=-100,"",D32/D20*100-100),"")</f>
        <v>4.8264803882166518</v>
      </c>
      <c r="G32" s="36" t="s">
        <v>10</v>
      </c>
    </row>
    <row r="33" spans="1:7" ht="13.5" customHeight="1" x14ac:dyDescent="0.25">
      <c r="A33" s="45">
        <v>42005</v>
      </c>
      <c r="B33" s="35">
        <v>107.77437778593004</v>
      </c>
      <c r="C33" s="35">
        <f t="shared" si="0"/>
        <v>4.8373851023766576</v>
      </c>
      <c r="D33" s="27">
        <v>106.837753871036</v>
      </c>
      <c r="E33" s="27">
        <f t="shared" ref="E33" si="13">IFERROR(IF(D33/D21*100-100=-100,"",D33/D21*100-100),"")</f>
        <v>4.7130760731035792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107.1770488894951</v>
      </c>
      <c r="C34" s="27">
        <f t="shared" si="0"/>
        <v>4.4915413897798686</v>
      </c>
      <c r="D34" s="27">
        <v>107.210062537703</v>
      </c>
      <c r="E34" s="27">
        <f t="shared" ref="E34" si="14">IFERROR(IF(D34/D22*100-100=-100,"",D34/D22*100-100),"")</f>
        <v>4.3311881006146962</v>
      </c>
      <c r="G34" s="36" t="s">
        <v>3</v>
      </c>
    </row>
    <row r="35" spans="1:7" ht="13.5" customHeight="1" x14ac:dyDescent="0.25">
      <c r="A35" s="40">
        <v>42064</v>
      </c>
      <c r="B35" s="27">
        <v>111.79586630766414</v>
      </c>
      <c r="C35" s="27">
        <f t="shared" si="0"/>
        <v>4.7583711661710879</v>
      </c>
      <c r="D35" s="27">
        <v>107.48693248581399</v>
      </c>
      <c r="E35" s="27">
        <f t="shared" ref="E35" si="15">IFERROR(IF(D35/D23*100-100=-100,"",D35/D23*100-100),"")</f>
        <v>3.8936585279322458</v>
      </c>
      <c r="G35" s="36" t="s">
        <v>4</v>
      </c>
    </row>
    <row r="36" spans="1:7" ht="13.5" customHeight="1" x14ac:dyDescent="0.25">
      <c r="A36" s="40">
        <v>42095</v>
      </c>
      <c r="B36" s="27">
        <v>107.66628483072864</v>
      </c>
      <c r="C36" s="27">
        <f t="shared" si="0"/>
        <v>2.733855986608873</v>
      </c>
      <c r="D36" s="27">
        <v>107.77739486067701</v>
      </c>
      <c r="E36" s="27">
        <f t="shared" ref="E36" si="16">IFERROR(IF(D36/D24*100-100=-100,"",D36/D24*100-100),"")</f>
        <v>3.5838522325278603</v>
      </c>
      <c r="G36" s="36" t="s">
        <v>5</v>
      </c>
    </row>
    <row r="37" spans="1:7" ht="13.5" customHeight="1" x14ac:dyDescent="0.25">
      <c r="A37" s="40">
        <v>42125</v>
      </c>
      <c r="B37" s="27">
        <v>106.70852941837809</v>
      </c>
      <c r="C37" s="27">
        <f t="shared" si="0"/>
        <v>2.1614362148487629</v>
      </c>
      <c r="D37" s="27">
        <v>108.197586025951</v>
      </c>
      <c r="E37" s="27">
        <f t="shared" ref="E37" si="17">IFERROR(IF(D37/D25*100-100=-100,"",D37/D25*100-100),"")</f>
        <v>3.5831569709296076</v>
      </c>
      <c r="G37" s="36" t="s">
        <v>4</v>
      </c>
    </row>
    <row r="38" spans="1:7" ht="13.5" customHeight="1" x14ac:dyDescent="0.25">
      <c r="A38" s="40">
        <v>42156</v>
      </c>
      <c r="B38" s="27">
        <v>105.60843381458496</v>
      </c>
      <c r="C38" s="27">
        <f t="shared" si="0"/>
        <v>4.5191539781640699</v>
      </c>
      <c r="D38" s="27">
        <v>108.781130646355</v>
      </c>
      <c r="E38" s="27">
        <f t="shared" ref="E38" si="18">IFERROR(IF(D38/D26*100-100=-100,"",D38/D26*100-100),"")</f>
        <v>4.0039060833286584</v>
      </c>
      <c r="G38" s="36" t="s">
        <v>6</v>
      </c>
    </row>
    <row r="39" spans="1:7" ht="13.5" customHeight="1" x14ac:dyDescent="0.25">
      <c r="A39" s="40">
        <v>42186</v>
      </c>
      <c r="B39" s="27">
        <v>108.69791777509455</v>
      </c>
      <c r="C39" s="27">
        <f t="shared" si="0"/>
        <v>4.7648281213602957</v>
      </c>
      <c r="D39" s="27">
        <v>109.400022333735</v>
      </c>
      <c r="E39" s="27">
        <f t="shared" ref="E39" si="19">IFERROR(IF(D39/D27*100-100=-100,"",D39/D27*100-100),"")</f>
        <v>4.6741339427875488</v>
      </c>
      <c r="G39" s="36" t="s">
        <v>6</v>
      </c>
    </row>
    <row r="40" spans="1:7" ht="13.5" customHeight="1" x14ac:dyDescent="0.25">
      <c r="A40" s="40">
        <v>42217</v>
      </c>
      <c r="B40" s="27">
        <v>107.50643590473658</v>
      </c>
      <c r="C40" s="27">
        <f t="shared" si="0"/>
        <v>5.2317834478736529</v>
      </c>
      <c r="D40" s="27">
        <v>109.872145217918</v>
      </c>
      <c r="E40" s="27">
        <f t="shared" ref="E40" si="20">IFERROR(IF(D40/D28*100-100=-100,"",D40/D28*100-100),"")</f>
        <v>5.1540265037986757</v>
      </c>
      <c r="G40" s="36" t="s">
        <v>5</v>
      </c>
    </row>
    <row r="41" spans="1:7" ht="13.5" customHeight="1" x14ac:dyDescent="0.25">
      <c r="A41" s="40">
        <v>42248</v>
      </c>
      <c r="B41" s="27">
        <v>106.61046474005251</v>
      </c>
      <c r="C41" s="27">
        <f t="shared" si="0"/>
        <v>4.7807837385961136</v>
      </c>
      <c r="D41" s="27">
        <v>110.100704766204</v>
      </c>
      <c r="E41" s="27">
        <f t="shared" ref="E41" si="21">IFERROR(IF(D41/D29*100-100=-100,"",D41/D29*100-100),"")</f>
        <v>5.1588830033682456</v>
      </c>
      <c r="G41" s="36" t="s">
        <v>7</v>
      </c>
    </row>
    <row r="42" spans="1:7" ht="13.5" customHeight="1" x14ac:dyDescent="0.25">
      <c r="A42" s="40">
        <v>42278</v>
      </c>
      <c r="B42" s="27">
        <v>108.36615576045571</v>
      </c>
      <c r="C42" s="27">
        <f t="shared" si="0"/>
        <v>4.3399119187538275</v>
      </c>
      <c r="D42" s="27">
        <v>110.093348789673</v>
      </c>
      <c r="E42" s="27">
        <f t="shared" ref="E42" si="22">IFERROR(IF(D42/D30*100-100=-100,"",D42/D30*100-100),"")</f>
        <v>4.678327057554398</v>
      </c>
      <c r="G42" s="36" t="s">
        <v>8</v>
      </c>
    </row>
    <row r="43" spans="1:7" ht="13.5" customHeight="1" x14ac:dyDescent="0.25">
      <c r="A43" s="40">
        <v>42309</v>
      </c>
      <c r="B43" s="27">
        <v>111.41316026197138</v>
      </c>
      <c r="C43" s="27">
        <f t="shared" si="0"/>
        <v>4.0355501890734189</v>
      </c>
      <c r="D43" s="27">
        <v>109.912466662189</v>
      </c>
      <c r="E43" s="27">
        <f t="shared" ref="E43" si="23">IFERROR(IF(D43/D31*100-100=-100,"",D43/D31*100-100),"")</f>
        <v>3.9382210553405628</v>
      </c>
      <c r="G43" s="36" t="s">
        <v>9</v>
      </c>
    </row>
    <row r="44" spans="1:7" ht="13.5" customHeight="1" x14ac:dyDescent="0.25">
      <c r="A44" s="41">
        <v>42339</v>
      </c>
      <c r="B44" s="28">
        <v>115.29136915642795</v>
      </c>
      <c r="C44" s="28">
        <f t="shared" si="0"/>
        <v>2.6345492151927914</v>
      </c>
      <c r="D44" s="28">
        <v>109.627673565987</v>
      </c>
      <c r="E44" s="28">
        <f t="shared" ref="E44" si="24">IFERROR(IF(D44/D32*100-100=-100,"",D44/D32*100-100),"")</f>
        <v>3.0935326409748711</v>
      </c>
      <c r="G44" s="36" t="s">
        <v>10</v>
      </c>
    </row>
    <row r="45" spans="1:7" ht="13.5" customHeight="1" x14ac:dyDescent="0.25">
      <c r="A45" s="42">
        <v>42370</v>
      </c>
      <c r="B45" s="29">
        <v>109.73510044331911</v>
      </c>
      <c r="C45" s="29">
        <f t="shared" si="0"/>
        <v>1.8192845996138516</v>
      </c>
      <c r="D45" s="30">
        <v>109.457453829627</v>
      </c>
      <c r="E45" s="30">
        <f t="shared" ref="E45" si="25">IFERROR(IF(D45/D33*100-100=-100,"",D45/D33*100-100),"")</f>
        <v>2.4520357866688585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109.47031991846598</v>
      </c>
      <c r="C46" s="31">
        <f t="shared" si="0"/>
        <v>2.1397034651843683</v>
      </c>
      <c r="D46" s="32">
        <v>109.55874200728201</v>
      </c>
      <c r="E46" s="32">
        <f t="shared" ref="E46" si="26">IFERROR(IF(D46/D34*100-100=-100,"",D46/D34*100-100),"")</f>
        <v>2.190726704177635</v>
      </c>
      <c r="G46" s="36" t="s">
        <v>3</v>
      </c>
    </row>
    <row r="47" spans="1:7" ht="13.5" customHeight="1" x14ac:dyDescent="0.25">
      <c r="A47" s="43">
        <v>42430</v>
      </c>
      <c r="B47" s="31">
        <v>112.9905752514793</v>
      </c>
      <c r="C47" s="31">
        <f t="shared" si="0"/>
        <v>1.068652163334292</v>
      </c>
      <c r="D47" s="32">
        <v>109.993181689511</v>
      </c>
      <c r="E47" s="32">
        <f t="shared" ref="E47" si="27">IFERROR(IF(D47/D35*100-100=-100,"",D47/D35*100-100),"")</f>
        <v>2.3316780428428245</v>
      </c>
      <c r="G47" s="36" t="s">
        <v>4</v>
      </c>
    </row>
    <row r="48" spans="1:7" ht="13.5" customHeight="1" x14ac:dyDescent="0.25">
      <c r="A48" s="43">
        <v>42461</v>
      </c>
      <c r="B48" s="31">
        <v>112.35737755368187</v>
      </c>
      <c r="C48" s="31">
        <f t="shared" si="0"/>
        <v>4.3570675168447508</v>
      </c>
      <c r="D48" s="32">
        <v>110.518270084853</v>
      </c>
      <c r="E48" s="32">
        <f t="shared" ref="E48" si="28">IFERROR(IF(D48/D36*100-100=-100,"",D48/D36*100-100),"")</f>
        <v>2.5430891400920501</v>
      </c>
      <c r="G48" s="36" t="s">
        <v>5</v>
      </c>
    </row>
    <row r="49" spans="1:7" ht="13.5" customHeight="1" x14ac:dyDescent="0.25">
      <c r="A49" s="43">
        <v>42491</v>
      </c>
      <c r="B49" s="31">
        <v>111.18822564628725</v>
      </c>
      <c r="C49" s="31">
        <f t="shared" si="0"/>
        <v>4.1980676262019898</v>
      </c>
      <c r="D49" s="32">
        <v>110.91607880619701</v>
      </c>
      <c r="E49" s="32">
        <f t="shared" ref="E49" si="29">IFERROR(IF(D49/D37*100-100=-100,"",D49/D37*100-100),"")</f>
        <v>2.5125262772442767</v>
      </c>
      <c r="G49" s="36" t="s">
        <v>4</v>
      </c>
    </row>
    <row r="50" spans="1:7" ht="13.5" customHeight="1" x14ac:dyDescent="0.25">
      <c r="A50" s="43">
        <v>42522</v>
      </c>
      <c r="B50" s="31">
        <v>108.40018816689748</v>
      </c>
      <c r="C50" s="31">
        <f t="shared" si="0"/>
        <v>2.6434956484763035</v>
      </c>
      <c r="D50" s="32">
        <v>111.243007342875</v>
      </c>
      <c r="E50" s="32">
        <f t="shared" ref="E50" si="30">IFERROR(IF(D50/D38*100-100=-100,"",D50/D38*100-100),"")</f>
        <v>2.2631468177358016</v>
      </c>
      <c r="G50" s="36" t="s">
        <v>6</v>
      </c>
    </row>
    <row r="51" spans="1:7" ht="13.5" customHeight="1" x14ac:dyDescent="0.25">
      <c r="A51" s="43">
        <v>42552</v>
      </c>
      <c r="B51" s="31">
        <v>109.31924278822804</v>
      </c>
      <c r="C51" s="31">
        <f t="shared" si="0"/>
        <v>0.57160709777261332</v>
      </c>
      <c r="D51" s="32">
        <v>111.613984831453</v>
      </c>
      <c r="E51" s="32">
        <f t="shared" ref="E51" si="31">IFERROR(IF(D51/D39*100-100=-100,"",D51/D39*100-100),"")</f>
        <v>2.0237313032387618</v>
      </c>
      <c r="G51" s="36" t="s">
        <v>6</v>
      </c>
    </row>
    <row r="52" spans="1:7" ht="13.5" customHeight="1" x14ac:dyDescent="0.25">
      <c r="A52" s="43">
        <v>42583</v>
      </c>
      <c r="B52" s="31">
        <v>110.3746109149656</v>
      </c>
      <c r="C52" s="31">
        <f t="shared" si="0"/>
        <v>2.6679100521670875</v>
      </c>
      <c r="D52" s="32">
        <v>112.031791099866</v>
      </c>
      <c r="E52" s="32">
        <f t="shared" ref="E52" si="32">IFERROR(IF(D52/D40*100-100=-100,"",D52/D40*100-100),"")</f>
        <v>1.9655990857961285</v>
      </c>
      <c r="G52" s="36" t="s">
        <v>5</v>
      </c>
    </row>
    <row r="53" spans="1:7" ht="13.5" customHeight="1" x14ac:dyDescent="0.25">
      <c r="A53" s="43">
        <v>42614</v>
      </c>
      <c r="B53" s="31">
        <v>109.74338487492027</v>
      </c>
      <c r="C53" s="31">
        <f t="shared" si="0"/>
        <v>2.9386609865239137</v>
      </c>
      <c r="D53" s="32">
        <v>112.462450606106</v>
      </c>
      <c r="E53" s="32">
        <f t="shared" ref="E53" si="33">IFERROR(IF(D53/D41*100-100=-100,"",D53/D41*100-100),"")</f>
        <v>2.1450778584179773</v>
      </c>
      <c r="G53" s="36" t="s">
        <v>7</v>
      </c>
    </row>
    <row r="54" spans="1:7" ht="13.5" customHeight="1" x14ac:dyDescent="0.25">
      <c r="A54" s="43">
        <v>42644</v>
      </c>
      <c r="B54" s="31">
        <v>110.36121105636421</v>
      </c>
      <c r="C54" s="31">
        <f t="shared" si="0"/>
        <v>1.8410317150297146</v>
      </c>
      <c r="D54" s="32">
        <v>112.829114342677</v>
      </c>
      <c r="E54" s="32">
        <f t="shared" ref="E54" si="34">IFERROR(IF(D54/D42*100-100=-100,"",D54/D42*100-100),"")</f>
        <v>2.4849508013699619</v>
      </c>
      <c r="G54" s="36" t="s">
        <v>8</v>
      </c>
    </row>
    <row r="55" spans="1:7" ht="13.5" customHeight="1" x14ac:dyDescent="0.25">
      <c r="A55" s="43">
        <v>42675</v>
      </c>
      <c r="B55" s="31">
        <v>114.97499490361491</v>
      </c>
      <c r="C55" s="31">
        <f t="shared" si="0"/>
        <v>3.1969604248442494</v>
      </c>
      <c r="D55" s="32">
        <v>113.10557439640699</v>
      </c>
      <c r="E55" s="32">
        <f t="shared" ref="E55" si="35">IFERROR(IF(D55/D43*100-100=-100,"",D55/D43*100-100),"")</f>
        <v>2.9051369978183317</v>
      </c>
      <c r="G55" s="36" t="s">
        <v>9</v>
      </c>
    </row>
    <row r="56" spans="1:7" ht="13.5" customHeight="1" x14ac:dyDescent="0.25">
      <c r="A56" s="44">
        <v>42705</v>
      </c>
      <c r="B56" s="33">
        <v>120.63585700673379</v>
      </c>
      <c r="C56" s="33">
        <f t="shared" si="0"/>
        <v>4.6356356849699694</v>
      </c>
      <c r="D56" s="34">
        <v>113.329194545549</v>
      </c>
      <c r="E56" s="34">
        <f t="shared" ref="E56" si="36">IFERROR(IF(D56/D44*100-100=-100,"",D56/D44*100-100),"")</f>
        <v>3.3764476241794767</v>
      </c>
      <c r="G56" s="36" t="s">
        <v>10</v>
      </c>
    </row>
    <row r="57" spans="1:7" ht="13.5" customHeight="1" x14ac:dyDescent="0.25">
      <c r="A57" s="45">
        <v>42736</v>
      </c>
      <c r="B57" s="35">
        <v>115.29134162127211</v>
      </c>
      <c r="C57" s="35">
        <f t="shared" si="0"/>
        <v>5.0633217224992961</v>
      </c>
      <c r="D57" s="27">
        <v>113.679044530599</v>
      </c>
      <c r="E57" s="27">
        <f t="shared" ref="E57" si="37">IFERROR(IF(D57/D45*100-100=-100,"",D57/D45*100-100),"")</f>
        <v>3.8568325438512545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114.25745545039481</v>
      </c>
      <c r="C58" s="27">
        <f t="shared" si="0"/>
        <v>4.3729985766866548</v>
      </c>
      <c r="D58" s="27">
        <v>114.087802829746</v>
      </c>
      <c r="E58" s="27">
        <f t="shared" ref="E58" si="38">IFERROR(IF(D58/D46*100-100=-100,"",D58/D46*100-100),"")</f>
        <v>4.1339109408201864</v>
      </c>
      <c r="G58" s="36" t="s">
        <v>3</v>
      </c>
    </row>
    <row r="59" spans="1:7" ht="13.5" customHeight="1" x14ac:dyDescent="0.25">
      <c r="A59" s="40">
        <v>42795</v>
      </c>
      <c r="B59" s="27">
        <v>118.1156192788666</v>
      </c>
      <c r="C59" s="27">
        <f t="shared" si="0"/>
        <v>4.5358155014085639</v>
      </c>
      <c r="D59" s="27">
        <v>114.48660270279299</v>
      </c>
      <c r="E59" s="27">
        <f t="shared" ref="E59" si="39">IFERROR(IF(D59/D47*100-100=-100,"",D59/D47*100-100),"")</f>
        <v>4.0851814123952011</v>
      </c>
      <c r="G59" s="36" t="s">
        <v>4</v>
      </c>
    </row>
    <row r="60" spans="1:7" ht="13.5" customHeight="1" x14ac:dyDescent="0.25">
      <c r="A60" s="40">
        <v>42826</v>
      </c>
      <c r="B60" s="27">
        <v>114.63549759742956</v>
      </c>
      <c r="C60" s="27">
        <f t="shared" si="0"/>
        <v>2.0275660516010561</v>
      </c>
      <c r="D60" s="27">
        <v>114.92092477701</v>
      </c>
      <c r="E60" s="27">
        <f t="shared" ref="E60" si="40">IFERROR(IF(D60/D48*100-100=-100,"",D60/D48*100-100),"")</f>
        <v>3.9836442325569976</v>
      </c>
      <c r="G60" s="36" t="s">
        <v>5</v>
      </c>
    </row>
    <row r="61" spans="1:7" ht="13.5" customHeight="1" x14ac:dyDescent="0.25">
      <c r="A61" s="40">
        <v>42856</v>
      </c>
      <c r="B61" s="27">
        <v>113.76966458744643</v>
      </c>
      <c r="C61" s="27">
        <f t="shared" si="0"/>
        <v>2.3216837269903579</v>
      </c>
      <c r="D61" s="27">
        <v>115.327685804064</v>
      </c>
      <c r="E61" s="27">
        <f t="shared" ref="E61" si="41">IFERROR(IF(D61/D49*100-100=-100,"",D61/D49*100-100),"")</f>
        <v>3.9774278403543093</v>
      </c>
      <c r="G61" s="36" t="s">
        <v>4</v>
      </c>
    </row>
    <row r="62" spans="1:7" ht="13.5" customHeight="1" x14ac:dyDescent="0.25">
      <c r="A62" s="40">
        <v>42887</v>
      </c>
      <c r="B62" s="27">
        <v>111.46598905350575</v>
      </c>
      <c r="C62" s="27">
        <f t="shared" si="0"/>
        <v>2.8282246907985353</v>
      </c>
      <c r="D62" s="27">
        <v>115.587586927438</v>
      </c>
      <c r="E62" s="27">
        <f t="shared" ref="E62" si="42">IFERROR(IF(D62/D50*100-100=-100,"",D62/D50*100-100),"")</f>
        <v>3.9054855566535025</v>
      </c>
      <c r="G62" s="36" t="s">
        <v>6</v>
      </c>
    </row>
    <row r="63" spans="1:7" ht="13.5" customHeight="1" x14ac:dyDescent="0.25">
      <c r="A63" s="40">
        <v>42917</v>
      </c>
      <c r="B63" s="27">
        <v>113.71365020228103</v>
      </c>
      <c r="C63" s="27">
        <f t="shared" si="0"/>
        <v>4.0197931324549927</v>
      </c>
      <c r="D63" s="27">
        <v>115.68197438586</v>
      </c>
      <c r="E63" s="27">
        <f t="shared" ref="E63" si="43">IFERROR(IF(D63/D51*100-100=-100,"",D63/D51*100-100),"")</f>
        <v>3.6446952060264124</v>
      </c>
      <c r="G63" s="36" t="s">
        <v>6</v>
      </c>
    </row>
    <row r="64" spans="1:7" ht="13.5" customHeight="1" x14ac:dyDescent="0.25">
      <c r="A64" s="40">
        <v>42948</v>
      </c>
      <c r="B64" s="27">
        <v>113.80144328121268</v>
      </c>
      <c r="C64" s="27">
        <f t="shared" si="0"/>
        <v>3.1047288301538458</v>
      </c>
      <c r="D64" s="27">
        <v>115.598394456129</v>
      </c>
      <c r="E64" s="27">
        <f t="shared" ref="E64" si="44">IFERROR(IF(D64/D52*100-100=-100,"",D64/D52*100-100),"")</f>
        <v>3.183563630687388</v>
      </c>
      <c r="G64" s="36" t="s">
        <v>5</v>
      </c>
    </row>
    <row r="65" spans="1:7" ht="13.5" customHeight="1" x14ac:dyDescent="0.25">
      <c r="A65" s="40">
        <v>42979</v>
      </c>
      <c r="B65" s="27">
        <v>111.93585190437598</v>
      </c>
      <c r="C65" s="27">
        <f t="shared" si="0"/>
        <v>1.9978124712980048</v>
      </c>
      <c r="D65" s="27">
        <v>115.337240836709</v>
      </c>
      <c r="E65" s="27">
        <f t="shared" ref="E65" si="45">IFERROR(IF(D65/D53*100-100=-100,"",D65/D53*100-100),"")</f>
        <v>2.556222290292979</v>
      </c>
      <c r="G65" s="36" t="s">
        <v>7</v>
      </c>
    </row>
    <row r="66" spans="1:7" ht="13.5" customHeight="1" x14ac:dyDescent="0.25">
      <c r="A66" s="40">
        <v>43009</v>
      </c>
      <c r="B66" s="27">
        <v>113.61379687911709</v>
      </c>
      <c r="C66" s="27">
        <f t="shared" si="0"/>
        <v>2.947218313046335</v>
      </c>
      <c r="D66" s="27">
        <v>115.023008970802</v>
      </c>
      <c r="E66" s="27">
        <f t="shared" ref="E66" si="46">IFERROR(IF(D66/D54*100-100=-100,"",D66/D54*100-100),"")</f>
        <v>1.944440174777796</v>
      </c>
      <c r="G66" s="36" t="s">
        <v>8</v>
      </c>
    </row>
    <row r="67" spans="1:7" ht="13.5" customHeight="1" x14ac:dyDescent="0.25">
      <c r="A67" s="40">
        <v>43040</v>
      </c>
      <c r="B67" s="27">
        <v>116.90563846081132</v>
      </c>
      <c r="C67" s="27">
        <f t="shared" si="0"/>
        <v>1.6791855992817233</v>
      </c>
      <c r="D67" s="27">
        <v>114.799011059987</v>
      </c>
      <c r="E67" s="27">
        <f t="shared" ref="E67" si="47">IFERROR(IF(D67/D55*100-100=-100,"",D67/D55*100-100),"")</f>
        <v>1.4972176858807416</v>
      </c>
      <c r="G67" s="36" t="s">
        <v>9</v>
      </c>
    </row>
    <row r="68" spans="1:7" ht="13.5" customHeight="1" x14ac:dyDescent="0.25">
      <c r="A68" s="41">
        <v>43070</v>
      </c>
      <c r="B68" s="28">
        <v>122.54553447804423</v>
      </c>
      <c r="C68" s="28">
        <f t="shared" si="0"/>
        <v>1.5830098270067907</v>
      </c>
      <c r="D68" s="28">
        <v>114.894538835753</v>
      </c>
      <c r="E68" s="28">
        <f t="shared" ref="E68" si="48">IFERROR(IF(D68/D56*100-100=-100,"",D68/D56*100-100),"")</f>
        <v>1.3812365794013033</v>
      </c>
      <c r="G68" s="36" t="s">
        <v>10</v>
      </c>
    </row>
    <row r="69" spans="1:7" ht="15" customHeight="1" x14ac:dyDescent="0.25">
      <c r="A69" s="42">
        <v>43101</v>
      </c>
      <c r="B69" s="29">
        <v>117.24545315955733</v>
      </c>
      <c r="C69" s="29">
        <f t="shared" si="0"/>
        <v>1.6949334709837984</v>
      </c>
      <c r="D69" s="30">
        <v>115.511085021908</v>
      </c>
      <c r="E69" s="30">
        <f t="shared" ref="E69" si="49">IFERROR(IF(D69/D57*100-100=-100,"",D69/D57*100-100),"")</f>
        <v>1.6115903321265819</v>
      </c>
      <c r="G69" s="36">
        <f>+G57+1</f>
        <v>2018</v>
      </c>
    </row>
    <row r="70" spans="1:7" ht="15" customHeight="1" x14ac:dyDescent="0.25">
      <c r="A70" s="43">
        <v>43132</v>
      </c>
      <c r="B70" s="31">
        <v>117.04769764911742</v>
      </c>
      <c r="C70" s="31">
        <f t="shared" si="0"/>
        <v>2.442065760806301</v>
      </c>
      <c r="D70" s="32">
        <v>116.746939692152</v>
      </c>
      <c r="E70" s="32">
        <f t="shared" ref="E70" si="50">IFERROR(IF(D70/D58*100-100=-100,"",D70/D58*100-100),"")</f>
        <v>2.3307810269378706</v>
      </c>
      <c r="G70" s="36" t="s">
        <v>3</v>
      </c>
    </row>
    <row r="71" spans="1:7" ht="15" customHeight="1" x14ac:dyDescent="0.25">
      <c r="A71" s="43">
        <v>43160</v>
      </c>
      <c r="B71" s="31">
        <v>121.07701042227491</v>
      </c>
      <c r="C71" s="31">
        <f t="shared" si="0"/>
        <v>2.5071968986731292</v>
      </c>
      <c r="D71" s="32">
        <v>118.37586760698601</v>
      </c>
      <c r="E71" s="32">
        <f t="shared" ref="E71" si="51">IFERROR(IF(D71/D59*100-100=-100,"",D71/D59*100-100),"")</f>
        <v>3.3971353960860569</v>
      </c>
      <c r="G71" s="36" t="s">
        <v>4</v>
      </c>
    </row>
    <row r="72" spans="1:7" ht="15" customHeight="1" x14ac:dyDescent="0.25">
      <c r="A72" s="43">
        <v>43191</v>
      </c>
      <c r="B72" s="31">
        <v>119.10678248225435</v>
      </c>
      <c r="C72" s="31">
        <f t="shared" si="0"/>
        <v>3.9004365825032465</v>
      </c>
      <c r="D72" s="32">
        <v>119.8813262032</v>
      </c>
      <c r="E72" s="32">
        <f t="shared" ref="E72" si="52">IFERROR(IF(D72/D60*100-100=-100,"",D72/D60*100-100),"")</f>
        <v>4.3163605199097077</v>
      </c>
      <c r="G72" s="36" t="s">
        <v>5</v>
      </c>
    </row>
    <row r="73" spans="1:7" ht="15" customHeight="1" x14ac:dyDescent="0.25">
      <c r="A73" s="43">
        <v>43221</v>
      </c>
      <c r="B73" s="31">
        <v>118.63088634124205</v>
      </c>
      <c r="C73" s="31">
        <f t="shared" si="0"/>
        <v>4.2728628685189989</v>
      </c>
      <c r="D73" s="32">
        <v>120.790670585162</v>
      </c>
      <c r="E73" s="32">
        <f t="shared" ref="E73" si="53">IFERROR(IF(D73/D61*100-100=-100,"",D73/D61*100-100),"")</f>
        <v>4.7369239597674095</v>
      </c>
      <c r="G73" s="36" t="s">
        <v>4</v>
      </c>
    </row>
    <row r="74" spans="1:7" ht="15" customHeight="1" x14ac:dyDescent="0.25">
      <c r="A74" s="43">
        <v>43252</v>
      </c>
      <c r="B74" s="31">
        <v>115.98147673214757</v>
      </c>
      <c r="C74" s="31">
        <f t="shared" si="0"/>
        <v>4.0510004145518366</v>
      </c>
      <c r="D74" s="32">
        <v>120.886449787305</v>
      </c>
      <c r="E74" s="32">
        <f t="shared" ref="E74" si="54">IFERROR(IF(D74/D62*100-100=-100,"",D74/D62*100-100),"")</f>
        <v>4.5842836594499232</v>
      </c>
      <c r="G74" s="36" t="s">
        <v>6</v>
      </c>
    </row>
    <row r="75" spans="1:7" ht="15" customHeight="1" x14ac:dyDescent="0.25">
      <c r="A75" s="43">
        <v>43282</v>
      </c>
      <c r="B75" s="31">
        <v>117.94331324512055</v>
      </c>
      <c r="C75" s="31">
        <f t="shared" si="0"/>
        <v>3.7195737146029018</v>
      </c>
      <c r="D75" s="32">
        <v>120.406766890868</v>
      </c>
      <c r="E75" s="32">
        <f t="shared" ref="E75" si="55">IFERROR(IF(D75/D63*100-100=-100,"",D75/D63*100-100),"")</f>
        <v>4.0842944893457087</v>
      </c>
      <c r="G75" s="36" t="s">
        <v>6</v>
      </c>
    </row>
    <row r="76" spans="1:7" ht="15" customHeight="1" x14ac:dyDescent="0.25">
      <c r="A76" s="43">
        <v>43313</v>
      </c>
      <c r="B76" s="31">
        <v>117.46563599490675</v>
      </c>
      <c r="C76" s="31">
        <f t="shared" si="0"/>
        <v>3.2198121641037005</v>
      </c>
      <c r="D76" s="32">
        <v>119.768270805688</v>
      </c>
      <c r="E76" s="32">
        <f t="shared" ref="E76" si="56">IFERROR(IF(D76/D64*100-100=-100,"",D76/D64*100-100),"")</f>
        <v>3.607209571705198</v>
      </c>
      <c r="G76" s="36" t="s">
        <v>5</v>
      </c>
    </row>
    <row r="77" spans="1:7" ht="15" customHeight="1" x14ac:dyDescent="0.25">
      <c r="A77" s="43">
        <v>43344</v>
      </c>
      <c r="B77" s="31">
        <v>114.96402999405085</v>
      </c>
      <c r="C77" s="31">
        <f t="shared" si="0"/>
        <v>2.7052798885756033</v>
      </c>
      <c r="D77" s="32">
        <v>119.180679173914</v>
      </c>
      <c r="E77" s="32">
        <f t="shared" ref="E77" si="57">IFERROR(IF(D77/D65*100-100=-100,"",D77/D65*100-100),"")</f>
        <v>3.3323480857725798</v>
      </c>
      <c r="G77" s="36" t="s">
        <v>7</v>
      </c>
    </row>
    <row r="78" spans="1:7" ht="15" customHeight="1" x14ac:dyDescent="0.25">
      <c r="A78" s="43">
        <v>43374</v>
      </c>
      <c r="B78" s="31">
        <v>118.01014010357591</v>
      </c>
      <c r="C78" s="31">
        <f t="shared" si="0"/>
        <v>3.8695504817398501</v>
      </c>
      <c r="D78" s="32">
        <v>118.66113853806699</v>
      </c>
      <c r="E78" s="32">
        <f t="shared" ref="E78" si="58">IFERROR(IF(D78/D66*100-100=-100,"",D78/D66*100-100),"")</f>
        <v>3.1629580897057963</v>
      </c>
      <c r="G78" s="36" t="s">
        <v>8</v>
      </c>
    </row>
    <row r="79" spans="1:7" ht="15" customHeight="1" x14ac:dyDescent="0.25">
      <c r="A79" s="43">
        <v>43405</v>
      </c>
      <c r="B79" s="31">
        <v>121.43755792513403</v>
      </c>
      <c r="C79" s="31">
        <f t="shared" si="0"/>
        <v>3.8765619212129678</v>
      </c>
      <c r="D79" s="32">
        <v>118.224543730927</v>
      </c>
      <c r="E79" s="32">
        <f t="shared" ref="E79" si="59">IFERROR(IF(D79/D67*100-100=-100,"",D79/D67*100-100),"")</f>
        <v>2.9839391814534366</v>
      </c>
      <c r="G79" s="36" t="s">
        <v>9</v>
      </c>
    </row>
    <row r="80" spans="1:7" ht="15" customHeight="1" x14ac:dyDescent="0.25">
      <c r="A80" s="44">
        <v>43435</v>
      </c>
      <c r="B80" s="33">
        <v>125.50886060486286</v>
      </c>
      <c r="C80" s="33">
        <f t="shared" si="0"/>
        <v>2.4181428882253897</v>
      </c>
      <c r="D80" s="34">
        <v>118.159205791356</v>
      </c>
      <c r="E80" s="34">
        <f t="shared" ref="E80" si="60">IFERROR(IF(D80/D68*100-100=-100,"",D80/D68*100-100),"")</f>
        <v>2.8414465897896264</v>
      </c>
      <c r="G80" s="36" t="s">
        <v>10</v>
      </c>
    </row>
    <row r="81" spans="1:7" ht="15" customHeight="1" x14ac:dyDescent="0.25">
      <c r="A81" s="45">
        <v>43466</v>
      </c>
      <c r="B81" s="35">
        <v>121.51994924935306</v>
      </c>
      <c r="C81" s="35">
        <f t="shared" si="0"/>
        <v>3.6457670422226585</v>
      </c>
      <c r="D81" s="27">
        <v>118.91257860733199</v>
      </c>
      <c r="E81" s="27">
        <f t="shared" ref="E81" si="61">IFERROR(IF(D81/D69*100-100=-100,"",D81/D69*100-100),"")</f>
        <v>2.9447334727908299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121.47162380249199</v>
      </c>
      <c r="C82" s="27">
        <f t="shared" si="0"/>
        <v>3.7795926295248563</v>
      </c>
      <c r="D82" s="27">
        <v>120.72906383597299</v>
      </c>
      <c r="E82" s="27">
        <f t="shared" ref="E82" si="62">IFERROR(IF(D82/D70*100-100=-100,"",D82/D70*100-100),"")</f>
        <v>3.4109023793868971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125.18953125263042</v>
      </c>
      <c r="C83" s="27">
        <f t="shared" si="0"/>
        <v>3.3966157704195439</v>
      </c>
      <c r="D83" s="27">
        <v>123.172777145664</v>
      </c>
      <c r="E83" s="27">
        <f t="shared" ref="E83" si="63">IFERROR(IF(D83/D71*100-100=-100,"",D83/D71*100-100),"")</f>
        <v>4.0522698043523349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123.79627482974938</v>
      </c>
      <c r="C84" s="27">
        <f t="shared" si="0"/>
        <v>3.937216881997216</v>
      </c>
      <c r="D84" s="27">
        <v>125.32054480069</v>
      </c>
      <c r="E84" s="27">
        <f t="shared" ref="E84" si="64">IFERROR(IF(D84/D72*100-100=-100,"",D84/D72*100-100),"")</f>
        <v>4.5371691903628601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123.80676586755024</v>
      </c>
      <c r="C85" s="27">
        <f t="shared" ref="C85:C148" si="65">IFERROR(IF(B85/B73*100-100=-100,"",B85/B73*100-100),"")</f>
        <v>4.3630117635804879</v>
      </c>
      <c r="D85" s="27">
        <v>126.359293139622</v>
      </c>
      <c r="E85" s="27">
        <f t="shared" ref="E85" si="66">IFERROR(IF(D85/D73*100-100=-100,"",D85/D73*100-100),"")</f>
        <v>4.6101429253461106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119.70979819528048</v>
      </c>
      <c r="C86" s="27">
        <f t="shared" si="65"/>
        <v>3.2145835422869027</v>
      </c>
      <c r="D86" s="27">
        <v>126.181212308497</v>
      </c>
      <c r="E86" s="27">
        <f t="shared" ref="E86" si="67">IFERROR(IF(D86/D74*100-100=-100,"",D86/D74*100-100),"")</f>
        <v>4.3799470747200644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122.64679431606906</v>
      </c>
      <c r="C87" s="27">
        <f t="shared" si="65"/>
        <v>3.9879166877170036</v>
      </c>
      <c r="D87" s="27">
        <v>125.27354545980501</v>
      </c>
      <c r="E87" s="27">
        <f t="shared" ref="E87" si="68">IFERROR(IF(D87/D75*100-100=-100,"",D87/D75*100-100),"")</f>
        <v>4.0419477198885971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122.01219299248604</v>
      </c>
      <c r="C88" s="27">
        <f t="shared" si="65"/>
        <v>3.8705421879948005</v>
      </c>
      <c r="D88" s="27">
        <v>124.246134166644</v>
      </c>
      <c r="E88" s="27">
        <f t="shared" ref="E88" si="69">IFERROR(IF(D88/D76*100-100=-100,"",D88/D76*100-100),"")</f>
        <v>3.7387726572598581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119.88965891217465</v>
      </c>
      <c r="C89" s="27">
        <f t="shared" si="65"/>
        <v>4.2844956969398993</v>
      </c>
      <c r="D89" s="27">
        <v>123.413181210712</v>
      </c>
      <c r="E89" s="27">
        <f t="shared" ref="E89" si="70">IFERROR(IF(D89/D77*100-100=-100,"",D89/D77*100-100),"")</f>
        <v>3.5513323687489162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122.61354191071398</v>
      </c>
      <c r="C90" s="27">
        <f t="shared" si="65"/>
        <v>3.9008527598541178</v>
      </c>
      <c r="D90" s="27">
        <v>122.8737503771</v>
      </c>
      <c r="E90" s="27">
        <f t="shared" ref="E90" si="71">IFERROR(IF(D90/D78*100-100=-100,"",D90/D78*100-100),"")</f>
        <v>3.5501191804944341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126.30609807880468</v>
      </c>
      <c r="C91" s="27">
        <f t="shared" si="65"/>
        <v>4.0090893104685961</v>
      </c>
      <c r="D91" s="27">
        <v>122.52356729970199</v>
      </c>
      <c r="E91" s="27">
        <f t="shared" ref="E91" si="72">IFERROR(IF(D91/D79*100-100=-100,"",D91/D79*100-100),"")</f>
        <v>3.6363207106633979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130.22400929855417</v>
      </c>
      <c r="C92" s="28">
        <f t="shared" si="65"/>
        <v>3.7568253515868548</v>
      </c>
      <c r="D92" s="28">
        <v>122.11142919862699</v>
      </c>
      <c r="E92" s="28">
        <f t="shared" ref="E92:E149" si="73">IFERROR(IF(D92/D80*100-100=-100,"",D92/D80*100-100),"")</f>
        <v>3.344829021828204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127.24368734536905</v>
      </c>
      <c r="C93" s="29">
        <f t="shared" si="65"/>
        <v>4.7101221909426272</v>
      </c>
      <c r="D93" s="30">
        <v>121.28283124703501</v>
      </c>
      <c r="E93" s="30">
        <f t="shared" si="73"/>
        <v>1.9932732663463355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124.99121914184856</v>
      </c>
      <c r="C94" s="31">
        <f t="shared" si="65"/>
        <v>2.8974629869765351</v>
      </c>
      <c r="D94" s="32">
        <v>119.889120617025</v>
      </c>
      <c r="E94" s="32">
        <f t="shared" si="73"/>
        <v>-0.69572577825101689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119.1629012410136</v>
      </c>
      <c r="C95" s="31">
        <f t="shared" si="65"/>
        <v>-4.8140047744528829</v>
      </c>
      <c r="D95" s="32">
        <v>118.118958583617</v>
      </c>
      <c r="E95" s="32">
        <f t="shared" si="73"/>
        <v>-4.1030320815697507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111.19612811361677</v>
      </c>
      <c r="C96" s="31">
        <f t="shared" si="65"/>
        <v>-10.178130750267684</v>
      </c>
      <c r="D96" s="32">
        <v>116.687890130092</v>
      </c>
      <c r="E96" s="32">
        <f t="shared" si="73"/>
        <v>-6.8884592580788535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110.38077348927233</v>
      </c>
      <c r="C97" s="31">
        <f t="shared" si="65"/>
        <v>-10.844312331558015</v>
      </c>
      <c r="D97" s="32">
        <v>116.40311502623</v>
      </c>
      <c r="E97" s="32">
        <f t="shared" si="73"/>
        <v>-7.8792606906963414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110.59068316245184</v>
      </c>
      <c r="C98" s="31">
        <f t="shared" si="65"/>
        <v>-7.6176847428585575</v>
      </c>
      <c r="D98" s="32">
        <v>117.54108258290699</v>
      </c>
      <c r="E98" s="32">
        <f t="shared" si="73"/>
        <v>-6.8473979346988472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117.03325906797636</v>
      </c>
      <c r="C99" s="31">
        <f t="shared" si="65"/>
        <v>-4.5769930469003839</v>
      </c>
      <c r="D99" s="32">
        <v>119.559108837455</v>
      </c>
      <c r="E99" s="32">
        <f t="shared" si="73"/>
        <v>-4.5615669304925461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120.4486902608886</v>
      </c>
      <c r="C100" s="31">
        <f t="shared" si="65"/>
        <v>-1.2814315465125077</v>
      </c>
      <c r="D100" s="32">
        <v>121.741378641694</v>
      </c>
      <c r="E100" s="32">
        <f t="shared" si="73"/>
        <v>-2.0159625422152061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120.45069974832863</v>
      </c>
      <c r="C101" s="31">
        <f t="shared" si="65"/>
        <v>0.46796432756970319</v>
      </c>
      <c r="D101" s="32">
        <v>123.55373150370799</v>
      </c>
      <c r="E101" s="32">
        <f t="shared" si="73"/>
        <v>0.11388596551613261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125.31195535361954</v>
      </c>
      <c r="C102" s="31">
        <f t="shared" si="65"/>
        <v>2.2007466719055486</v>
      </c>
      <c r="D102" s="32">
        <v>124.786309137199</v>
      </c>
      <c r="E102" s="32">
        <f t="shared" si="73"/>
        <v>1.5565234675667909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129.44814273953111</v>
      </c>
      <c r="C103" s="31">
        <f t="shared" si="65"/>
        <v>2.4876428838503557</v>
      </c>
      <c r="D103" s="32">
        <v>125.566566167142</v>
      </c>
      <c r="E103" s="32">
        <f t="shared" si="73"/>
        <v>2.4836028973892041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137.09091263621249</v>
      </c>
      <c r="C104" s="33">
        <f t="shared" si="65"/>
        <v>5.2731469217132769</v>
      </c>
      <c r="D104" s="34">
        <v>125.885289895677</v>
      </c>
      <c r="E104" s="34">
        <f t="shared" si="73"/>
        <v>3.0905057141796561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131.27272924683865</v>
      </c>
      <c r="C105" s="35">
        <f t="shared" si="65"/>
        <v>3.1663982595331817</v>
      </c>
      <c r="D105" s="27">
        <v>125.58303705623401</v>
      </c>
      <c r="E105" s="27">
        <f t="shared" si="73"/>
        <v>3.5456014383768064</v>
      </c>
      <c r="G105" s="36">
        <f>IF(B105=0,"",IF(B105="","",IF(B105&gt;0,G93+1,"")))</f>
        <v>2021</v>
      </c>
    </row>
    <row r="106" spans="1:7" ht="15" hidden="1" customHeight="1" x14ac:dyDescent="0.25">
      <c r="A106" s="40">
        <v>44228</v>
      </c>
      <c r="B106" s="27"/>
      <c r="C106" s="27" t="str">
        <f t="shared" si="65"/>
        <v/>
      </c>
      <c r="D106" s="27"/>
      <c r="E106" s="27" t="str">
        <f t="shared" si="73"/>
        <v/>
      </c>
      <c r="G106" s="36" t="str">
        <f>IF(B106=0,"",IF(B106="","",IF(B106&gt;0,"f","")))</f>
        <v/>
      </c>
    </row>
    <row r="107" spans="1:7" ht="15" hidden="1" customHeight="1" x14ac:dyDescent="0.25">
      <c r="A107" s="40">
        <v>44256</v>
      </c>
      <c r="B107" s="27"/>
      <c r="C107" s="27" t="str">
        <f t="shared" si="65"/>
        <v/>
      </c>
      <c r="D107" s="27"/>
      <c r="E107" s="27" t="str">
        <f t="shared" si="73"/>
        <v/>
      </c>
      <c r="G107" s="36" t="str">
        <f>IF(B107=0,"",IF(B107="","",IF(B107&gt;0,"m","")))</f>
        <v/>
      </c>
    </row>
    <row r="108" spans="1:7" ht="15" hidden="1" customHeight="1" x14ac:dyDescent="0.25">
      <c r="A108" s="40">
        <v>44287</v>
      </c>
      <c r="B108" s="27"/>
      <c r="C108" s="27" t="str">
        <f t="shared" si="65"/>
        <v/>
      </c>
      <c r="D108" s="27"/>
      <c r="E108" s="27" t="str">
        <f t="shared" si="73"/>
        <v/>
      </c>
      <c r="G108" s="36" t="str">
        <f>IF(B108=0,"",IF(B108="","",IF(B108&gt;0,"a","")))</f>
        <v/>
      </c>
    </row>
    <row r="109" spans="1:7" ht="15" hidden="1" customHeight="1" x14ac:dyDescent="0.25">
      <c r="A109" s="40">
        <v>44317</v>
      </c>
      <c r="B109" s="27"/>
      <c r="C109" s="27" t="str">
        <f t="shared" si="65"/>
        <v/>
      </c>
      <c r="D109" s="27"/>
      <c r="E109" s="27" t="str">
        <f t="shared" si="73"/>
        <v/>
      </c>
      <c r="G109" s="36" t="str">
        <f>IF(B109=0,"",IF(B109="","",IF(B109&gt;0,"m","")))</f>
        <v/>
      </c>
    </row>
    <row r="110" spans="1:7" ht="15" hidden="1" customHeight="1" x14ac:dyDescent="0.25">
      <c r="A110" s="40">
        <v>44348</v>
      </c>
      <c r="B110" s="27"/>
      <c r="C110" s="27" t="str">
        <f t="shared" si="65"/>
        <v/>
      </c>
      <c r="D110" s="27"/>
      <c r="E110" s="27" t="str">
        <f t="shared" si="73"/>
        <v/>
      </c>
      <c r="G110" s="36" t="str">
        <f>IF(B110=0,"",IF(B110="","",IF(B110&gt;0,"j","")))</f>
        <v/>
      </c>
    </row>
    <row r="111" spans="1:7" ht="15" hidden="1" customHeight="1" x14ac:dyDescent="0.25">
      <c r="A111" s="40">
        <v>44378</v>
      </c>
      <c r="B111" s="27"/>
      <c r="C111" s="27" t="str">
        <f t="shared" si="65"/>
        <v/>
      </c>
      <c r="D111" s="27"/>
      <c r="E111" s="27" t="str">
        <f t="shared" si="73"/>
        <v/>
      </c>
      <c r="G111" s="36" t="str">
        <f>IF(B111=0,"",IF(B111="","",IF(B111&gt;0,"j","")))</f>
        <v/>
      </c>
    </row>
    <row r="112" spans="1:7" ht="15" hidden="1" customHeight="1" x14ac:dyDescent="0.25">
      <c r="A112" s="40">
        <v>44409</v>
      </c>
      <c r="B112" s="27"/>
      <c r="C112" s="27" t="str">
        <f t="shared" si="65"/>
        <v/>
      </c>
      <c r="D112" s="27"/>
      <c r="E112" s="27" t="str">
        <f t="shared" si="73"/>
        <v/>
      </c>
      <c r="G112" s="36" t="str">
        <f>IF(B112=0,"",IF(B112="","",IF(B112&gt;0,"a","")))</f>
        <v/>
      </c>
    </row>
    <row r="113" spans="1:7" ht="15" hidden="1" customHeight="1" x14ac:dyDescent="0.25">
      <c r="A113" s="40">
        <v>44440</v>
      </c>
      <c r="B113" s="27"/>
      <c r="C113" s="27" t="str">
        <f t="shared" si="65"/>
        <v/>
      </c>
      <c r="D113" s="27"/>
      <c r="E113" s="27" t="str">
        <f t="shared" si="73"/>
        <v/>
      </c>
      <c r="G113" s="36" t="str">
        <f>IF(B113=0,"",IF(B113="","",IF(B113&gt;0,"s","")))</f>
        <v/>
      </c>
    </row>
    <row r="114" spans="1:7" ht="15" hidden="1" customHeight="1" x14ac:dyDescent="0.25">
      <c r="A114" s="40">
        <v>44470</v>
      </c>
      <c r="B114" s="27"/>
      <c r="C114" s="27" t="str">
        <f t="shared" si="65"/>
        <v/>
      </c>
      <c r="D114" s="27"/>
      <c r="E114" s="27" t="str">
        <f t="shared" si="73"/>
        <v/>
      </c>
      <c r="G114" s="36" t="str">
        <f>IF(B114=0,"",IF(B114="","",IF(B114&gt;0,"o","")))</f>
        <v/>
      </c>
    </row>
    <row r="115" spans="1:7" ht="15" hidden="1" customHeight="1" x14ac:dyDescent="0.25">
      <c r="A115" s="40">
        <v>44501</v>
      </c>
      <c r="B115" s="27"/>
      <c r="C115" s="27" t="str">
        <f t="shared" si="65"/>
        <v/>
      </c>
      <c r="D115" s="27"/>
      <c r="E115" s="27" t="str">
        <f t="shared" si="73"/>
        <v/>
      </c>
      <c r="G115" s="36" t="str">
        <f>IF(B115=0,"",IF(B115="","",IF(B115&gt;0,"n","")))</f>
        <v/>
      </c>
    </row>
    <row r="116" spans="1:7" ht="15" hidden="1" customHeight="1" x14ac:dyDescent="0.25">
      <c r="A116" s="41">
        <v>44531</v>
      </c>
      <c r="B116" s="28"/>
      <c r="C116" s="28" t="str">
        <f t="shared" si="65"/>
        <v/>
      </c>
      <c r="D116" s="28"/>
      <c r="E116" s="28" t="str">
        <f t="shared" si="73"/>
        <v/>
      </c>
      <c r="G116" s="36" t="str">
        <f>IF(B116=0,"",IF(B116="","",IF(B116&gt;0,"d","")))</f>
        <v/>
      </c>
    </row>
    <row r="117" spans="1:7" ht="15" hidden="1" customHeight="1" x14ac:dyDescent="0.25">
      <c r="A117" s="42">
        <v>44562</v>
      </c>
      <c r="B117" s="29"/>
      <c r="C117" s="29" t="str">
        <f t="shared" si="65"/>
        <v/>
      </c>
      <c r="D117" s="30"/>
      <c r="E117" s="30" t="str">
        <f t="shared" si="73"/>
        <v/>
      </c>
      <c r="G117" s="36" t="str">
        <f>IF(B117=0,"",IF(B117="","",IF(B117&gt;0,G105+1,"")))</f>
        <v/>
      </c>
    </row>
    <row r="118" spans="1:7" ht="15" hidden="1" customHeight="1" x14ac:dyDescent="0.25">
      <c r="A118" s="43">
        <v>44593</v>
      </c>
      <c r="B118" s="31"/>
      <c r="C118" s="31" t="str">
        <f t="shared" si="65"/>
        <v/>
      </c>
      <c r="D118" s="32"/>
      <c r="E118" s="32" t="str">
        <f t="shared" si="73"/>
        <v/>
      </c>
      <c r="G118" s="36" t="str">
        <f>IF(B118=0,"",IF(B118="","",IF(B118&gt;0,"f","")))</f>
        <v/>
      </c>
    </row>
    <row r="119" spans="1:7" ht="15" hidden="1" customHeight="1" x14ac:dyDescent="0.25">
      <c r="A119" s="43">
        <v>44621</v>
      </c>
      <c r="B119" s="31"/>
      <c r="C119" s="31" t="str">
        <f t="shared" si="65"/>
        <v/>
      </c>
      <c r="D119" s="32"/>
      <c r="E119" s="32" t="str">
        <f t="shared" si="73"/>
        <v/>
      </c>
      <c r="G119" s="36" t="str">
        <f>IF(B119=0,"",IF(B119="","",IF(B119&gt;0,"m","")))</f>
        <v/>
      </c>
    </row>
    <row r="120" spans="1:7" ht="15" hidden="1" customHeight="1" x14ac:dyDescent="0.25">
      <c r="A120" s="43">
        <v>44652</v>
      </c>
      <c r="B120" s="31"/>
      <c r="C120" s="31" t="str">
        <f t="shared" si="65"/>
        <v/>
      </c>
      <c r="D120" s="32"/>
      <c r="E120" s="32" t="str">
        <f t="shared" si="73"/>
        <v/>
      </c>
      <c r="G120" s="36" t="str">
        <f>IF(B120=0,"",IF(B120="","",IF(B120&gt;0,"a","")))</f>
        <v/>
      </c>
    </row>
    <row r="121" spans="1:7" ht="15" hidden="1" customHeight="1" x14ac:dyDescent="0.25">
      <c r="A121" s="43">
        <v>44682</v>
      </c>
      <c r="B121" s="31"/>
      <c r="C121" s="31" t="str">
        <f t="shared" si="65"/>
        <v/>
      </c>
      <c r="D121" s="32"/>
      <c r="E121" s="32" t="str">
        <f t="shared" si="73"/>
        <v/>
      </c>
      <c r="G121" s="36" t="str">
        <f>IF(B121=0,"",IF(B121="","",IF(B121&gt;0,"m","")))</f>
        <v/>
      </c>
    </row>
    <row r="122" spans="1:7" ht="15" hidden="1" customHeight="1" x14ac:dyDescent="0.25">
      <c r="A122" s="43">
        <v>44713</v>
      </c>
      <c r="B122" s="31"/>
      <c r="C122" s="31" t="str">
        <f t="shared" si="65"/>
        <v/>
      </c>
      <c r="D122" s="32"/>
      <c r="E122" s="32" t="str">
        <f t="shared" si="73"/>
        <v/>
      </c>
      <c r="G122" s="36" t="str">
        <f>IF(B122=0,"",IF(B122="","",IF(B122&gt;0,"j","")))</f>
        <v/>
      </c>
    </row>
    <row r="123" spans="1:7" ht="15" hidden="1" customHeight="1" x14ac:dyDescent="0.25">
      <c r="A123" s="43">
        <v>44743</v>
      </c>
      <c r="B123" s="31"/>
      <c r="C123" s="31" t="str">
        <f t="shared" si="65"/>
        <v/>
      </c>
      <c r="D123" s="32"/>
      <c r="E123" s="32" t="str">
        <f t="shared" si="73"/>
        <v/>
      </c>
      <c r="G123" s="36" t="str">
        <f>IF(B123=0,"",IF(B123="","",IF(B123&gt;0,"j","")))</f>
        <v/>
      </c>
    </row>
    <row r="124" spans="1:7" ht="15" hidden="1" customHeight="1" x14ac:dyDescent="0.25">
      <c r="A124" s="43">
        <v>44774</v>
      </c>
      <c r="B124" s="31"/>
      <c r="C124" s="31" t="str">
        <f t="shared" si="65"/>
        <v/>
      </c>
      <c r="D124" s="32"/>
      <c r="E124" s="32" t="str">
        <f t="shared" si="73"/>
        <v/>
      </c>
      <c r="G124" s="36" t="str">
        <f>IF(B124=0,"",IF(B124="","",IF(B124&gt;0,"a","")))</f>
        <v/>
      </c>
    </row>
    <row r="125" spans="1:7" ht="15" hidden="1" customHeight="1" x14ac:dyDescent="0.25">
      <c r="A125" s="43">
        <v>44805</v>
      </c>
      <c r="B125" s="31"/>
      <c r="C125" s="31" t="str">
        <f t="shared" si="65"/>
        <v/>
      </c>
      <c r="D125" s="32"/>
      <c r="E125" s="32" t="str">
        <f t="shared" si="73"/>
        <v/>
      </c>
      <c r="G125" s="36" t="str">
        <f>IF(B125=0,"",IF(B125="","",IF(B125&gt;0,"s","")))</f>
        <v/>
      </c>
    </row>
    <row r="126" spans="1:7" ht="15" hidden="1" customHeight="1" x14ac:dyDescent="0.25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25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s="48" customFormat="1" ht="3.75" customHeight="1" x14ac:dyDescent="0.25">
      <c r="A441" s="65"/>
      <c r="B441" s="66" t="s">
        <v>5</v>
      </c>
      <c r="C441" s="66"/>
      <c r="D441" s="66"/>
      <c r="E441" s="66"/>
    </row>
    <row r="442" spans="1:5" x14ac:dyDescent="0.25">
      <c r="A442" s="22" t="s">
        <v>13</v>
      </c>
    </row>
    <row r="443" spans="1:5" ht="16.5" x14ac:dyDescent="0.25">
      <c r="A443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54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98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5"/>
  </cols>
  <sheetData>
    <row r="1" spans="1:84" s="54" customFormat="1" ht="26.25" x14ac:dyDescent="0.25">
      <c r="A1" s="2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 t="s">
        <v>62</v>
      </c>
      <c r="U1" s="52"/>
      <c r="V1" s="2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63" t="s">
        <v>62</v>
      </c>
      <c r="AP1" s="52"/>
      <c r="AQ1" s="52"/>
      <c r="AR1" s="53"/>
      <c r="BM1" s="53"/>
    </row>
    <row r="2" spans="1:84" s="54" customFormat="1" ht="15.75" x14ac:dyDescent="0.25">
      <c r="A2" s="2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2" t="s">
        <v>58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  <c r="BM2" s="53"/>
    </row>
    <row r="3" spans="1:84" s="54" customFormat="1" ht="18" x14ac:dyDescent="0.25">
      <c r="A3" s="2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 t="s">
        <v>57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BM3" s="53"/>
    </row>
    <row r="4" spans="1:84" s="54" customFormat="1" ht="15.75" x14ac:dyDescent="0.25">
      <c r="A4" s="23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3" t="s">
        <v>59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BM4" s="53"/>
    </row>
    <row r="5" spans="1:84" s="54" customFormat="1" ht="15.75" x14ac:dyDescent="0.25">
      <c r="A5" s="23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3" t="s">
        <v>29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  <c r="BM5" s="53"/>
    </row>
    <row r="7" spans="1:84" ht="12.75" customHeight="1" x14ac:dyDescent="0.2">
      <c r="A7" s="82" t="s">
        <v>2</v>
      </c>
      <c r="B7" s="67" t="s">
        <v>36</v>
      </c>
      <c r="C7" s="67" t="s">
        <v>37</v>
      </c>
      <c r="D7" s="67" t="s">
        <v>38</v>
      </c>
      <c r="E7" s="67" t="s">
        <v>39</v>
      </c>
      <c r="F7" s="67" t="s">
        <v>40</v>
      </c>
      <c r="G7" s="67" t="s">
        <v>41</v>
      </c>
      <c r="H7" s="67" t="s">
        <v>42</v>
      </c>
      <c r="I7" s="67" t="s">
        <v>43</v>
      </c>
      <c r="J7" s="67" t="s">
        <v>44</v>
      </c>
      <c r="K7" s="67" t="s">
        <v>45</v>
      </c>
      <c r="L7" s="67" t="s">
        <v>46</v>
      </c>
      <c r="M7" s="67" t="s">
        <v>47</v>
      </c>
      <c r="N7" s="67" t="s">
        <v>48</v>
      </c>
      <c r="O7" s="67" t="s">
        <v>49</v>
      </c>
      <c r="P7" s="67" t="s">
        <v>50</v>
      </c>
      <c r="Q7" s="67" t="s">
        <v>51</v>
      </c>
      <c r="R7" s="67" t="s">
        <v>52</v>
      </c>
      <c r="S7" s="82" t="s">
        <v>69</v>
      </c>
      <c r="T7" s="82" t="s">
        <v>12</v>
      </c>
      <c r="V7" s="82" t="s">
        <v>2</v>
      </c>
      <c r="W7" s="67" t="s">
        <v>36</v>
      </c>
      <c r="X7" s="67" t="s">
        <v>37</v>
      </c>
      <c r="Y7" s="67" t="s">
        <v>38</v>
      </c>
      <c r="Z7" s="67" t="s">
        <v>39</v>
      </c>
      <c r="AA7" s="67" t="s">
        <v>40</v>
      </c>
      <c r="AB7" s="67" t="s">
        <v>41</v>
      </c>
      <c r="AC7" s="67" t="s">
        <v>42</v>
      </c>
      <c r="AD7" s="67" t="s">
        <v>43</v>
      </c>
      <c r="AE7" s="67" t="s">
        <v>44</v>
      </c>
      <c r="AF7" s="67" t="s">
        <v>45</v>
      </c>
      <c r="AG7" s="67" t="s">
        <v>46</v>
      </c>
      <c r="AH7" s="67" t="s">
        <v>47</v>
      </c>
      <c r="AI7" s="67" t="s">
        <v>48</v>
      </c>
      <c r="AJ7" s="67" t="s">
        <v>49</v>
      </c>
      <c r="AK7" s="67" t="s">
        <v>50</v>
      </c>
      <c r="AL7" s="67" t="s">
        <v>51</v>
      </c>
      <c r="AM7" s="67" t="s">
        <v>52</v>
      </c>
      <c r="AN7" s="82" t="s">
        <v>69</v>
      </c>
      <c r="AO7" s="82" t="s">
        <v>12</v>
      </c>
    </row>
    <row r="8" spans="1:84" s="57" customFormat="1" ht="115.5" customHeight="1" x14ac:dyDescent="0.25">
      <c r="A8" s="83"/>
      <c r="B8" s="67" t="s">
        <v>14</v>
      </c>
      <c r="C8" s="67" t="s">
        <v>0</v>
      </c>
      <c r="D8" s="67" t="s">
        <v>63</v>
      </c>
      <c r="E8" s="67" t="s">
        <v>53</v>
      </c>
      <c r="F8" s="67" t="s">
        <v>1</v>
      </c>
      <c r="G8" s="67" t="s">
        <v>54</v>
      </c>
      <c r="H8" s="67" t="s">
        <v>64</v>
      </c>
      <c r="I8" s="67" t="s">
        <v>15</v>
      </c>
      <c r="J8" s="67" t="s">
        <v>65</v>
      </c>
      <c r="K8" s="67" t="s">
        <v>16</v>
      </c>
      <c r="L8" s="67" t="s">
        <v>17</v>
      </c>
      <c r="M8" s="67" t="s">
        <v>66</v>
      </c>
      <c r="N8" s="67" t="s">
        <v>67</v>
      </c>
      <c r="O8" s="67" t="s">
        <v>68</v>
      </c>
      <c r="P8" s="67" t="s">
        <v>18</v>
      </c>
      <c r="Q8" s="67" t="s">
        <v>55</v>
      </c>
      <c r="R8" s="67" t="s">
        <v>19</v>
      </c>
      <c r="S8" s="83"/>
      <c r="T8" s="83"/>
      <c r="U8" s="26"/>
      <c r="V8" s="83"/>
      <c r="W8" s="67" t="s">
        <v>14</v>
      </c>
      <c r="X8" s="67" t="s">
        <v>0</v>
      </c>
      <c r="Y8" s="67" t="s">
        <v>63</v>
      </c>
      <c r="Z8" s="67" t="s">
        <v>53</v>
      </c>
      <c r="AA8" s="67" t="s">
        <v>1</v>
      </c>
      <c r="AB8" s="67" t="s">
        <v>54</v>
      </c>
      <c r="AC8" s="67" t="s">
        <v>64</v>
      </c>
      <c r="AD8" s="67" t="s">
        <v>15</v>
      </c>
      <c r="AE8" s="67" t="s">
        <v>65</v>
      </c>
      <c r="AF8" s="67" t="s">
        <v>16</v>
      </c>
      <c r="AG8" s="67" t="s">
        <v>17</v>
      </c>
      <c r="AH8" s="67" t="s">
        <v>66</v>
      </c>
      <c r="AI8" s="67" t="s">
        <v>67</v>
      </c>
      <c r="AJ8" s="67" t="s">
        <v>68</v>
      </c>
      <c r="AK8" s="67" t="s">
        <v>18</v>
      </c>
      <c r="AL8" s="67" t="s">
        <v>55</v>
      </c>
      <c r="AM8" s="67" t="s">
        <v>19</v>
      </c>
      <c r="AN8" s="83"/>
      <c r="AO8" s="83"/>
      <c r="AP8" s="26"/>
      <c r="AQ8" s="2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s="60" customFormat="1" ht="15.75" customHeight="1" x14ac:dyDescent="0.25">
      <c r="A9" s="40">
        <v>41275</v>
      </c>
      <c r="B9" s="27">
        <v>106.22722988312334</v>
      </c>
      <c r="C9" s="27">
        <v>102.55310253859871</v>
      </c>
      <c r="D9" s="27">
        <v>104.41229137899393</v>
      </c>
      <c r="E9" s="27">
        <v>96.356493155433157</v>
      </c>
      <c r="F9" s="27">
        <v>89.008838226034499</v>
      </c>
      <c r="G9" s="27">
        <v>98.124112673181514</v>
      </c>
      <c r="H9" s="27">
        <v>98.283671821085221</v>
      </c>
      <c r="I9" s="27">
        <v>89.993354710639224</v>
      </c>
      <c r="J9" s="27">
        <v>93.521638450927711</v>
      </c>
      <c r="K9" s="27">
        <v>110.29566041210445</v>
      </c>
      <c r="L9" s="27">
        <v>97.6159727744419</v>
      </c>
      <c r="M9" s="27">
        <v>91.109844443083205</v>
      </c>
      <c r="N9" s="27">
        <v>96.582593788984511</v>
      </c>
      <c r="O9" s="27">
        <v>95.115407184369872</v>
      </c>
      <c r="P9" s="27">
        <v>101.3586733858985</v>
      </c>
      <c r="Q9" s="27">
        <v>91.580223477707506</v>
      </c>
      <c r="R9" s="27">
        <v>95.889990041663836</v>
      </c>
      <c r="S9" s="27">
        <v>99.283118470143336</v>
      </c>
      <c r="T9" s="27">
        <v>99.047272121625824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8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.75" x14ac:dyDescent="0.25">
      <c r="A10" s="40">
        <v>41306</v>
      </c>
      <c r="B10" s="27">
        <v>107.72334247811838</v>
      </c>
      <c r="C10" s="27">
        <v>88.848690271232584</v>
      </c>
      <c r="D10" s="27">
        <v>100.84268986721743</v>
      </c>
      <c r="E10" s="27">
        <v>90.445056508952831</v>
      </c>
      <c r="F10" s="27">
        <v>92.33413615548379</v>
      </c>
      <c r="G10" s="27">
        <v>98.14739309964466</v>
      </c>
      <c r="H10" s="27">
        <v>98.534430910378347</v>
      </c>
      <c r="I10" s="27">
        <v>86.047905687376598</v>
      </c>
      <c r="J10" s="27">
        <v>93.636394066532617</v>
      </c>
      <c r="K10" s="27">
        <v>95.689533086603078</v>
      </c>
      <c r="L10" s="27">
        <v>97.915171925575791</v>
      </c>
      <c r="M10" s="27">
        <v>92.400068178256305</v>
      </c>
      <c r="N10" s="27">
        <v>99.867803509786938</v>
      </c>
      <c r="O10" s="27">
        <v>98.383224071811057</v>
      </c>
      <c r="P10" s="27">
        <v>118.6582782007241</v>
      </c>
      <c r="Q10" s="27">
        <v>93.535292649832257</v>
      </c>
      <c r="R10" s="27">
        <v>93.589441600547971</v>
      </c>
      <c r="S10" s="27">
        <v>98.125468379826529</v>
      </c>
      <c r="T10" s="27">
        <v>98.812290427921994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8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0" customFormat="1" ht="15.75" x14ac:dyDescent="0.25">
      <c r="A11" s="40">
        <v>41334</v>
      </c>
      <c r="B11" s="27">
        <v>114.24623216287256</v>
      </c>
      <c r="C11" s="27">
        <v>94.898645279255618</v>
      </c>
      <c r="D11" s="27">
        <v>104.57542946991254</v>
      </c>
      <c r="E11" s="27">
        <v>93.629601794052633</v>
      </c>
      <c r="F11" s="27">
        <v>89.415616011313844</v>
      </c>
      <c r="G11" s="27">
        <v>100.45565550802671</v>
      </c>
      <c r="H11" s="27">
        <v>102.1627962083892</v>
      </c>
      <c r="I11" s="27">
        <v>102.57965308945288</v>
      </c>
      <c r="J11" s="27">
        <v>92.279104459267586</v>
      </c>
      <c r="K11" s="27">
        <v>101.07123057989953</v>
      </c>
      <c r="L11" s="27">
        <v>99.098585761896729</v>
      </c>
      <c r="M11" s="27">
        <v>96.869033821566887</v>
      </c>
      <c r="N11" s="27">
        <v>105.2973731087019</v>
      </c>
      <c r="O11" s="27">
        <v>100.37575104914364</v>
      </c>
      <c r="P11" s="27">
        <v>117.13006323331643</v>
      </c>
      <c r="Q11" s="27">
        <v>95.369818443662737</v>
      </c>
      <c r="R11" s="27">
        <v>96.138547580259825</v>
      </c>
      <c r="S11" s="27">
        <v>98.059876098865956</v>
      </c>
      <c r="T11" s="27">
        <v>101.72709444146189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</row>
    <row r="12" spans="1:84" s="60" customFormat="1" ht="15.75" x14ac:dyDescent="0.25">
      <c r="A12" s="40">
        <v>41365</v>
      </c>
      <c r="B12" s="27">
        <v>106.34933992985309</v>
      </c>
      <c r="C12" s="27">
        <v>90.031118410101584</v>
      </c>
      <c r="D12" s="27">
        <v>104.27893770519432</v>
      </c>
      <c r="E12" s="27">
        <v>91.507917603264872</v>
      </c>
      <c r="F12" s="27">
        <v>100.21341379928248</v>
      </c>
      <c r="G12" s="27">
        <v>101.5198097684395</v>
      </c>
      <c r="H12" s="27">
        <v>103.29137271185718</v>
      </c>
      <c r="I12" s="27">
        <v>92.354974416798996</v>
      </c>
      <c r="J12" s="27">
        <v>102.91060500191614</v>
      </c>
      <c r="K12" s="27">
        <v>96.314053333561006</v>
      </c>
      <c r="L12" s="27">
        <v>99.619510392068079</v>
      </c>
      <c r="M12" s="27">
        <v>102.08276460859476</v>
      </c>
      <c r="N12" s="27">
        <v>103.27046915907219</v>
      </c>
      <c r="O12" s="27">
        <v>99.371227048190917</v>
      </c>
      <c r="P12" s="27">
        <v>101.66516995524142</v>
      </c>
      <c r="Q12" s="27">
        <v>96.39060793216251</v>
      </c>
      <c r="R12" s="27">
        <v>102.5245392188292</v>
      </c>
      <c r="S12" s="27">
        <v>99.098132768990126</v>
      </c>
      <c r="T12" s="27">
        <v>101.21377073781414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8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1:84" s="60" customFormat="1" ht="15.75" x14ac:dyDescent="0.25">
      <c r="A13" s="40">
        <v>41395</v>
      </c>
      <c r="B13" s="27">
        <v>99.303960437542401</v>
      </c>
      <c r="C13" s="27">
        <v>101.98053020179441</v>
      </c>
      <c r="D13" s="27">
        <v>103.02844339451116</v>
      </c>
      <c r="E13" s="27">
        <v>91.046298671080876</v>
      </c>
      <c r="F13" s="27">
        <v>105.38846072205847</v>
      </c>
      <c r="G13" s="27">
        <v>99.497174673598622</v>
      </c>
      <c r="H13" s="27">
        <v>100.31086530405126</v>
      </c>
      <c r="I13" s="27">
        <v>100.24971507285227</v>
      </c>
      <c r="J13" s="27">
        <v>95.739416824460619</v>
      </c>
      <c r="K13" s="27">
        <v>92.561248414956083</v>
      </c>
      <c r="L13" s="27">
        <v>99.545786482480565</v>
      </c>
      <c r="M13" s="27">
        <v>99.469115587534986</v>
      </c>
      <c r="N13" s="27">
        <v>97.852148902412125</v>
      </c>
      <c r="O13" s="27">
        <v>99.758288054617779</v>
      </c>
      <c r="P13" s="27">
        <v>95.0846078969997</v>
      </c>
      <c r="Q13" s="27">
        <v>103.30463240429482</v>
      </c>
      <c r="R13" s="27">
        <v>100.9068311741743</v>
      </c>
      <c r="S13" s="27">
        <v>98.849475867601228</v>
      </c>
      <c r="T13" s="27">
        <v>99.539430157187979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</row>
    <row r="14" spans="1:84" s="60" customFormat="1" ht="15.75" x14ac:dyDescent="0.25">
      <c r="A14" s="40">
        <v>41426</v>
      </c>
      <c r="B14" s="27">
        <v>91.643512576335667</v>
      </c>
      <c r="C14" s="27">
        <v>90.899619940068007</v>
      </c>
      <c r="D14" s="27">
        <v>94.312868710483414</v>
      </c>
      <c r="E14" s="27">
        <v>92.360717664872524</v>
      </c>
      <c r="F14" s="27">
        <v>101.02671950825228</v>
      </c>
      <c r="G14" s="27">
        <v>97.413239818886083</v>
      </c>
      <c r="H14" s="27">
        <v>95.589903219623352</v>
      </c>
      <c r="I14" s="27">
        <v>100.48859341352154</v>
      </c>
      <c r="J14" s="27">
        <v>100.90546970273341</v>
      </c>
      <c r="K14" s="27">
        <v>106.322161297151</v>
      </c>
      <c r="L14" s="27">
        <v>99.338428608715091</v>
      </c>
      <c r="M14" s="27">
        <v>95.990600182637792</v>
      </c>
      <c r="N14" s="27">
        <v>91.270790645871983</v>
      </c>
      <c r="O14" s="27">
        <v>100.24318027128172</v>
      </c>
      <c r="P14" s="27">
        <v>95.674804219989625</v>
      </c>
      <c r="Q14" s="27">
        <v>98.686158207129907</v>
      </c>
      <c r="R14" s="27">
        <v>96.128668256354501</v>
      </c>
      <c r="S14" s="27">
        <v>97.446064971661755</v>
      </c>
      <c r="T14" s="27">
        <v>96.719725097361248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8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0" customFormat="1" ht="15.75" x14ac:dyDescent="0.25">
      <c r="A15" s="40">
        <v>41456</v>
      </c>
      <c r="B15" s="27">
        <v>92.159763642872704</v>
      </c>
      <c r="C15" s="27">
        <v>98.365714106214284</v>
      </c>
      <c r="D15" s="27">
        <v>98.286618912890205</v>
      </c>
      <c r="E15" s="27">
        <v>99.574822930183743</v>
      </c>
      <c r="F15" s="27">
        <v>99.986791147510118</v>
      </c>
      <c r="G15" s="27">
        <v>98.204786521628535</v>
      </c>
      <c r="H15" s="27">
        <v>95.90312928121439</v>
      </c>
      <c r="I15" s="27">
        <v>102.2356096559588</v>
      </c>
      <c r="J15" s="27">
        <v>99.463709119856716</v>
      </c>
      <c r="K15" s="27">
        <v>98.709980943805675</v>
      </c>
      <c r="L15" s="27">
        <v>100.03143124473456</v>
      </c>
      <c r="M15" s="27">
        <v>100.28498746383443</v>
      </c>
      <c r="N15" s="27">
        <v>93.290187824726317</v>
      </c>
      <c r="O15" s="27">
        <v>100.18992956560209</v>
      </c>
      <c r="P15" s="27">
        <v>105.04715423425705</v>
      </c>
      <c r="Q15" s="27">
        <v>105.4570460660685</v>
      </c>
      <c r="R15" s="27">
        <v>103.15401073862466</v>
      </c>
      <c r="S15" s="27">
        <v>97.878509165258663</v>
      </c>
      <c r="T15" s="27">
        <v>98.584437385667741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8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</row>
    <row r="16" spans="1:84" s="60" customFormat="1" ht="15.75" x14ac:dyDescent="0.25">
      <c r="A16" s="40">
        <v>41487</v>
      </c>
      <c r="B16" s="27">
        <v>95.243272486244479</v>
      </c>
      <c r="C16" s="27">
        <v>94.315161033565204</v>
      </c>
      <c r="D16" s="27">
        <v>94.702559470051753</v>
      </c>
      <c r="E16" s="27">
        <v>100.13746352089655</v>
      </c>
      <c r="F16" s="27">
        <v>103.9753452794393</v>
      </c>
      <c r="G16" s="27">
        <v>99.546101630159527</v>
      </c>
      <c r="H16" s="27">
        <v>96.054573284260357</v>
      </c>
      <c r="I16" s="27">
        <v>101.46771337171501</v>
      </c>
      <c r="J16" s="27">
        <v>98.597929447657421</v>
      </c>
      <c r="K16" s="27">
        <v>94.776837296837854</v>
      </c>
      <c r="L16" s="27">
        <v>100.2836523857835</v>
      </c>
      <c r="M16" s="27">
        <v>98.288108869425358</v>
      </c>
      <c r="N16" s="27">
        <v>89.475696137720789</v>
      </c>
      <c r="O16" s="27">
        <v>100.25203775509345</v>
      </c>
      <c r="P16" s="27">
        <v>106.31752511957278</v>
      </c>
      <c r="Q16" s="27">
        <v>109.7793528747211</v>
      </c>
      <c r="R16" s="27">
        <v>103.05624137190863</v>
      </c>
      <c r="S16" s="27">
        <v>98.867787198083022</v>
      </c>
      <c r="T16" s="27">
        <v>98.617971415263213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8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58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</row>
    <row r="17" spans="1:84" s="60" customFormat="1" ht="15.75" x14ac:dyDescent="0.25">
      <c r="A17" s="40">
        <v>41518</v>
      </c>
      <c r="B17" s="27">
        <v>91.397002010565572</v>
      </c>
      <c r="C17" s="27">
        <v>92.645489691576032</v>
      </c>
      <c r="D17" s="27">
        <v>90.965905211793199</v>
      </c>
      <c r="E17" s="27">
        <v>107.85572965423427</v>
      </c>
      <c r="F17" s="27">
        <v>100.03432000045429</v>
      </c>
      <c r="G17" s="27">
        <v>100.29623611825713</v>
      </c>
      <c r="H17" s="27">
        <v>97.335400468176985</v>
      </c>
      <c r="I17" s="27">
        <v>96.073467172187364</v>
      </c>
      <c r="J17" s="27">
        <v>95.769132021344959</v>
      </c>
      <c r="K17" s="27">
        <v>103.55905904802117</v>
      </c>
      <c r="L17" s="27">
        <v>100.45408492698138</v>
      </c>
      <c r="M17" s="27">
        <v>94.815960461142637</v>
      </c>
      <c r="N17" s="27">
        <v>94.030036103102987</v>
      </c>
      <c r="O17" s="27">
        <v>101.58039187598521</v>
      </c>
      <c r="P17" s="27">
        <v>99.33525214994296</v>
      </c>
      <c r="Q17" s="27">
        <v>99.341988894900496</v>
      </c>
      <c r="R17" s="27">
        <v>105.19436256696683</v>
      </c>
      <c r="S17" s="27">
        <v>100.59775717515855</v>
      </c>
      <c r="T17" s="27">
        <v>97.69679853876373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</row>
    <row r="18" spans="1:84" s="60" customFormat="1" ht="15.75" x14ac:dyDescent="0.25">
      <c r="A18" s="40">
        <v>41548</v>
      </c>
      <c r="B18" s="27">
        <v>91.253098236935301</v>
      </c>
      <c r="C18" s="27">
        <v>105.80610869773675</v>
      </c>
      <c r="D18" s="27">
        <v>95.502692820090658</v>
      </c>
      <c r="E18" s="27">
        <v>111.09973111312634</v>
      </c>
      <c r="F18" s="27">
        <v>104.62909045638807</v>
      </c>
      <c r="G18" s="27">
        <v>101.01840241325182</v>
      </c>
      <c r="H18" s="27">
        <v>99.875709474946945</v>
      </c>
      <c r="I18" s="27">
        <v>103.18406122756925</v>
      </c>
      <c r="J18" s="27">
        <v>107.59540603203558</v>
      </c>
      <c r="K18" s="27">
        <v>92.801192492723573</v>
      </c>
      <c r="L18" s="27">
        <v>101.41784337042697</v>
      </c>
      <c r="M18" s="27">
        <v>105.81294511110045</v>
      </c>
      <c r="N18" s="27">
        <v>100.09453041950806</v>
      </c>
      <c r="O18" s="27">
        <v>101.35667084066047</v>
      </c>
      <c r="P18" s="27">
        <v>85.438333905679258</v>
      </c>
      <c r="Q18" s="27">
        <v>99.489557287141608</v>
      </c>
      <c r="R18" s="27">
        <v>106.16535358744356</v>
      </c>
      <c r="S18" s="27">
        <v>103.18015415832605</v>
      </c>
      <c r="T18" s="27">
        <v>99.54572425245702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</row>
    <row r="19" spans="1:84" s="60" customFormat="1" ht="15.75" x14ac:dyDescent="0.25">
      <c r="A19" s="40">
        <v>41579</v>
      </c>
      <c r="B19" s="27">
        <v>98.203426786163647</v>
      </c>
      <c r="C19" s="27">
        <v>111.47918782926354</v>
      </c>
      <c r="D19" s="27">
        <v>101.82974625168578</v>
      </c>
      <c r="E19" s="27">
        <v>111.21520165855357</v>
      </c>
      <c r="F19" s="27">
        <v>108.30930414329718</v>
      </c>
      <c r="G19" s="27">
        <v>102.53096804941806</v>
      </c>
      <c r="H19" s="27">
        <v>103.41254250500556</v>
      </c>
      <c r="I19" s="27">
        <v>103.87740263601538</v>
      </c>
      <c r="J19" s="27">
        <v>101.44131145223896</v>
      </c>
      <c r="K19" s="27">
        <v>107.32291905980409</v>
      </c>
      <c r="L19" s="27">
        <v>101.89210028279803</v>
      </c>
      <c r="M19" s="27">
        <v>107.83523536066959</v>
      </c>
      <c r="N19" s="27">
        <v>112.05861382583898</v>
      </c>
      <c r="O19" s="27">
        <v>101.49493851490938</v>
      </c>
      <c r="P19" s="27">
        <v>82.642313340518768</v>
      </c>
      <c r="Q19" s="27">
        <v>104.30567033546963</v>
      </c>
      <c r="R19" s="27">
        <v>100.7564450963792</v>
      </c>
      <c r="S19" s="27">
        <v>104.19629346689008</v>
      </c>
      <c r="T19" s="27">
        <v>102.35600674441802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</row>
    <row r="20" spans="1:84" s="60" customFormat="1" ht="15.75" x14ac:dyDescent="0.25">
      <c r="A20" s="41">
        <v>41609</v>
      </c>
      <c r="B20" s="28">
        <v>106.24981936937303</v>
      </c>
      <c r="C20" s="28">
        <v>128.1766320005932</v>
      </c>
      <c r="D20" s="28">
        <v>107.26181680717568</v>
      </c>
      <c r="E20" s="28">
        <v>114.77096572534877</v>
      </c>
      <c r="F20" s="28">
        <v>105.67796455048565</v>
      </c>
      <c r="G20" s="28">
        <v>103.24611972550784</v>
      </c>
      <c r="H20" s="28">
        <v>109.24560481101091</v>
      </c>
      <c r="I20" s="28">
        <v>121.44754954591266</v>
      </c>
      <c r="J20" s="28">
        <v>118.1398834210285</v>
      </c>
      <c r="K20" s="28">
        <v>100.57612403453228</v>
      </c>
      <c r="L20" s="28">
        <v>102.78743184409733</v>
      </c>
      <c r="M20" s="28">
        <v>115.04133591215364</v>
      </c>
      <c r="N20" s="28">
        <v>116.90975657427327</v>
      </c>
      <c r="O20" s="28">
        <v>101.87895376833438</v>
      </c>
      <c r="P20" s="28">
        <v>91.647824357859093</v>
      </c>
      <c r="Q20" s="28">
        <v>102.75965142690882</v>
      </c>
      <c r="R20" s="28">
        <v>96.495568766847256</v>
      </c>
      <c r="S20" s="28">
        <v>104.41736227919489</v>
      </c>
      <c r="T20" s="28">
        <v>106.13947868005734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4" s="60" customFormat="1" ht="15.75" x14ac:dyDescent="0.25">
      <c r="A21" s="42">
        <v>41640</v>
      </c>
      <c r="B21" s="29">
        <v>107.35275871192735</v>
      </c>
      <c r="C21" s="29">
        <v>122.19161568354637</v>
      </c>
      <c r="D21" s="29">
        <v>104.38723724146587</v>
      </c>
      <c r="E21" s="29">
        <v>110.26729165679548</v>
      </c>
      <c r="F21" s="29">
        <v>98.107839663021679</v>
      </c>
      <c r="G21" s="29">
        <v>101.55706914509163</v>
      </c>
      <c r="H21" s="29">
        <v>101.64165104256038</v>
      </c>
      <c r="I21" s="29">
        <v>93.759426598797731</v>
      </c>
      <c r="J21" s="29">
        <v>99.609481882367987</v>
      </c>
      <c r="K21" s="29">
        <v>114.01747072539644</v>
      </c>
      <c r="L21" s="29">
        <v>101.69556852661646</v>
      </c>
      <c r="M21" s="29">
        <v>99.251523697438458</v>
      </c>
      <c r="N21" s="29">
        <v>101.54516464036777</v>
      </c>
      <c r="O21" s="29">
        <v>98.281462726897331</v>
      </c>
      <c r="P21" s="29">
        <v>101.68629983472675</v>
      </c>
      <c r="Q21" s="29">
        <v>100.34391099513277</v>
      </c>
      <c r="R21" s="29">
        <v>97.525519709679642</v>
      </c>
      <c r="S21" s="29">
        <v>103.11500140296985</v>
      </c>
      <c r="T21" s="29">
        <v>102.80147457005469</v>
      </c>
      <c r="U21" s="23"/>
      <c r="V21" s="42">
        <v>41640</v>
      </c>
      <c r="W21" s="29">
        <f t="shared" ref="W21:W84" si="0">B21/B9*100-100</f>
        <v>1.0595483192420403</v>
      </c>
      <c r="X21" s="29">
        <f t="shared" ref="X21:X84" si="1">C21/C9*100-100</f>
        <v>19.149604116127222</v>
      </c>
      <c r="Y21" s="29">
        <f t="shared" ref="Y21:Y84" si="2">D21/D9*100-100</f>
        <v>-2.3995390961317753E-2</v>
      </c>
      <c r="Z21" s="29">
        <f t="shared" ref="Z21:Z84" si="3">E21/E9*100-100</f>
        <v>14.436804459999138</v>
      </c>
      <c r="AA21" s="29">
        <f t="shared" ref="AA21:AA84" si="4">F21/F9*100-100</f>
        <v>10.222581957401374</v>
      </c>
      <c r="AB21" s="29">
        <f t="shared" ref="AB21:AB84" si="5">G21/G9*100-100</f>
        <v>3.4985860033650766</v>
      </c>
      <c r="AC21" s="29">
        <f t="shared" ref="AC21:AC84" si="6">H21/H9*100-100</f>
        <v>3.4166196268979405</v>
      </c>
      <c r="AD21" s="29">
        <f t="shared" ref="AD21:AD84" si="7">I21/I9*100-100</f>
        <v>4.1848333138238729</v>
      </c>
      <c r="AE21" s="29">
        <f t="shared" ref="AE21:AE84" si="8">J21/J9*100-100</f>
        <v>6.5095560046616043</v>
      </c>
      <c r="AF21" s="29">
        <f t="shared" ref="AF21:AF84" si="9">K21/K9*100-100</f>
        <v>3.374394150582134</v>
      </c>
      <c r="AG21" s="29">
        <f t="shared" ref="AG21:AG84" si="10">L21/L9*100-100</f>
        <v>4.1792297266771499</v>
      </c>
      <c r="AH21" s="29">
        <f t="shared" ref="AH21:AH84" si="11">M21/M9*100-100</f>
        <v>8.9361136594206414</v>
      </c>
      <c r="AI21" s="29">
        <f t="shared" ref="AI21:AI84" si="12">N21/N9*100-100</f>
        <v>5.1381627441333677</v>
      </c>
      <c r="AJ21" s="29">
        <f t="shared" ref="AJ21:AJ84" si="13">O21/O9*100-100</f>
        <v>3.3286463636647738</v>
      </c>
      <c r="AK21" s="29">
        <f t="shared" ref="AK21:AK84" si="14">P21/P9*100-100</f>
        <v>0.32323474438236133</v>
      </c>
      <c r="AL21" s="29">
        <f t="shared" ref="AL21:AL84" si="15">Q21/Q9*100-100</f>
        <v>9.5694104956606907</v>
      </c>
      <c r="AM21" s="29">
        <f t="shared" ref="AM21:AM84" si="16">R21/R9*100-100</f>
        <v>1.7056312836253085</v>
      </c>
      <c r="AN21" s="29">
        <f t="shared" ref="AN21:AN84" si="17">S21/S9*100-100</f>
        <v>3.8595513435437283</v>
      </c>
      <c r="AO21" s="29">
        <f t="shared" ref="AO21:AO84" si="18">T21/T9*100-100</f>
        <v>3.7903138249167228</v>
      </c>
      <c r="AP21" s="23"/>
      <c r="AQ21" s="23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</row>
    <row r="22" spans="1:84" s="60" customFormat="1" ht="15.75" x14ac:dyDescent="0.25">
      <c r="A22" s="43">
        <v>41671</v>
      </c>
      <c r="B22" s="31">
        <v>108.47147384434655</v>
      </c>
      <c r="C22" s="31">
        <v>134.37107784090733</v>
      </c>
      <c r="D22" s="31">
        <v>103.65701877745877</v>
      </c>
      <c r="E22" s="31">
        <v>98.91361087099267</v>
      </c>
      <c r="F22" s="31">
        <v>103.37097385545428</v>
      </c>
      <c r="G22" s="31">
        <v>100.14031818120685</v>
      </c>
      <c r="H22" s="31">
        <v>102.5808644381479</v>
      </c>
      <c r="I22" s="31">
        <v>91.588997280521028</v>
      </c>
      <c r="J22" s="31">
        <v>93.819519370569608</v>
      </c>
      <c r="K22" s="31">
        <v>96.321568348809592</v>
      </c>
      <c r="L22" s="31">
        <v>101.87847945435735</v>
      </c>
      <c r="M22" s="31">
        <v>97.647072657150019</v>
      </c>
      <c r="N22" s="31">
        <v>101.18805675091225</v>
      </c>
      <c r="O22" s="31">
        <v>101.15185754576218</v>
      </c>
      <c r="P22" s="31">
        <v>119.8864465569325</v>
      </c>
      <c r="Q22" s="31">
        <v>105.57686846217536</v>
      </c>
      <c r="R22" s="31">
        <v>97.683528033220441</v>
      </c>
      <c r="S22" s="31">
        <v>100.75399211921876</v>
      </c>
      <c r="T22" s="31">
        <v>102.57007166704298</v>
      </c>
      <c r="U22" s="23"/>
      <c r="V22" s="43">
        <v>41671</v>
      </c>
      <c r="W22" s="31">
        <f t="shared" si="0"/>
        <v>0.69449327231944835</v>
      </c>
      <c r="X22" s="31">
        <f t="shared" si="1"/>
        <v>51.235856635259807</v>
      </c>
      <c r="Y22" s="31">
        <f t="shared" si="2"/>
        <v>2.7908110284910634</v>
      </c>
      <c r="Z22" s="31">
        <f t="shared" si="3"/>
        <v>9.3632031300699907</v>
      </c>
      <c r="AA22" s="31">
        <f t="shared" si="4"/>
        <v>11.953149896139465</v>
      </c>
      <c r="AB22" s="31">
        <f t="shared" si="5"/>
        <v>2.030543062451855</v>
      </c>
      <c r="AC22" s="31">
        <f t="shared" si="6"/>
        <v>4.1066188644758768</v>
      </c>
      <c r="AD22" s="31">
        <f t="shared" si="7"/>
        <v>6.439542658104827</v>
      </c>
      <c r="AE22" s="31">
        <f t="shared" si="8"/>
        <v>0.19557064949221115</v>
      </c>
      <c r="AF22" s="31">
        <f t="shared" si="9"/>
        <v>0.6605061617705843</v>
      </c>
      <c r="AG22" s="31">
        <f t="shared" si="10"/>
        <v>4.0476950107323688</v>
      </c>
      <c r="AH22" s="31">
        <f t="shared" si="11"/>
        <v>5.678572085868268</v>
      </c>
      <c r="AI22" s="31">
        <f t="shared" si="12"/>
        <v>1.3220008798891172</v>
      </c>
      <c r="AJ22" s="31">
        <f t="shared" si="13"/>
        <v>2.8141316775004839</v>
      </c>
      <c r="AK22" s="31">
        <f t="shared" si="14"/>
        <v>1.0350465006165166</v>
      </c>
      <c r="AL22" s="31">
        <f t="shared" si="15"/>
        <v>12.873831332760261</v>
      </c>
      <c r="AM22" s="31">
        <f t="shared" si="16"/>
        <v>4.3745174270261913</v>
      </c>
      <c r="AN22" s="31">
        <f t="shared" si="17"/>
        <v>2.6787375212495164</v>
      </c>
      <c r="AO22" s="31">
        <f t="shared" si="18"/>
        <v>3.8029492311607527</v>
      </c>
      <c r="AP22" s="23"/>
      <c r="AQ22" s="23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4" s="60" customFormat="1" ht="15.75" x14ac:dyDescent="0.25">
      <c r="A23" s="43">
        <v>41699</v>
      </c>
      <c r="B23" s="31">
        <v>116.96322225887896</v>
      </c>
      <c r="C23" s="31">
        <v>135.85538917875806</v>
      </c>
      <c r="D23" s="31">
        <v>108.88489726927389</v>
      </c>
      <c r="E23" s="31">
        <v>107.34577441889152</v>
      </c>
      <c r="F23" s="31">
        <v>100.03533464702727</v>
      </c>
      <c r="G23" s="31">
        <v>102.13634475581743</v>
      </c>
      <c r="H23" s="31">
        <v>105.87997705286131</v>
      </c>
      <c r="I23" s="31">
        <v>102.02601622374752</v>
      </c>
      <c r="J23" s="31">
        <v>98.682282229501112</v>
      </c>
      <c r="K23" s="31">
        <v>112.05378375330329</v>
      </c>
      <c r="L23" s="31">
        <v>103.30225509480661</v>
      </c>
      <c r="M23" s="31">
        <v>103.75712679617891</v>
      </c>
      <c r="N23" s="31">
        <v>110.96435852153081</v>
      </c>
      <c r="O23" s="31">
        <v>102.6595643804407</v>
      </c>
      <c r="P23" s="31">
        <v>118.7780123086731</v>
      </c>
      <c r="Q23" s="31">
        <v>106.6246095782658</v>
      </c>
      <c r="R23" s="31">
        <v>105.10835291511883</v>
      </c>
      <c r="S23" s="31">
        <v>99.911693913383175</v>
      </c>
      <c r="T23" s="31">
        <v>106.71783558979736</v>
      </c>
      <c r="U23" s="23"/>
      <c r="V23" s="43">
        <v>41699</v>
      </c>
      <c r="W23" s="31">
        <f t="shared" si="0"/>
        <v>2.3781879231981975</v>
      </c>
      <c r="X23" s="31">
        <f t="shared" si="1"/>
        <v>43.158407350263161</v>
      </c>
      <c r="Y23" s="31">
        <f t="shared" si="2"/>
        <v>4.1209180982624929</v>
      </c>
      <c r="Z23" s="31">
        <f t="shared" si="3"/>
        <v>14.649397585828609</v>
      </c>
      <c r="AA23" s="31">
        <f t="shared" si="4"/>
        <v>11.876805315941354</v>
      </c>
      <c r="AB23" s="31">
        <f t="shared" si="5"/>
        <v>1.6730658311780502</v>
      </c>
      <c r="AC23" s="31">
        <f t="shared" si="6"/>
        <v>3.6384877689622925</v>
      </c>
      <c r="AD23" s="31">
        <f t="shared" si="7"/>
        <v>-0.53971411389213131</v>
      </c>
      <c r="AE23" s="31">
        <f t="shared" si="8"/>
        <v>6.9389249145346099</v>
      </c>
      <c r="AF23" s="31">
        <f t="shared" si="9"/>
        <v>10.866151634239543</v>
      </c>
      <c r="AG23" s="31">
        <f t="shared" si="10"/>
        <v>4.2419064819047918</v>
      </c>
      <c r="AH23" s="31">
        <f t="shared" si="11"/>
        <v>7.1107274459864129</v>
      </c>
      <c r="AI23" s="31">
        <f t="shared" si="12"/>
        <v>5.3818867893111531</v>
      </c>
      <c r="AJ23" s="31">
        <f t="shared" si="13"/>
        <v>2.2752640029352307</v>
      </c>
      <c r="AK23" s="31">
        <f t="shared" si="14"/>
        <v>1.4069394567593179</v>
      </c>
      <c r="AL23" s="31">
        <f t="shared" si="15"/>
        <v>11.801208514674428</v>
      </c>
      <c r="AM23" s="31">
        <f t="shared" si="16"/>
        <v>9.3300820124942163</v>
      </c>
      <c r="AN23" s="31">
        <f t="shared" si="17"/>
        <v>1.8884562047071825</v>
      </c>
      <c r="AO23" s="31">
        <f t="shared" si="18"/>
        <v>4.9060097270421608</v>
      </c>
      <c r="AP23" s="23"/>
      <c r="AQ23" s="23"/>
      <c r="AR23" s="58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</row>
    <row r="24" spans="1:84" s="60" customFormat="1" ht="15.75" x14ac:dyDescent="0.25">
      <c r="A24" s="43">
        <v>41730</v>
      </c>
      <c r="B24" s="31">
        <v>106.54550588703219</v>
      </c>
      <c r="C24" s="31">
        <v>156.40317069874007</v>
      </c>
      <c r="D24" s="31">
        <v>105.55104963968829</v>
      </c>
      <c r="E24" s="31">
        <v>99.315087595758555</v>
      </c>
      <c r="F24" s="31">
        <v>105.06111497391169</v>
      </c>
      <c r="G24" s="31">
        <v>103.49177763026006</v>
      </c>
      <c r="H24" s="31">
        <v>107.1447559303016</v>
      </c>
      <c r="I24" s="31">
        <v>101.61341621542674</v>
      </c>
      <c r="J24" s="31">
        <v>104.25887497288505</v>
      </c>
      <c r="K24" s="31">
        <v>97.860712253914969</v>
      </c>
      <c r="L24" s="31">
        <v>103.67162825832003</v>
      </c>
      <c r="M24" s="31">
        <v>105.90576753544839</v>
      </c>
      <c r="N24" s="31">
        <v>105.42630582019019</v>
      </c>
      <c r="O24" s="31">
        <v>103.78845390499956</v>
      </c>
      <c r="P24" s="31">
        <v>105.1947873486537</v>
      </c>
      <c r="Q24" s="31">
        <v>108.07002377727713</v>
      </c>
      <c r="R24" s="31">
        <v>102.59846153148931</v>
      </c>
      <c r="S24" s="31">
        <v>100.48227109219631</v>
      </c>
      <c r="T24" s="31">
        <v>104.80117172352871</v>
      </c>
      <c r="U24" s="23"/>
      <c r="V24" s="43">
        <v>41730</v>
      </c>
      <c r="W24" s="31">
        <f t="shared" si="0"/>
        <v>0.18445432506540271</v>
      </c>
      <c r="X24" s="31">
        <f t="shared" si="1"/>
        <v>73.72123490269945</v>
      </c>
      <c r="Y24" s="31">
        <f t="shared" si="2"/>
        <v>1.2199126328754204</v>
      </c>
      <c r="Z24" s="31">
        <f t="shared" si="3"/>
        <v>8.5316879642501391</v>
      </c>
      <c r="AA24" s="31">
        <f t="shared" si="4"/>
        <v>4.837377543428147</v>
      </c>
      <c r="AB24" s="31">
        <f t="shared" si="5"/>
        <v>1.9424463721105241</v>
      </c>
      <c r="AC24" s="31">
        <f t="shared" si="6"/>
        <v>3.7305954188389592</v>
      </c>
      <c r="AD24" s="31">
        <f t="shared" si="7"/>
        <v>10.024843661202581</v>
      </c>
      <c r="AE24" s="31">
        <f t="shared" si="8"/>
        <v>1.3101370562769574</v>
      </c>
      <c r="AF24" s="31">
        <f t="shared" si="9"/>
        <v>1.6058496832206686</v>
      </c>
      <c r="AG24" s="31">
        <f t="shared" si="10"/>
        <v>4.0675946411543435</v>
      </c>
      <c r="AH24" s="31">
        <f t="shared" si="11"/>
        <v>3.7450033230504403</v>
      </c>
      <c r="AI24" s="31">
        <f t="shared" si="12"/>
        <v>2.0875635393863234</v>
      </c>
      <c r="AJ24" s="31">
        <f t="shared" si="13"/>
        <v>4.4451769269855816</v>
      </c>
      <c r="AK24" s="31">
        <f t="shared" si="14"/>
        <v>3.4718059242572679</v>
      </c>
      <c r="AL24" s="31">
        <f t="shared" si="15"/>
        <v>12.116757115313902</v>
      </c>
      <c r="AM24" s="31">
        <f t="shared" si="16"/>
        <v>7.2102067683843529E-2</v>
      </c>
      <c r="AN24" s="31">
        <f t="shared" si="17"/>
        <v>1.3967350186433691</v>
      </c>
      <c r="AO24" s="31">
        <f t="shared" si="18"/>
        <v>3.5443803343790279</v>
      </c>
      <c r="AP24" s="23"/>
      <c r="AQ24" s="23"/>
      <c r="AR24" s="58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</row>
    <row r="25" spans="1:84" s="60" customFormat="1" ht="15.75" x14ac:dyDescent="0.25">
      <c r="A25" s="43">
        <v>41760</v>
      </c>
      <c r="B25" s="31">
        <v>101.5415957865315</v>
      </c>
      <c r="C25" s="31">
        <v>145.26004472802649</v>
      </c>
      <c r="D25" s="31">
        <v>105.87330537745072</v>
      </c>
      <c r="E25" s="31">
        <v>104.69731153871457</v>
      </c>
      <c r="F25" s="31">
        <v>109.81641053701142</v>
      </c>
      <c r="G25" s="31">
        <v>101.8817546530244</v>
      </c>
      <c r="H25" s="31">
        <v>105.88995305755114</v>
      </c>
      <c r="I25" s="31">
        <v>106.04974096674708</v>
      </c>
      <c r="J25" s="31">
        <v>99.587748682154455</v>
      </c>
      <c r="K25" s="31">
        <v>102.54733098514863</v>
      </c>
      <c r="L25" s="31">
        <v>104.03936980213774</v>
      </c>
      <c r="M25" s="31">
        <v>102.94414042908272</v>
      </c>
      <c r="N25" s="31">
        <v>107.04634155372254</v>
      </c>
      <c r="O25" s="31">
        <v>104.13497145593321</v>
      </c>
      <c r="P25" s="31">
        <v>98.742864288472717</v>
      </c>
      <c r="Q25" s="31">
        <v>108.34010830305982</v>
      </c>
      <c r="R25" s="31">
        <v>113.50116654911002</v>
      </c>
      <c r="S25" s="31">
        <v>100.19749594655713</v>
      </c>
      <c r="T25" s="31">
        <v>104.45089005401867</v>
      </c>
      <c r="U25" s="23"/>
      <c r="V25" s="43">
        <v>41760</v>
      </c>
      <c r="W25" s="31">
        <f t="shared" si="0"/>
        <v>2.2533193430854794</v>
      </c>
      <c r="X25" s="31">
        <f t="shared" si="1"/>
        <v>42.438997366058572</v>
      </c>
      <c r="Y25" s="31">
        <f t="shared" si="2"/>
        <v>2.7612394104083933</v>
      </c>
      <c r="Z25" s="31">
        <f t="shared" si="3"/>
        <v>14.99348470710504</v>
      </c>
      <c r="AA25" s="31">
        <f t="shared" si="4"/>
        <v>4.2015508952453615</v>
      </c>
      <c r="AB25" s="31">
        <f t="shared" si="5"/>
        <v>2.3966308463013348</v>
      </c>
      <c r="AC25" s="31">
        <f t="shared" si="6"/>
        <v>5.5617980530714846</v>
      </c>
      <c r="AD25" s="31">
        <f t="shared" si="7"/>
        <v>5.7855784324971893</v>
      </c>
      <c r="AE25" s="31">
        <f t="shared" si="8"/>
        <v>4.019589825525884</v>
      </c>
      <c r="AF25" s="31">
        <f t="shared" si="9"/>
        <v>10.788621308805716</v>
      </c>
      <c r="AG25" s="31">
        <f t="shared" si="10"/>
        <v>4.5140869126068139</v>
      </c>
      <c r="AH25" s="31">
        <f t="shared" si="11"/>
        <v>3.4935716689766423</v>
      </c>
      <c r="AI25" s="31">
        <f t="shared" si="12"/>
        <v>9.3960048444922535</v>
      </c>
      <c r="AJ25" s="31">
        <f t="shared" si="13"/>
        <v>4.3872880004909263</v>
      </c>
      <c r="AK25" s="31">
        <f t="shared" si="14"/>
        <v>3.8473696977704464</v>
      </c>
      <c r="AL25" s="31">
        <f t="shared" si="15"/>
        <v>4.874395060095722</v>
      </c>
      <c r="AM25" s="31">
        <f t="shared" si="16"/>
        <v>12.481152394129552</v>
      </c>
      <c r="AN25" s="31">
        <f t="shared" si="17"/>
        <v>1.363709890340175</v>
      </c>
      <c r="AO25" s="31">
        <f t="shared" si="18"/>
        <v>4.9341852661550831</v>
      </c>
      <c r="AP25" s="23"/>
      <c r="AQ25" s="23"/>
      <c r="AR25" s="58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</row>
    <row r="26" spans="1:84" s="60" customFormat="1" ht="15.75" x14ac:dyDescent="0.25">
      <c r="A26" s="43">
        <v>41791</v>
      </c>
      <c r="B26" s="31">
        <v>93.285252613785488</v>
      </c>
      <c r="C26" s="31">
        <v>133.35252575800945</v>
      </c>
      <c r="D26" s="31">
        <v>98.222925553203737</v>
      </c>
      <c r="E26" s="31">
        <v>106.99922944774131</v>
      </c>
      <c r="F26" s="31">
        <v>106.08635260769444</v>
      </c>
      <c r="G26" s="31">
        <v>100.21410792469349</v>
      </c>
      <c r="H26" s="31">
        <v>100.22336081347834</v>
      </c>
      <c r="I26" s="31">
        <v>103.92368524337077</v>
      </c>
      <c r="J26" s="31">
        <v>100.10031747448879</v>
      </c>
      <c r="K26" s="31">
        <v>104.80862042254165</v>
      </c>
      <c r="L26" s="31">
        <v>103.68521462313676</v>
      </c>
      <c r="M26" s="31">
        <v>99.005693638217181</v>
      </c>
      <c r="N26" s="31">
        <v>100.42466064825364</v>
      </c>
      <c r="O26" s="31">
        <v>104.29754907207503</v>
      </c>
      <c r="P26" s="31">
        <v>99.273779294975597</v>
      </c>
      <c r="Q26" s="31">
        <v>104.07508700670152</v>
      </c>
      <c r="R26" s="31">
        <v>104.55480862042748</v>
      </c>
      <c r="S26" s="31">
        <v>100.36057243388059</v>
      </c>
      <c r="T26" s="31">
        <v>101.04218202593609</v>
      </c>
      <c r="U26" s="23"/>
      <c r="V26" s="43">
        <v>41791</v>
      </c>
      <c r="W26" s="31">
        <f t="shared" si="0"/>
        <v>1.7914416321420674</v>
      </c>
      <c r="X26" s="31">
        <f t="shared" si="1"/>
        <v>46.703061955519189</v>
      </c>
      <c r="Y26" s="31">
        <f t="shared" si="2"/>
        <v>4.1458359778273888</v>
      </c>
      <c r="Z26" s="31">
        <f t="shared" si="3"/>
        <v>15.849283280781876</v>
      </c>
      <c r="AA26" s="31">
        <f t="shared" si="4"/>
        <v>5.0082128015934018</v>
      </c>
      <c r="AB26" s="31">
        <f t="shared" si="5"/>
        <v>2.8752437666736768</v>
      </c>
      <c r="AC26" s="31">
        <f t="shared" si="6"/>
        <v>4.8472249032508614</v>
      </c>
      <c r="AD26" s="31">
        <f t="shared" si="7"/>
        <v>3.418389802426077</v>
      </c>
      <c r="AE26" s="31">
        <f t="shared" si="8"/>
        <v>-0.79792723884700933</v>
      </c>
      <c r="AF26" s="31">
        <f t="shared" si="9"/>
        <v>-1.4235422381786265</v>
      </c>
      <c r="AG26" s="31">
        <f t="shared" si="10"/>
        <v>4.375734622844945</v>
      </c>
      <c r="AH26" s="31">
        <f t="shared" si="11"/>
        <v>3.1410299027641031</v>
      </c>
      <c r="AI26" s="31">
        <f t="shared" si="12"/>
        <v>10.029353243907352</v>
      </c>
      <c r="AJ26" s="31">
        <f t="shared" si="13"/>
        <v>4.0445332937574676</v>
      </c>
      <c r="AK26" s="31">
        <f t="shared" si="14"/>
        <v>3.7616748780699538</v>
      </c>
      <c r="AL26" s="31">
        <f t="shared" si="15"/>
        <v>5.4606734089910844</v>
      </c>
      <c r="AM26" s="31">
        <f t="shared" si="16"/>
        <v>8.7654812210674322</v>
      </c>
      <c r="AN26" s="31">
        <f t="shared" si="17"/>
        <v>2.990892924271904</v>
      </c>
      <c r="AO26" s="31">
        <f t="shared" si="18"/>
        <v>4.4690541916074551</v>
      </c>
      <c r="AP26" s="23"/>
      <c r="AQ26" s="23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</row>
    <row r="27" spans="1:84" s="60" customFormat="1" ht="15.75" x14ac:dyDescent="0.25">
      <c r="A27" s="43">
        <v>41821</v>
      </c>
      <c r="B27" s="31">
        <v>94.977802264691533</v>
      </c>
      <c r="C27" s="31">
        <v>171.64295408805316</v>
      </c>
      <c r="D27" s="31">
        <v>103.53687475540501</v>
      </c>
      <c r="E27" s="31">
        <v>101.08258090644181</v>
      </c>
      <c r="F27" s="31">
        <v>106.51303434403697</v>
      </c>
      <c r="G27" s="31">
        <v>101.59352145129047</v>
      </c>
      <c r="H27" s="31">
        <v>102.21961294724483</v>
      </c>
      <c r="I27" s="31">
        <v>107.0869542652726</v>
      </c>
      <c r="J27" s="31">
        <v>103.47594242880027</v>
      </c>
      <c r="K27" s="31">
        <v>102.32427219015227</v>
      </c>
      <c r="L27" s="31">
        <v>104.30522374180087</v>
      </c>
      <c r="M27" s="31">
        <v>104.79806499995679</v>
      </c>
      <c r="N27" s="31">
        <v>102.2302004483241</v>
      </c>
      <c r="O27" s="31">
        <v>103.99406061058897</v>
      </c>
      <c r="P27" s="31">
        <v>107.95719094097079</v>
      </c>
      <c r="Q27" s="31">
        <v>115.63366600709539</v>
      </c>
      <c r="R27" s="31">
        <v>102.83476664885761</v>
      </c>
      <c r="S27" s="31">
        <v>102.3527142151047</v>
      </c>
      <c r="T27" s="31">
        <v>103.75420809088537</v>
      </c>
      <c r="U27" s="23"/>
      <c r="V27" s="43">
        <v>41821</v>
      </c>
      <c r="W27" s="31">
        <f t="shared" si="0"/>
        <v>3.0577754438900087</v>
      </c>
      <c r="X27" s="31">
        <f t="shared" si="1"/>
        <v>74.49469629500669</v>
      </c>
      <c r="Y27" s="31">
        <f t="shared" si="2"/>
        <v>5.341780906277819</v>
      </c>
      <c r="Z27" s="31">
        <f t="shared" si="3"/>
        <v>1.5141959904013191</v>
      </c>
      <c r="AA27" s="31">
        <f t="shared" si="4"/>
        <v>6.5271053522446749</v>
      </c>
      <c r="AB27" s="31">
        <f t="shared" si="5"/>
        <v>3.450682038716721</v>
      </c>
      <c r="AC27" s="31">
        <f t="shared" si="6"/>
        <v>6.5863165397958596</v>
      </c>
      <c r="AD27" s="31">
        <f t="shared" si="7"/>
        <v>4.745259137828242</v>
      </c>
      <c r="AE27" s="31">
        <f t="shared" si="8"/>
        <v>4.0338665674620131</v>
      </c>
      <c r="AF27" s="31">
        <f t="shared" si="9"/>
        <v>3.6615256246520573</v>
      </c>
      <c r="AG27" s="31">
        <f t="shared" si="10"/>
        <v>4.2724496129723093</v>
      </c>
      <c r="AH27" s="31">
        <f t="shared" si="11"/>
        <v>4.500252380995633</v>
      </c>
      <c r="AI27" s="31">
        <f t="shared" si="12"/>
        <v>9.5830149258508044</v>
      </c>
      <c r="AJ27" s="31">
        <f t="shared" si="13"/>
        <v>3.7969195721372557</v>
      </c>
      <c r="AK27" s="31">
        <f t="shared" si="14"/>
        <v>2.770219458039108</v>
      </c>
      <c r="AL27" s="31">
        <f t="shared" si="15"/>
        <v>9.6500142196769474</v>
      </c>
      <c r="AM27" s="31">
        <f t="shared" si="16"/>
        <v>-0.30948296385291485</v>
      </c>
      <c r="AN27" s="31">
        <f t="shared" si="17"/>
        <v>4.5711822625861203</v>
      </c>
      <c r="AO27" s="31">
        <f t="shared" si="18"/>
        <v>5.2440028490431985</v>
      </c>
      <c r="AP27" s="23"/>
      <c r="AQ27" s="23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</row>
    <row r="28" spans="1:84" s="60" customFormat="1" ht="15.75" x14ac:dyDescent="0.25">
      <c r="A28" s="43">
        <v>41852</v>
      </c>
      <c r="B28" s="31">
        <v>95.477826490508917</v>
      </c>
      <c r="C28" s="31">
        <v>146.95746908535082</v>
      </c>
      <c r="D28" s="31">
        <v>97.096789815663485</v>
      </c>
      <c r="E28" s="31">
        <v>95.217354634480415</v>
      </c>
      <c r="F28" s="31">
        <v>111.03513920601431</v>
      </c>
      <c r="G28" s="31">
        <v>103.12280289517871</v>
      </c>
      <c r="H28" s="31">
        <v>102.43896260464447</v>
      </c>
      <c r="I28" s="31">
        <v>107.67639914258176</v>
      </c>
      <c r="J28" s="31">
        <v>96.929836076277752</v>
      </c>
      <c r="K28" s="31">
        <v>101.23602779177526</v>
      </c>
      <c r="L28" s="31">
        <v>104.3043619205892</v>
      </c>
      <c r="M28" s="31">
        <v>101.45509543743596</v>
      </c>
      <c r="N28" s="31">
        <v>96.369926450945826</v>
      </c>
      <c r="O28" s="31">
        <v>104.17051818319271</v>
      </c>
      <c r="P28" s="31">
        <v>108.80772493783805</v>
      </c>
      <c r="Q28" s="31">
        <v>109.87337988022642</v>
      </c>
      <c r="R28" s="31">
        <v>102.56927852570669</v>
      </c>
      <c r="S28" s="31">
        <v>102.7117639861231</v>
      </c>
      <c r="T28" s="31">
        <v>102.16156410386189</v>
      </c>
      <c r="U28" s="23"/>
      <c r="V28" s="43">
        <v>41852</v>
      </c>
      <c r="W28" s="31">
        <f t="shared" si="0"/>
        <v>0.24626831705967334</v>
      </c>
      <c r="X28" s="31">
        <f t="shared" si="1"/>
        <v>55.815319058885024</v>
      </c>
      <c r="Y28" s="31">
        <f t="shared" si="2"/>
        <v>2.5281580128453385</v>
      </c>
      <c r="Z28" s="31">
        <f t="shared" si="3"/>
        <v>-4.9133548158920632</v>
      </c>
      <c r="AA28" s="31">
        <f t="shared" si="4"/>
        <v>6.7898730296124086</v>
      </c>
      <c r="AB28" s="31">
        <f t="shared" si="5"/>
        <v>3.5930098782849313</v>
      </c>
      <c r="AC28" s="31">
        <f t="shared" si="6"/>
        <v>6.646627122573733</v>
      </c>
      <c r="AD28" s="31">
        <f t="shared" si="7"/>
        <v>6.1188781776543806</v>
      </c>
      <c r="AE28" s="31">
        <f t="shared" si="8"/>
        <v>-1.6918137943912939</v>
      </c>
      <c r="AF28" s="31">
        <f t="shared" si="9"/>
        <v>6.8151572463928574</v>
      </c>
      <c r="AG28" s="31">
        <f t="shared" si="10"/>
        <v>4.0093369548790889</v>
      </c>
      <c r="AH28" s="31">
        <f t="shared" si="11"/>
        <v>3.2221462030751979</v>
      </c>
      <c r="AI28" s="31">
        <f t="shared" si="12"/>
        <v>7.7051429726944463</v>
      </c>
      <c r="AJ28" s="31">
        <f t="shared" si="13"/>
        <v>3.9086292067915309</v>
      </c>
      <c r="AK28" s="31">
        <f t="shared" si="14"/>
        <v>2.3422289180119691</v>
      </c>
      <c r="AL28" s="31">
        <f t="shared" si="15"/>
        <v>8.5650901597716711E-2</v>
      </c>
      <c r="AM28" s="31">
        <f t="shared" si="16"/>
        <v>-0.47252145015126246</v>
      </c>
      <c r="AN28" s="31">
        <f t="shared" si="17"/>
        <v>3.8879971899630164</v>
      </c>
      <c r="AO28" s="31">
        <f t="shared" si="18"/>
        <v>3.5932524647837454</v>
      </c>
      <c r="AP28" s="23"/>
      <c r="AQ28" s="23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</row>
    <row r="29" spans="1:84" s="60" customFormat="1" ht="15.75" x14ac:dyDescent="0.25">
      <c r="A29" s="43">
        <v>41883</v>
      </c>
      <c r="B29" s="31">
        <v>94.21383994007347</v>
      </c>
      <c r="C29" s="31">
        <v>163.5661035381882</v>
      </c>
      <c r="D29" s="31">
        <v>93.771805974311263</v>
      </c>
      <c r="E29" s="31">
        <v>102.96440592301738</v>
      </c>
      <c r="F29" s="31">
        <v>106.78702211425725</v>
      </c>
      <c r="G29" s="31">
        <v>103.85535828031198</v>
      </c>
      <c r="H29" s="31">
        <v>102.79910714276033</v>
      </c>
      <c r="I29" s="31">
        <v>100.12836706315147</v>
      </c>
      <c r="J29" s="31">
        <v>97.677918440210846</v>
      </c>
      <c r="K29" s="31">
        <v>104.33965392649381</v>
      </c>
      <c r="L29" s="31">
        <v>104.41213122969575</v>
      </c>
      <c r="M29" s="31">
        <v>98.682865229785946</v>
      </c>
      <c r="N29" s="31">
        <v>101.92752868149529</v>
      </c>
      <c r="O29" s="31">
        <v>104.75564920608689</v>
      </c>
      <c r="P29" s="31">
        <v>101.99089049959514</v>
      </c>
      <c r="Q29" s="31">
        <v>109.66638618043494</v>
      </c>
      <c r="R29" s="31">
        <v>102.82164890564337</v>
      </c>
      <c r="S29" s="31">
        <v>102.3227929395478</v>
      </c>
      <c r="T29" s="31">
        <v>101.74619900345566</v>
      </c>
      <c r="U29" s="23"/>
      <c r="V29" s="43">
        <v>41883</v>
      </c>
      <c r="W29" s="31">
        <f t="shared" si="0"/>
        <v>3.0819806640728302</v>
      </c>
      <c r="X29" s="31">
        <f t="shared" si="1"/>
        <v>76.550530503656859</v>
      </c>
      <c r="Y29" s="31">
        <f t="shared" si="2"/>
        <v>3.084563118440002</v>
      </c>
      <c r="Z29" s="31">
        <f t="shared" si="3"/>
        <v>-4.5350615557444911</v>
      </c>
      <c r="AA29" s="31">
        <f t="shared" si="4"/>
        <v>6.7503853815093606</v>
      </c>
      <c r="AB29" s="31">
        <f t="shared" si="5"/>
        <v>3.548609897841402</v>
      </c>
      <c r="AC29" s="31">
        <f t="shared" si="6"/>
        <v>5.6132780553665782</v>
      </c>
      <c r="AD29" s="31">
        <f t="shared" si="7"/>
        <v>4.2206240810449174</v>
      </c>
      <c r="AE29" s="31">
        <f t="shared" si="8"/>
        <v>1.9931123719910744</v>
      </c>
      <c r="AF29" s="31">
        <f t="shared" si="9"/>
        <v>0.75376783610082043</v>
      </c>
      <c r="AG29" s="31">
        <f t="shared" si="10"/>
        <v>3.9401546543293051</v>
      </c>
      <c r="AH29" s="31">
        <f t="shared" si="11"/>
        <v>4.0783268448016656</v>
      </c>
      <c r="AI29" s="31">
        <f t="shared" si="12"/>
        <v>8.3989041222240814</v>
      </c>
      <c r="AJ29" s="31">
        <f t="shared" si="13"/>
        <v>3.1258565471751609</v>
      </c>
      <c r="AK29" s="31">
        <f t="shared" si="14"/>
        <v>2.6734097837126285</v>
      </c>
      <c r="AL29" s="31">
        <f t="shared" si="15"/>
        <v>10.392782951484094</v>
      </c>
      <c r="AM29" s="31">
        <f t="shared" si="16"/>
        <v>-2.255552106999076</v>
      </c>
      <c r="AN29" s="31">
        <f t="shared" si="17"/>
        <v>1.7147855109589187</v>
      </c>
      <c r="AO29" s="31">
        <f t="shared" si="18"/>
        <v>4.1448650572569505</v>
      </c>
      <c r="AP29" s="23"/>
      <c r="AQ29" s="23"/>
      <c r="AR29" s="58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</row>
    <row r="30" spans="1:84" s="60" customFormat="1" ht="15.75" x14ac:dyDescent="0.25">
      <c r="A30" s="43">
        <v>41913</v>
      </c>
      <c r="B30" s="31">
        <v>93.531029302067225</v>
      </c>
      <c r="C30" s="31">
        <v>149.59804466138996</v>
      </c>
      <c r="D30" s="31">
        <v>99.693591628834099</v>
      </c>
      <c r="E30" s="31">
        <v>113.9698624160481</v>
      </c>
      <c r="F30" s="31">
        <v>112.93228721675632</v>
      </c>
      <c r="G30" s="31">
        <v>105.5196925133863</v>
      </c>
      <c r="H30" s="31">
        <v>106.07258400352231</v>
      </c>
      <c r="I30" s="31">
        <v>106.97568742948648</v>
      </c>
      <c r="J30" s="31">
        <v>99.614777951631609</v>
      </c>
      <c r="K30" s="31">
        <v>104.97975295220965</v>
      </c>
      <c r="L30" s="31">
        <v>105.34051609499883</v>
      </c>
      <c r="M30" s="31">
        <v>109.07675153434946</v>
      </c>
      <c r="N30" s="31">
        <v>105.02978839125878</v>
      </c>
      <c r="O30" s="31">
        <v>105.30413573618328</v>
      </c>
      <c r="P30" s="31">
        <v>88.38946199163631</v>
      </c>
      <c r="Q30" s="31">
        <v>115.73925863067362</v>
      </c>
      <c r="R30" s="31">
        <v>103.85561502549413</v>
      </c>
      <c r="S30" s="31">
        <v>105.64029463324458</v>
      </c>
      <c r="T30" s="31">
        <v>103.8587763470962</v>
      </c>
      <c r="U30" s="23"/>
      <c r="V30" s="43">
        <v>41913</v>
      </c>
      <c r="W30" s="31">
        <f t="shared" si="0"/>
        <v>2.4962780542720395</v>
      </c>
      <c r="X30" s="31">
        <f t="shared" si="1"/>
        <v>41.388854105538002</v>
      </c>
      <c r="Y30" s="31">
        <f t="shared" si="2"/>
        <v>4.3882519801177864</v>
      </c>
      <c r="Z30" s="31">
        <f t="shared" si="3"/>
        <v>2.5833827626452859</v>
      </c>
      <c r="AA30" s="31">
        <f t="shared" si="4"/>
        <v>7.9358395682787943</v>
      </c>
      <c r="AB30" s="31">
        <f t="shared" si="5"/>
        <v>4.4559109950287592</v>
      </c>
      <c r="AC30" s="31">
        <f t="shared" si="6"/>
        <v>6.2045862413921498</v>
      </c>
      <c r="AD30" s="31">
        <f t="shared" si="7"/>
        <v>3.6746239262233757</v>
      </c>
      <c r="AE30" s="31">
        <f t="shared" si="8"/>
        <v>-7.4172572740027789</v>
      </c>
      <c r="AF30" s="31">
        <f t="shared" si="9"/>
        <v>13.123280135048887</v>
      </c>
      <c r="AG30" s="31">
        <f t="shared" si="10"/>
        <v>3.8678329120491952</v>
      </c>
      <c r="AH30" s="31">
        <f t="shared" si="11"/>
        <v>3.0845057944678871</v>
      </c>
      <c r="AI30" s="31">
        <f t="shared" si="12"/>
        <v>4.9305970576678533</v>
      </c>
      <c r="AJ30" s="31">
        <f t="shared" si="13"/>
        <v>3.8946276182733897</v>
      </c>
      <c r="AK30" s="31">
        <f t="shared" si="14"/>
        <v>3.4541030367176688</v>
      </c>
      <c r="AL30" s="31">
        <f t="shared" si="15"/>
        <v>16.333072320980335</v>
      </c>
      <c r="AM30" s="31">
        <f t="shared" si="16"/>
        <v>-2.1756048314264831</v>
      </c>
      <c r="AN30" s="31">
        <f t="shared" si="17"/>
        <v>2.3843155643511977</v>
      </c>
      <c r="AO30" s="31">
        <f t="shared" si="18"/>
        <v>4.3327346573931038</v>
      </c>
      <c r="AP30" s="23"/>
      <c r="AQ30" s="23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</row>
    <row r="31" spans="1:84" s="60" customFormat="1" ht="15.75" x14ac:dyDescent="0.25">
      <c r="A31" s="43">
        <v>41944</v>
      </c>
      <c r="B31" s="31">
        <v>98.912579160793314</v>
      </c>
      <c r="C31" s="31">
        <v>139.47715634128647</v>
      </c>
      <c r="D31" s="31">
        <v>107.07459608842238</v>
      </c>
      <c r="E31" s="31">
        <v>117.73475634412949</v>
      </c>
      <c r="F31" s="31">
        <v>118.01934883253821</v>
      </c>
      <c r="G31" s="31">
        <v>108.86044853243283</v>
      </c>
      <c r="H31" s="31">
        <v>107.82139903187705</v>
      </c>
      <c r="I31" s="31">
        <v>108.06135147225764</v>
      </c>
      <c r="J31" s="31">
        <v>100.05659600534209</v>
      </c>
      <c r="K31" s="31">
        <v>108.23271450717385</v>
      </c>
      <c r="L31" s="31">
        <v>105.95720543607177</v>
      </c>
      <c r="M31" s="31">
        <v>112.11856177521608</v>
      </c>
      <c r="N31" s="31">
        <v>112.78171999434934</v>
      </c>
      <c r="O31" s="31">
        <v>105.49487440484725</v>
      </c>
      <c r="P31" s="31">
        <v>85.987214593409917</v>
      </c>
      <c r="Q31" s="31">
        <v>112.68326773222365</v>
      </c>
      <c r="R31" s="31">
        <v>104.7579905871211</v>
      </c>
      <c r="S31" s="31">
        <v>111.40580720312941</v>
      </c>
      <c r="T31" s="31">
        <v>107.09143178412567</v>
      </c>
      <c r="U31" s="23"/>
      <c r="V31" s="43">
        <v>41944</v>
      </c>
      <c r="W31" s="31">
        <f t="shared" si="0"/>
        <v>0.72212589502996138</v>
      </c>
      <c r="X31" s="31">
        <f t="shared" si="1"/>
        <v>25.114973527528164</v>
      </c>
      <c r="Y31" s="31">
        <f t="shared" si="2"/>
        <v>5.1506068018408513</v>
      </c>
      <c r="Z31" s="31">
        <f t="shared" si="3"/>
        <v>5.8621075072020119</v>
      </c>
      <c r="AA31" s="31">
        <f t="shared" si="4"/>
        <v>8.9651067062477665</v>
      </c>
      <c r="AB31" s="31">
        <f t="shared" si="5"/>
        <v>6.1732378065172213</v>
      </c>
      <c r="AC31" s="31">
        <f t="shared" si="6"/>
        <v>4.263367305429199</v>
      </c>
      <c r="AD31" s="31">
        <f t="shared" si="7"/>
        <v>4.0277757530217997</v>
      </c>
      <c r="AE31" s="31">
        <f t="shared" si="8"/>
        <v>-1.3650409552806622</v>
      </c>
      <c r="AF31" s="31">
        <f t="shared" si="9"/>
        <v>0.84771776181635516</v>
      </c>
      <c r="AG31" s="31">
        <f t="shared" si="10"/>
        <v>3.9896175876159106</v>
      </c>
      <c r="AH31" s="31">
        <f t="shared" si="11"/>
        <v>3.9721028105705187</v>
      </c>
      <c r="AI31" s="31">
        <f t="shared" si="12"/>
        <v>0.64529280152814295</v>
      </c>
      <c r="AJ31" s="31">
        <f t="shared" si="13"/>
        <v>3.9410200631337773</v>
      </c>
      <c r="AK31" s="31">
        <f t="shared" si="14"/>
        <v>4.0474438791528513</v>
      </c>
      <c r="AL31" s="31">
        <f t="shared" si="15"/>
        <v>8.0317756166178356</v>
      </c>
      <c r="AM31" s="31">
        <f t="shared" si="16"/>
        <v>3.9715032491610884</v>
      </c>
      <c r="AN31" s="31">
        <f t="shared" si="17"/>
        <v>6.9191652566127573</v>
      </c>
      <c r="AO31" s="31">
        <f t="shared" si="18"/>
        <v>4.6264261281040007</v>
      </c>
      <c r="AP31" s="23"/>
      <c r="AQ31" s="23"/>
      <c r="AR31" s="58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84" s="60" customFormat="1" ht="15.75" x14ac:dyDescent="0.25">
      <c r="A32" s="44">
        <v>41974</v>
      </c>
      <c r="B32" s="33">
        <v>107.99141321574184</v>
      </c>
      <c r="C32" s="33">
        <v>160.76124904746848</v>
      </c>
      <c r="D32" s="33">
        <v>113.2873208873114</v>
      </c>
      <c r="E32" s="33">
        <v>119.72213642762853</v>
      </c>
      <c r="F32" s="33">
        <v>111.64880863030881</v>
      </c>
      <c r="G32" s="33">
        <v>110.3931846714502</v>
      </c>
      <c r="H32" s="33">
        <v>115.28894106646685</v>
      </c>
      <c r="I32" s="33">
        <v>133.88496760218911</v>
      </c>
      <c r="J32" s="33">
        <v>121.9697311493894</v>
      </c>
      <c r="K32" s="33">
        <v>106.57839904215021</v>
      </c>
      <c r="L32" s="33">
        <v>107.24972271873776</v>
      </c>
      <c r="M32" s="33">
        <v>120.88166375692694</v>
      </c>
      <c r="N32" s="33">
        <v>121.49885375379688</v>
      </c>
      <c r="O32" s="33">
        <v>107.38743559460046</v>
      </c>
      <c r="P32" s="33">
        <v>95.847107282815927</v>
      </c>
      <c r="Q32" s="33">
        <v>114.35967416157911</v>
      </c>
      <c r="R32" s="33">
        <v>100.47546657460232</v>
      </c>
      <c r="S32" s="33">
        <v>114.55648224066763</v>
      </c>
      <c r="T32" s="33">
        <v>112.33192919734829</v>
      </c>
      <c r="U32" s="23"/>
      <c r="V32" s="44">
        <v>41974</v>
      </c>
      <c r="W32" s="33">
        <f t="shared" si="0"/>
        <v>1.6391499361652961</v>
      </c>
      <c r="X32" s="33">
        <f t="shared" si="1"/>
        <v>25.421651777154253</v>
      </c>
      <c r="Y32" s="33">
        <f t="shared" si="2"/>
        <v>5.6175666788935246</v>
      </c>
      <c r="Z32" s="33">
        <f t="shared" si="3"/>
        <v>4.3139575161614374</v>
      </c>
      <c r="AA32" s="33">
        <f t="shared" si="4"/>
        <v>5.6500369828477375</v>
      </c>
      <c r="AB32" s="33">
        <f t="shared" si="5"/>
        <v>6.9223569514706043</v>
      </c>
      <c r="AC32" s="33">
        <f t="shared" si="6"/>
        <v>5.5318804503948513</v>
      </c>
      <c r="AD32" s="33">
        <f t="shared" si="7"/>
        <v>10.240979009275549</v>
      </c>
      <c r="AE32" s="33">
        <f t="shared" si="8"/>
        <v>3.2417906785230599</v>
      </c>
      <c r="AF32" s="33">
        <f t="shared" si="9"/>
        <v>5.9678925443150632</v>
      </c>
      <c r="AG32" s="33">
        <f t="shared" si="10"/>
        <v>4.3412806357576983</v>
      </c>
      <c r="AH32" s="33">
        <f t="shared" si="11"/>
        <v>5.0767211615423236</v>
      </c>
      <c r="AI32" s="33">
        <f t="shared" si="12"/>
        <v>3.9253329354151276</v>
      </c>
      <c r="AJ32" s="33">
        <f t="shared" si="13"/>
        <v>5.4068888838336306</v>
      </c>
      <c r="AK32" s="33">
        <f t="shared" si="14"/>
        <v>4.5819777549326375</v>
      </c>
      <c r="AL32" s="33">
        <f t="shared" si="15"/>
        <v>11.288499497218709</v>
      </c>
      <c r="AM32" s="33">
        <f t="shared" si="16"/>
        <v>4.1244358249976187</v>
      </c>
      <c r="AN32" s="33">
        <f t="shared" si="17"/>
        <v>9.7101858734588689</v>
      </c>
      <c r="AO32" s="33">
        <f t="shared" si="18"/>
        <v>5.8342575206697944</v>
      </c>
      <c r="AP32" s="23"/>
      <c r="AQ32" s="23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4" s="60" customFormat="1" ht="15.75" x14ac:dyDescent="0.25">
      <c r="A33" s="45">
        <v>42005</v>
      </c>
      <c r="B33" s="35">
        <v>109.39035456149858</v>
      </c>
      <c r="C33" s="35">
        <v>168.15523685435372</v>
      </c>
      <c r="D33" s="35">
        <v>108.40206758257882</v>
      </c>
      <c r="E33" s="35">
        <v>111.60533173992025</v>
      </c>
      <c r="F33" s="35">
        <v>104.53721204988611</v>
      </c>
      <c r="G33" s="35">
        <v>106.30933272170824</v>
      </c>
      <c r="H33" s="35">
        <v>104.43903749714023</v>
      </c>
      <c r="I33" s="35">
        <v>104.15330947425181</v>
      </c>
      <c r="J33" s="35">
        <v>97.387086137538645</v>
      </c>
      <c r="K33" s="35">
        <v>117.14336600836387</v>
      </c>
      <c r="L33" s="35">
        <v>106.18677119740903</v>
      </c>
      <c r="M33" s="35">
        <v>106.50525933387779</v>
      </c>
      <c r="N33" s="35">
        <v>112.59203609117404</v>
      </c>
      <c r="O33" s="35">
        <v>104.15445613619082</v>
      </c>
      <c r="P33" s="35">
        <v>102.98732734865837</v>
      </c>
      <c r="Q33" s="35">
        <v>112.49328994585871</v>
      </c>
      <c r="R33" s="35">
        <v>99.560533196470317</v>
      </c>
      <c r="S33" s="35">
        <v>110.71870003151344</v>
      </c>
      <c r="T33" s="35">
        <v>107.77437778593004</v>
      </c>
      <c r="U33" s="23"/>
      <c r="V33" s="45">
        <v>42005</v>
      </c>
      <c r="W33" s="35">
        <f t="shared" si="0"/>
        <v>1.8980377160487905</v>
      </c>
      <c r="X33" s="35">
        <f t="shared" si="1"/>
        <v>37.616018835404077</v>
      </c>
      <c r="Y33" s="35">
        <f t="shared" si="2"/>
        <v>3.846093111771836</v>
      </c>
      <c r="Z33" s="35">
        <f t="shared" si="3"/>
        <v>1.2134514805073735</v>
      </c>
      <c r="AA33" s="35">
        <f t="shared" si="4"/>
        <v>6.5533727059406033</v>
      </c>
      <c r="AB33" s="35">
        <f t="shared" si="5"/>
        <v>4.6794020511040912</v>
      </c>
      <c r="AC33" s="35">
        <f t="shared" si="6"/>
        <v>2.7522048548862017</v>
      </c>
      <c r="AD33" s="35">
        <f t="shared" si="7"/>
        <v>11.085693729687733</v>
      </c>
      <c r="AE33" s="35">
        <f t="shared" si="8"/>
        <v>-2.2311086282466874</v>
      </c>
      <c r="AF33" s="35">
        <f t="shared" si="9"/>
        <v>2.7415932515254156</v>
      </c>
      <c r="AG33" s="35">
        <f t="shared" si="10"/>
        <v>4.4163209231846707</v>
      </c>
      <c r="AH33" s="35">
        <f t="shared" si="11"/>
        <v>7.3084375596609021</v>
      </c>
      <c r="AI33" s="35">
        <f t="shared" si="12"/>
        <v>10.878776443890615</v>
      </c>
      <c r="AJ33" s="35">
        <f t="shared" si="13"/>
        <v>5.9756878320108626</v>
      </c>
      <c r="AK33" s="35">
        <f t="shared" si="14"/>
        <v>1.2794521150304377</v>
      </c>
      <c r="AL33" s="35">
        <f t="shared" si="15"/>
        <v>12.107739104682949</v>
      </c>
      <c r="AM33" s="35">
        <f t="shared" si="16"/>
        <v>2.0866471594805489</v>
      </c>
      <c r="AN33" s="35">
        <f t="shared" si="17"/>
        <v>7.3739984726650931</v>
      </c>
      <c r="AO33" s="35">
        <f t="shared" si="18"/>
        <v>4.8373851023766576</v>
      </c>
      <c r="AP33" s="23"/>
      <c r="AQ33" s="23"/>
      <c r="AR33" s="5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s="60" customFormat="1" ht="15.75" x14ac:dyDescent="0.25">
      <c r="A34" s="40">
        <v>42036</v>
      </c>
      <c r="B34" s="27">
        <v>110.40415624252631</v>
      </c>
      <c r="C34" s="27">
        <v>160.14923789987165</v>
      </c>
      <c r="D34" s="27">
        <v>106.19724907723976</v>
      </c>
      <c r="E34" s="27">
        <v>101.79018982152685</v>
      </c>
      <c r="F34" s="27">
        <v>107.80503516656714</v>
      </c>
      <c r="G34" s="27">
        <v>103.44794553332069</v>
      </c>
      <c r="H34" s="27">
        <v>104.5380465133069</v>
      </c>
      <c r="I34" s="27">
        <v>99.59441140552029</v>
      </c>
      <c r="J34" s="27">
        <v>98.459059342954745</v>
      </c>
      <c r="K34" s="27">
        <v>107.89299997639728</v>
      </c>
      <c r="L34" s="27">
        <v>106.24290382911346</v>
      </c>
      <c r="M34" s="27">
        <v>102.69114961130968</v>
      </c>
      <c r="N34" s="27">
        <v>111.58804170010494</v>
      </c>
      <c r="O34" s="27">
        <v>107.23354800723894</v>
      </c>
      <c r="P34" s="27">
        <v>119.85013715938948</v>
      </c>
      <c r="Q34" s="27">
        <v>111.60414291075195</v>
      </c>
      <c r="R34" s="27">
        <v>104.12845509243778</v>
      </c>
      <c r="S34" s="27">
        <v>108.00505196188215</v>
      </c>
      <c r="T34" s="27">
        <v>107.1770488894951</v>
      </c>
      <c r="U34" s="23"/>
      <c r="V34" s="40">
        <v>42036</v>
      </c>
      <c r="W34" s="27">
        <f t="shared" si="0"/>
        <v>1.7817425445450397</v>
      </c>
      <c r="X34" s="27">
        <f t="shared" si="1"/>
        <v>19.184306975259318</v>
      </c>
      <c r="Y34" s="27">
        <f t="shared" si="2"/>
        <v>2.4506109955126192</v>
      </c>
      <c r="Z34" s="27">
        <f t="shared" si="3"/>
        <v>2.9081730261429186</v>
      </c>
      <c r="AA34" s="27">
        <f t="shared" si="4"/>
        <v>4.2894645815304955</v>
      </c>
      <c r="AB34" s="27">
        <f t="shared" si="5"/>
        <v>3.3029926528979132</v>
      </c>
      <c r="AC34" s="27">
        <f t="shared" si="6"/>
        <v>1.9079407118265124</v>
      </c>
      <c r="AD34" s="27">
        <f t="shared" si="7"/>
        <v>8.7405849640214797</v>
      </c>
      <c r="AE34" s="27">
        <f t="shared" si="8"/>
        <v>4.9451755919360636</v>
      </c>
      <c r="AF34" s="27">
        <f t="shared" si="9"/>
        <v>12.013333904286142</v>
      </c>
      <c r="AG34" s="27">
        <f t="shared" si="10"/>
        <v>4.2839512310462169</v>
      </c>
      <c r="AH34" s="27">
        <f t="shared" si="11"/>
        <v>5.1656202453400653</v>
      </c>
      <c r="AI34" s="27">
        <f t="shared" si="12"/>
        <v>10.277877926634773</v>
      </c>
      <c r="AJ34" s="27">
        <f t="shared" si="13"/>
        <v>6.0124357664171697</v>
      </c>
      <c r="AK34" s="27">
        <f t="shared" si="14"/>
        <v>-3.0286490746718187E-2</v>
      </c>
      <c r="AL34" s="27">
        <f t="shared" si="15"/>
        <v>5.7088967842761491</v>
      </c>
      <c r="AM34" s="27">
        <f t="shared" si="16"/>
        <v>6.5977623750705732</v>
      </c>
      <c r="AN34" s="27">
        <f t="shared" si="17"/>
        <v>7.1967965637365978</v>
      </c>
      <c r="AO34" s="27">
        <f t="shared" si="18"/>
        <v>4.4915413897798686</v>
      </c>
      <c r="AP34" s="23"/>
      <c r="AQ34" s="23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s="60" customFormat="1" ht="15.75" x14ac:dyDescent="0.25">
      <c r="A35" s="40">
        <v>42064</v>
      </c>
      <c r="B35" s="27">
        <v>119.23656091555139</v>
      </c>
      <c r="C35" s="27">
        <v>162.46867913035669</v>
      </c>
      <c r="D35" s="27">
        <v>114.8403400699799</v>
      </c>
      <c r="E35" s="27">
        <v>109.62624020155947</v>
      </c>
      <c r="F35" s="27">
        <v>102.87115748855038</v>
      </c>
      <c r="G35" s="27">
        <v>105.74749362395329</v>
      </c>
      <c r="H35" s="27">
        <v>108.68341057521916</v>
      </c>
      <c r="I35" s="27">
        <v>109.7224648062035</v>
      </c>
      <c r="J35" s="27">
        <v>102.88812835111477</v>
      </c>
      <c r="K35" s="27">
        <v>117.06858180187972</v>
      </c>
      <c r="L35" s="27">
        <v>107.63665532523713</v>
      </c>
      <c r="M35" s="27">
        <v>111.52755440790919</v>
      </c>
      <c r="N35" s="27">
        <v>119.84265335056182</v>
      </c>
      <c r="O35" s="27">
        <v>107.63509799281969</v>
      </c>
      <c r="P35" s="27">
        <v>122.53118394441343</v>
      </c>
      <c r="Q35" s="27">
        <v>115.50920177022569</v>
      </c>
      <c r="R35" s="27">
        <v>109.07008559229048</v>
      </c>
      <c r="S35" s="27">
        <v>109.40644345770295</v>
      </c>
      <c r="T35" s="27">
        <v>111.79586630766414</v>
      </c>
      <c r="U35" s="23"/>
      <c r="V35" s="40">
        <v>42064</v>
      </c>
      <c r="W35" s="27">
        <f t="shared" si="0"/>
        <v>1.9436354546053565</v>
      </c>
      <c r="X35" s="27">
        <f t="shared" si="1"/>
        <v>19.589425279685415</v>
      </c>
      <c r="Y35" s="27">
        <f t="shared" si="2"/>
        <v>5.4694847036298455</v>
      </c>
      <c r="Z35" s="27">
        <f t="shared" si="3"/>
        <v>2.1244113194143637</v>
      </c>
      <c r="AA35" s="27">
        <f t="shared" si="4"/>
        <v>2.834821167469741</v>
      </c>
      <c r="AB35" s="27">
        <f t="shared" si="5"/>
        <v>3.5356159227836201</v>
      </c>
      <c r="AC35" s="27">
        <f t="shared" si="6"/>
        <v>2.6477466282016877</v>
      </c>
      <c r="AD35" s="27">
        <f t="shared" si="7"/>
        <v>7.5436137441428031</v>
      </c>
      <c r="AE35" s="27">
        <f t="shared" si="8"/>
        <v>4.2620073498425057</v>
      </c>
      <c r="AF35" s="27">
        <f t="shared" si="9"/>
        <v>4.4753491409241093</v>
      </c>
      <c r="AG35" s="27">
        <f t="shared" si="10"/>
        <v>4.1958427978678401</v>
      </c>
      <c r="AH35" s="27">
        <f t="shared" si="11"/>
        <v>7.4890543441845239</v>
      </c>
      <c r="AI35" s="27">
        <f t="shared" si="12"/>
        <v>8.0010328968002113</v>
      </c>
      <c r="AJ35" s="27">
        <f t="shared" si="13"/>
        <v>4.8466342541065472</v>
      </c>
      <c r="AK35" s="27">
        <f t="shared" si="14"/>
        <v>3.1598202081264191</v>
      </c>
      <c r="AL35" s="27">
        <f t="shared" si="15"/>
        <v>8.3325905971438203</v>
      </c>
      <c r="AM35" s="27">
        <f t="shared" si="16"/>
        <v>3.7691891912443793</v>
      </c>
      <c r="AN35" s="27">
        <f t="shared" si="17"/>
        <v>9.5031413965927669</v>
      </c>
      <c r="AO35" s="27">
        <f t="shared" si="18"/>
        <v>4.7583711661710879</v>
      </c>
      <c r="AP35" s="23"/>
      <c r="AQ35" s="2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s="60" customFormat="1" ht="15.75" x14ac:dyDescent="0.25">
      <c r="A36" s="40">
        <v>42095</v>
      </c>
      <c r="B36" s="27">
        <v>107.74748454021916</v>
      </c>
      <c r="C36" s="27">
        <v>146.22870907936527</v>
      </c>
      <c r="D36" s="27">
        <v>107.86501012616253</v>
      </c>
      <c r="E36" s="27">
        <v>102.77329467238438</v>
      </c>
      <c r="F36" s="27">
        <v>102.52474247366672</v>
      </c>
      <c r="G36" s="27">
        <v>106.54812384019178</v>
      </c>
      <c r="H36" s="27">
        <v>108.63909340064865</v>
      </c>
      <c r="I36" s="27">
        <v>104.60376412397929</v>
      </c>
      <c r="J36" s="27">
        <v>98.999241732721828</v>
      </c>
      <c r="K36" s="27">
        <v>107.38180637576137</v>
      </c>
      <c r="L36" s="27">
        <v>107.46764729350988</v>
      </c>
      <c r="M36" s="27">
        <v>110.75345023532346</v>
      </c>
      <c r="N36" s="27">
        <v>112.60672717201355</v>
      </c>
      <c r="O36" s="27">
        <v>107.63376545061261</v>
      </c>
      <c r="P36" s="27">
        <v>106.85063492942265</v>
      </c>
      <c r="Q36" s="27">
        <v>110.59383487361241</v>
      </c>
      <c r="R36" s="27">
        <v>109.96076953132017</v>
      </c>
      <c r="S36" s="27">
        <v>109.38205331771613</v>
      </c>
      <c r="T36" s="27">
        <v>107.66628483072864</v>
      </c>
      <c r="U36" s="23"/>
      <c r="V36" s="40">
        <v>42095</v>
      </c>
      <c r="W36" s="27">
        <f t="shared" si="0"/>
        <v>1.1281364175617057</v>
      </c>
      <c r="X36" s="27">
        <f t="shared" si="1"/>
        <v>-6.5052783609947369</v>
      </c>
      <c r="Y36" s="27">
        <f t="shared" si="2"/>
        <v>2.1922666751048325</v>
      </c>
      <c r="Z36" s="27">
        <f t="shared" si="3"/>
        <v>3.4820561108517012</v>
      </c>
      <c r="AA36" s="27">
        <f t="shared" si="4"/>
        <v>-2.4141876857815419</v>
      </c>
      <c r="AB36" s="27">
        <f t="shared" si="5"/>
        <v>2.9532261208721025</v>
      </c>
      <c r="AC36" s="27">
        <f t="shared" si="6"/>
        <v>1.3946902556006791</v>
      </c>
      <c r="AD36" s="27">
        <f t="shared" si="7"/>
        <v>2.942867211759534</v>
      </c>
      <c r="AE36" s="27">
        <f t="shared" si="8"/>
        <v>-5.0447822706039318</v>
      </c>
      <c r="AF36" s="27">
        <f t="shared" si="9"/>
        <v>9.7292303546109764</v>
      </c>
      <c r="AG36" s="27">
        <f t="shared" si="10"/>
        <v>3.6615794494239537</v>
      </c>
      <c r="AH36" s="27">
        <f t="shared" si="11"/>
        <v>4.5773547680039854</v>
      </c>
      <c r="AI36" s="27">
        <f t="shared" si="12"/>
        <v>6.8108441208875519</v>
      </c>
      <c r="AJ36" s="27">
        <f t="shared" si="13"/>
        <v>3.7049511780306261</v>
      </c>
      <c r="AK36" s="27">
        <f t="shared" si="14"/>
        <v>1.5740775969068466</v>
      </c>
      <c r="AL36" s="27">
        <f t="shared" si="15"/>
        <v>2.3353479606302585</v>
      </c>
      <c r="AM36" s="27">
        <f t="shared" si="16"/>
        <v>7.1758463917816613</v>
      </c>
      <c r="AN36" s="27">
        <f t="shared" si="17"/>
        <v>8.8570671510339594</v>
      </c>
      <c r="AO36" s="27">
        <f t="shared" si="18"/>
        <v>2.733855986608873</v>
      </c>
      <c r="AP36" s="23"/>
      <c r="AQ36" s="2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s="60" customFormat="1" ht="15.75" x14ac:dyDescent="0.25">
      <c r="A37" s="40">
        <v>42125</v>
      </c>
      <c r="B37" s="27">
        <v>102.26908205080042</v>
      </c>
      <c r="C37" s="27">
        <v>145.53329539061644</v>
      </c>
      <c r="D37" s="27">
        <v>107.57418931030918</v>
      </c>
      <c r="E37" s="27">
        <v>99.798838193161245</v>
      </c>
      <c r="F37" s="27">
        <v>106.74190588766784</v>
      </c>
      <c r="G37" s="27">
        <v>104.87459776127572</v>
      </c>
      <c r="H37" s="27">
        <v>106.64545699134992</v>
      </c>
      <c r="I37" s="27">
        <v>112.99506881576899</v>
      </c>
      <c r="J37" s="27">
        <v>101.86446972679943</v>
      </c>
      <c r="K37" s="27">
        <v>106.56025117929447</v>
      </c>
      <c r="L37" s="27">
        <v>107.69307797567345</v>
      </c>
      <c r="M37" s="27">
        <v>108.30012513638312</v>
      </c>
      <c r="N37" s="27">
        <v>111.58196566611359</v>
      </c>
      <c r="O37" s="27">
        <v>107.91445380454661</v>
      </c>
      <c r="P37" s="27">
        <v>100.30700287402162</v>
      </c>
      <c r="Q37" s="27">
        <v>114.57464124068933</v>
      </c>
      <c r="R37" s="27">
        <v>107.60898289379317</v>
      </c>
      <c r="S37" s="27">
        <v>108.52771853247896</v>
      </c>
      <c r="T37" s="27">
        <v>106.70852941837809</v>
      </c>
      <c r="U37" s="23"/>
      <c r="V37" s="40">
        <v>42125</v>
      </c>
      <c r="W37" s="27">
        <f t="shared" si="0"/>
        <v>0.71644163028349794</v>
      </c>
      <c r="X37" s="27">
        <f t="shared" si="1"/>
        <v>0.18811137164496472</v>
      </c>
      <c r="Y37" s="27">
        <f t="shared" si="2"/>
        <v>1.6065276575569385</v>
      </c>
      <c r="Z37" s="27">
        <f t="shared" si="3"/>
        <v>-4.6787002202458581</v>
      </c>
      <c r="AA37" s="27">
        <f t="shared" si="4"/>
        <v>-2.7996768737103963</v>
      </c>
      <c r="AB37" s="27">
        <f t="shared" si="5"/>
        <v>2.9375653358581815</v>
      </c>
      <c r="AC37" s="27">
        <f t="shared" si="6"/>
        <v>0.71348028021900234</v>
      </c>
      <c r="AD37" s="27">
        <f t="shared" si="7"/>
        <v>6.5491228792342611</v>
      </c>
      <c r="AE37" s="27">
        <f t="shared" si="8"/>
        <v>2.2861457104642398</v>
      </c>
      <c r="AF37" s="27">
        <f t="shared" si="9"/>
        <v>3.9132370931497036</v>
      </c>
      <c r="AG37" s="27">
        <f t="shared" si="10"/>
        <v>3.5118515043721601</v>
      </c>
      <c r="AH37" s="27">
        <f t="shared" si="11"/>
        <v>5.2028067697452656</v>
      </c>
      <c r="AI37" s="27">
        <f t="shared" si="12"/>
        <v>4.2370659721376711</v>
      </c>
      <c r="AJ37" s="27">
        <f t="shared" si="13"/>
        <v>3.6294073890563965</v>
      </c>
      <c r="AK37" s="27">
        <f t="shared" si="14"/>
        <v>1.5840522723539152</v>
      </c>
      <c r="AL37" s="27">
        <f t="shared" si="15"/>
        <v>5.7545935990664248</v>
      </c>
      <c r="AM37" s="27">
        <f t="shared" si="16"/>
        <v>-5.1912978821829228</v>
      </c>
      <c r="AN37" s="27">
        <f t="shared" si="17"/>
        <v>8.3138031616727801</v>
      </c>
      <c r="AO37" s="27">
        <f t="shared" si="18"/>
        <v>2.1614362148487629</v>
      </c>
      <c r="AP37" s="23"/>
      <c r="AQ37" s="2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</row>
    <row r="38" spans="1:84" s="60" customFormat="1" ht="15.75" x14ac:dyDescent="0.25">
      <c r="A38" s="40">
        <v>42156</v>
      </c>
      <c r="B38" s="27">
        <v>95.995758401835118</v>
      </c>
      <c r="C38" s="27">
        <v>134.57321264216642</v>
      </c>
      <c r="D38" s="27">
        <v>102.54673786763493</v>
      </c>
      <c r="E38" s="27">
        <v>97.917941977736845</v>
      </c>
      <c r="F38" s="27">
        <v>103.33186296387581</v>
      </c>
      <c r="G38" s="27">
        <v>105.55991412009671</v>
      </c>
      <c r="H38" s="27">
        <v>105.26240347156818</v>
      </c>
      <c r="I38" s="27">
        <v>108.23527633238493</v>
      </c>
      <c r="J38" s="27">
        <v>106.47494528064948</v>
      </c>
      <c r="K38" s="27">
        <v>118.9322455901072</v>
      </c>
      <c r="L38" s="27">
        <v>107.92997805907127</v>
      </c>
      <c r="M38" s="27">
        <v>106.46121235767592</v>
      </c>
      <c r="N38" s="27">
        <v>106.55057294693495</v>
      </c>
      <c r="O38" s="27">
        <v>108.31149381365272</v>
      </c>
      <c r="P38" s="27">
        <v>100.93058062819911</v>
      </c>
      <c r="Q38" s="27">
        <v>113.34071901161505</v>
      </c>
      <c r="R38" s="27">
        <v>110.36366833385168</v>
      </c>
      <c r="S38" s="27">
        <v>109.77593694661715</v>
      </c>
      <c r="T38" s="27">
        <v>105.60843381458496</v>
      </c>
      <c r="U38" s="23"/>
      <c r="V38" s="40">
        <v>42156</v>
      </c>
      <c r="W38" s="27">
        <f t="shared" si="0"/>
        <v>2.9056101710647937</v>
      </c>
      <c r="X38" s="27">
        <f t="shared" si="1"/>
        <v>0.91538339991559781</v>
      </c>
      <c r="Y38" s="27">
        <f t="shared" si="2"/>
        <v>4.4020398395577587</v>
      </c>
      <c r="Z38" s="27">
        <f t="shared" si="3"/>
        <v>-8.4872456716520475</v>
      </c>
      <c r="AA38" s="27">
        <f t="shared" si="4"/>
        <v>-2.5964599367504775</v>
      </c>
      <c r="AB38" s="27">
        <f t="shared" si="5"/>
        <v>5.3343848546956565</v>
      </c>
      <c r="AC38" s="27">
        <f t="shared" si="6"/>
        <v>5.0278124952003935</v>
      </c>
      <c r="AD38" s="27">
        <f t="shared" si="7"/>
        <v>4.1488050379633705</v>
      </c>
      <c r="AE38" s="27">
        <f t="shared" si="8"/>
        <v>6.3682393492760809</v>
      </c>
      <c r="AF38" s="27">
        <f t="shared" si="9"/>
        <v>13.47563312123124</v>
      </c>
      <c r="AG38" s="27">
        <f t="shared" si="10"/>
        <v>4.093894632289576</v>
      </c>
      <c r="AH38" s="27">
        <f t="shared" si="11"/>
        <v>7.5303939051246829</v>
      </c>
      <c r="AI38" s="27">
        <f t="shared" si="12"/>
        <v>6.1000079653122867</v>
      </c>
      <c r="AJ38" s="27">
        <f t="shared" si="13"/>
        <v>3.8485513583869988</v>
      </c>
      <c r="AK38" s="27">
        <f t="shared" si="14"/>
        <v>1.6689213858783347</v>
      </c>
      <c r="AL38" s="27">
        <f t="shared" si="15"/>
        <v>8.9028337822257981</v>
      </c>
      <c r="AM38" s="27">
        <f t="shared" si="16"/>
        <v>5.5558034968171626</v>
      </c>
      <c r="AN38" s="27">
        <f t="shared" si="17"/>
        <v>9.3815372754470587</v>
      </c>
      <c r="AO38" s="27">
        <f t="shared" si="18"/>
        <v>4.5191539781640699</v>
      </c>
      <c r="AP38" s="23"/>
      <c r="AQ38" s="23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</row>
    <row r="39" spans="1:84" s="60" customFormat="1" ht="15.75" x14ac:dyDescent="0.25">
      <c r="A39" s="40">
        <v>42186</v>
      </c>
      <c r="B39" s="27">
        <v>97.155837813103503</v>
      </c>
      <c r="C39" s="27">
        <v>157.81986973458723</v>
      </c>
      <c r="D39" s="27">
        <v>108.53130242164968</v>
      </c>
      <c r="E39" s="27">
        <v>97.157592337630817</v>
      </c>
      <c r="F39" s="27">
        <v>102.61439851732004</v>
      </c>
      <c r="G39" s="27">
        <v>108.35310525639815</v>
      </c>
      <c r="H39" s="27">
        <v>107.8454803530002</v>
      </c>
      <c r="I39" s="27">
        <v>115.70103784370072</v>
      </c>
      <c r="J39" s="27">
        <v>111.52126340570065</v>
      </c>
      <c r="K39" s="27">
        <v>108.98888695530292</v>
      </c>
      <c r="L39" s="27">
        <v>108.80682118628478</v>
      </c>
      <c r="M39" s="27">
        <v>113.65803661464567</v>
      </c>
      <c r="N39" s="27">
        <v>106.55424363329816</v>
      </c>
      <c r="O39" s="27">
        <v>108.64920719232967</v>
      </c>
      <c r="P39" s="27">
        <v>110.26606295902897</v>
      </c>
      <c r="Q39" s="27">
        <v>124.02953943696522</v>
      </c>
      <c r="R39" s="27">
        <v>114.0943478362362</v>
      </c>
      <c r="S39" s="27">
        <v>112.47779945780121</v>
      </c>
      <c r="T39" s="27">
        <v>108.69791777509455</v>
      </c>
      <c r="U39" s="23"/>
      <c r="V39" s="40">
        <v>42186</v>
      </c>
      <c r="W39" s="27">
        <f t="shared" si="0"/>
        <v>2.2932048294211427</v>
      </c>
      <c r="X39" s="27">
        <f t="shared" si="1"/>
        <v>-8.0533945753314526</v>
      </c>
      <c r="Y39" s="27">
        <f t="shared" si="2"/>
        <v>4.8238153585797221</v>
      </c>
      <c r="Z39" s="27">
        <f t="shared" si="3"/>
        <v>-3.8829524667992104</v>
      </c>
      <c r="AA39" s="27">
        <f t="shared" si="4"/>
        <v>-3.6602429465339696</v>
      </c>
      <c r="AB39" s="27">
        <f t="shared" si="5"/>
        <v>6.6535579321842988</v>
      </c>
      <c r="AC39" s="27">
        <f t="shared" si="6"/>
        <v>5.5037064253597379</v>
      </c>
      <c r="AD39" s="27">
        <f t="shared" si="7"/>
        <v>8.0440083832149725</v>
      </c>
      <c r="AE39" s="27">
        <f t="shared" si="8"/>
        <v>7.7750642207836904</v>
      </c>
      <c r="AF39" s="27">
        <f t="shared" si="9"/>
        <v>6.5132295813114354</v>
      </c>
      <c r="AG39" s="27">
        <f t="shared" si="10"/>
        <v>4.315792903744935</v>
      </c>
      <c r="AH39" s="27">
        <f t="shared" si="11"/>
        <v>8.4543274865738454</v>
      </c>
      <c r="AI39" s="27">
        <f t="shared" si="12"/>
        <v>4.229712126173311</v>
      </c>
      <c r="AJ39" s="27">
        <f t="shared" si="13"/>
        <v>4.4763581250780504</v>
      </c>
      <c r="AK39" s="27">
        <f t="shared" si="14"/>
        <v>2.1386921963546115</v>
      </c>
      <c r="AL39" s="27">
        <f t="shared" si="15"/>
        <v>7.2607517514446442</v>
      </c>
      <c r="AM39" s="27">
        <f t="shared" si="16"/>
        <v>10.949197002435824</v>
      </c>
      <c r="AN39" s="27">
        <f t="shared" si="17"/>
        <v>9.8923465980761449</v>
      </c>
      <c r="AO39" s="27">
        <f t="shared" si="18"/>
        <v>4.7648281213602957</v>
      </c>
      <c r="AP39" s="23"/>
      <c r="AQ39" s="23"/>
      <c r="AR39" s="58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</row>
    <row r="40" spans="1:84" s="60" customFormat="1" ht="15.75" x14ac:dyDescent="0.25">
      <c r="A40" s="40">
        <v>42217</v>
      </c>
      <c r="B40" s="27">
        <v>98.930287409789386</v>
      </c>
      <c r="C40" s="27">
        <v>149.81983276626616</v>
      </c>
      <c r="D40" s="27">
        <v>101.31601288024041</v>
      </c>
      <c r="E40" s="27">
        <v>96.566891385199384</v>
      </c>
      <c r="F40" s="27">
        <v>107.30547367534624</v>
      </c>
      <c r="G40" s="27">
        <v>109.50713724608211</v>
      </c>
      <c r="H40" s="27">
        <v>107.56863162644834</v>
      </c>
      <c r="I40" s="27">
        <v>110.34982604617544</v>
      </c>
      <c r="J40" s="27">
        <v>109.82356411033845</v>
      </c>
      <c r="K40" s="27">
        <v>108.01712699924238</v>
      </c>
      <c r="L40" s="27">
        <v>108.82118386771428</v>
      </c>
      <c r="M40" s="27">
        <v>109.4683134538998</v>
      </c>
      <c r="N40" s="27">
        <v>103.54398997385002</v>
      </c>
      <c r="O40" s="27">
        <v>109.1356036442906</v>
      </c>
      <c r="P40" s="27">
        <v>111.52536315125586</v>
      </c>
      <c r="Q40" s="27">
        <v>118.5155596515329</v>
      </c>
      <c r="R40" s="27">
        <v>110.4768108821313</v>
      </c>
      <c r="S40" s="27">
        <v>112.32368101518978</v>
      </c>
      <c r="T40" s="27">
        <v>107.50643590473658</v>
      </c>
      <c r="U40" s="23"/>
      <c r="V40" s="40">
        <v>42217</v>
      </c>
      <c r="W40" s="27">
        <f t="shared" si="0"/>
        <v>3.6159818946273106</v>
      </c>
      <c r="X40" s="27">
        <f t="shared" si="1"/>
        <v>1.9477497120292071</v>
      </c>
      <c r="Y40" s="27">
        <f t="shared" si="2"/>
        <v>4.345378536805427</v>
      </c>
      <c r="Z40" s="27">
        <f t="shared" si="3"/>
        <v>1.4173222475036766</v>
      </c>
      <c r="AA40" s="27">
        <f t="shared" si="4"/>
        <v>-3.358995681311356</v>
      </c>
      <c r="AB40" s="27">
        <f t="shared" si="5"/>
        <v>6.1910015744945213</v>
      </c>
      <c r="AC40" s="27">
        <f t="shared" si="6"/>
        <v>5.0075370653658808</v>
      </c>
      <c r="AD40" s="27">
        <f t="shared" si="7"/>
        <v>2.4828346089597773</v>
      </c>
      <c r="AE40" s="27">
        <f t="shared" si="8"/>
        <v>13.302125079334857</v>
      </c>
      <c r="AF40" s="27">
        <f t="shared" si="9"/>
        <v>6.6983062802648163</v>
      </c>
      <c r="AG40" s="27">
        <f t="shared" si="10"/>
        <v>4.3304247914041269</v>
      </c>
      <c r="AH40" s="27">
        <f t="shared" si="11"/>
        <v>7.8982903538889531</v>
      </c>
      <c r="AI40" s="27">
        <f t="shared" si="12"/>
        <v>7.4442969784312538</v>
      </c>
      <c r="AJ40" s="27">
        <f t="shared" si="13"/>
        <v>4.7663058106002296</v>
      </c>
      <c r="AK40" s="27">
        <f t="shared" si="14"/>
        <v>2.4976519038242913</v>
      </c>
      <c r="AL40" s="27">
        <f t="shared" si="15"/>
        <v>7.8655810722554946</v>
      </c>
      <c r="AM40" s="27">
        <f t="shared" si="16"/>
        <v>7.7094549850448288</v>
      </c>
      <c r="AN40" s="27">
        <f t="shared" si="17"/>
        <v>9.3581461908932795</v>
      </c>
      <c r="AO40" s="27">
        <f t="shared" si="18"/>
        <v>5.2317834478736529</v>
      </c>
      <c r="AP40" s="23"/>
      <c r="AQ40" s="23"/>
      <c r="AR40" s="58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</row>
    <row r="41" spans="1:84" s="60" customFormat="1" ht="15.75" x14ac:dyDescent="0.25">
      <c r="A41" s="40">
        <v>42248</v>
      </c>
      <c r="B41" s="27">
        <v>98.144534715256128</v>
      </c>
      <c r="C41" s="27">
        <v>153.09737352989822</v>
      </c>
      <c r="D41" s="27">
        <v>99.899962937600066</v>
      </c>
      <c r="E41" s="27">
        <v>103.98954882829075</v>
      </c>
      <c r="F41" s="27">
        <v>104.78486280522061</v>
      </c>
      <c r="G41" s="27">
        <v>109.43853256955353</v>
      </c>
      <c r="H41" s="27">
        <v>109.56838709886287</v>
      </c>
      <c r="I41" s="27">
        <v>104.5491925825369</v>
      </c>
      <c r="J41" s="27">
        <v>107.42997635455804</v>
      </c>
      <c r="K41" s="27">
        <v>117.10313464024399</v>
      </c>
      <c r="L41" s="27">
        <v>108.74598642739473</v>
      </c>
      <c r="M41" s="27">
        <v>103.03595144850749</v>
      </c>
      <c r="N41" s="27">
        <v>105.02957827532258</v>
      </c>
      <c r="O41" s="27">
        <v>109.39476812686593</v>
      </c>
      <c r="P41" s="27">
        <v>104.30369877717098</v>
      </c>
      <c r="Q41" s="27">
        <v>114.96837189455962</v>
      </c>
      <c r="R41" s="27">
        <v>104.91785418358883</v>
      </c>
      <c r="S41" s="27">
        <v>110.51449920499694</v>
      </c>
      <c r="T41" s="27">
        <v>106.61046474005251</v>
      </c>
      <c r="U41" s="23"/>
      <c r="V41" s="40">
        <v>42248</v>
      </c>
      <c r="W41" s="27">
        <f t="shared" si="0"/>
        <v>4.1720991073953115</v>
      </c>
      <c r="X41" s="27">
        <f t="shared" si="1"/>
        <v>-6.4003053088843842</v>
      </c>
      <c r="Y41" s="27">
        <f t="shared" si="2"/>
        <v>6.5351806970291477</v>
      </c>
      <c r="Z41" s="27">
        <f t="shared" si="3"/>
        <v>0.99562843691811054</v>
      </c>
      <c r="AA41" s="27">
        <f t="shared" si="4"/>
        <v>-1.8749088319874829</v>
      </c>
      <c r="AB41" s="27">
        <f t="shared" si="5"/>
        <v>5.3759135606390487</v>
      </c>
      <c r="AC41" s="27">
        <f t="shared" si="6"/>
        <v>6.5849598739236512</v>
      </c>
      <c r="AD41" s="27">
        <f t="shared" si="7"/>
        <v>4.4151579108417991</v>
      </c>
      <c r="AE41" s="27">
        <f t="shared" si="8"/>
        <v>9.9838920301280609</v>
      </c>
      <c r="AF41" s="27">
        <f t="shared" si="9"/>
        <v>12.23262703434105</v>
      </c>
      <c r="AG41" s="27">
        <f t="shared" si="10"/>
        <v>4.1507199849842635</v>
      </c>
      <c r="AH41" s="27">
        <f t="shared" si="11"/>
        <v>4.4111875031042729</v>
      </c>
      <c r="AI41" s="27">
        <f t="shared" si="12"/>
        <v>3.0433874282585833</v>
      </c>
      <c r="AJ41" s="27">
        <f t="shared" si="13"/>
        <v>4.4285143149201076</v>
      </c>
      <c r="AK41" s="27">
        <f t="shared" si="14"/>
        <v>2.2676616178628421</v>
      </c>
      <c r="AL41" s="27">
        <f t="shared" si="15"/>
        <v>4.8346497945152436</v>
      </c>
      <c r="AM41" s="27">
        <f t="shared" si="16"/>
        <v>2.0386808617211472</v>
      </c>
      <c r="AN41" s="27">
        <f t="shared" si="17"/>
        <v>8.0057492862697615</v>
      </c>
      <c r="AO41" s="27">
        <f t="shared" si="18"/>
        <v>4.7807837385961136</v>
      </c>
      <c r="AP41" s="23"/>
      <c r="AQ41" s="23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</row>
    <row r="42" spans="1:84" s="60" customFormat="1" ht="15.75" x14ac:dyDescent="0.25">
      <c r="A42" s="40">
        <v>42278</v>
      </c>
      <c r="B42" s="27">
        <v>97.622194704965835</v>
      </c>
      <c r="C42" s="27">
        <v>153.25016035988773</v>
      </c>
      <c r="D42" s="27">
        <v>104.46905073650004</v>
      </c>
      <c r="E42" s="27">
        <v>115.72172290860692</v>
      </c>
      <c r="F42" s="27">
        <v>120.27402559601934</v>
      </c>
      <c r="G42" s="27">
        <v>110.13662470466308</v>
      </c>
      <c r="H42" s="27">
        <v>115.20265445627825</v>
      </c>
      <c r="I42" s="27">
        <v>115.24582855438092</v>
      </c>
      <c r="J42" s="27">
        <v>109.31223904671346</v>
      </c>
      <c r="K42" s="27">
        <v>111.76107984760193</v>
      </c>
      <c r="L42" s="27">
        <v>109.82429242794322</v>
      </c>
      <c r="M42" s="27">
        <v>107.80949099661038</v>
      </c>
      <c r="N42" s="27">
        <v>109.15593756072987</v>
      </c>
      <c r="O42" s="27">
        <v>108.55203922128662</v>
      </c>
      <c r="P42" s="27">
        <v>90.042157857796013</v>
      </c>
      <c r="Q42" s="27">
        <v>110.78671776378715</v>
      </c>
      <c r="R42" s="27">
        <v>107.83602367522631</v>
      </c>
      <c r="S42" s="27">
        <v>109.6474036198864</v>
      </c>
      <c r="T42" s="27">
        <v>108.36615576045571</v>
      </c>
      <c r="U42" s="23"/>
      <c r="V42" s="40">
        <v>42278</v>
      </c>
      <c r="W42" s="27">
        <f t="shared" si="0"/>
        <v>4.3741263551006142</v>
      </c>
      <c r="X42" s="27">
        <f t="shared" si="1"/>
        <v>2.4412857178475917</v>
      </c>
      <c r="Y42" s="27">
        <f t="shared" si="2"/>
        <v>4.7901364868519209</v>
      </c>
      <c r="Z42" s="27">
        <f t="shared" si="3"/>
        <v>1.5371260923029268</v>
      </c>
      <c r="AA42" s="27">
        <f t="shared" si="4"/>
        <v>6.5010091978139712</v>
      </c>
      <c r="AB42" s="27">
        <f t="shared" si="5"/>
        <v>4.3754223323680321</v>
      </c>
      <c r="AC42" s="27">
        <f t="shared" si="6"/>
        <v>8.6073800676457211</v>
      </c>
      <c r="AD42" s="27">
        <f t="shared" si="7"/>
        <v>7.7308604633606421</v>
      </c>
      <c r="AE42" s="27">
        <f t="shared" si="8"/>
        <v>9.7349623163246974</v>
      </c>
      <c r="AF42" s="27">
        <f t="shared" si="9"/>
        <v>6.4596521754812812</v>
      </c>
      <c r="AG42" s="27">
        <f t="shared" si="10"/>
        <v>4.256459431906336</v>
      </c>
      <c r="AH42" s="27">
        <f t="shared" si="11"/>
        <v>-1.1618062693588769</v>
      </c>
      <c r="AI42" s="27">
        <f t="shared" si="12"/>
        <v>3.9285513497373472</v>
      </c>
      <c r="AJ42" s="27">
        <f t="shared" si="13"/>
        <v>3.0843076222953414</v>
      </c>
      <c r="AK42" s="27">
        <f t="shared" si="14"/>
        <v>1.8697883536343767</v>
      </c>
      <c r="AL42" s="27">
        <f t="shared" si="15"/>
        <v>-4.279050104070663</v>
      </c>
      <c r="AM42" s="27">
        <f t="shared" si="16"/>
        <v>3.8326369245948513</v>
      </c>
      <c r="AN42" s="27">
        <f t="shared" si="17"/>
        <v>3.7931633952304367</v>
      </c>
      <c r="AO42" s="27">
        <f t="shared" si="18"/>
        <v>4.3399119187538275</v>
      </c>
      <c r="AP42" s="23"/>
      <c r="AQ42" s="23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 s="60" customFormat="1" ht="15.75" x14ac:dyDescent="0.25">
      <c r="A43" s="40">
        <v>42309</v>
      </c>
      <c r="B43" s="27">
        <v>103.98782771649743</v>
      </c>
      <c r="C43" s="27">
        <v>168.57768427565938</v>
      </c>
      <c r="D43" s="27">
        <v>108.27446099805879</v>
      </c>
      <c r="E43" s="27">
        <v>121.06376518960874</v>
      </c>
      <c r="F43" s="27">
        <v>127.07415708082887</v>
      </c>
      <c r="G43" s="27">
        <v>111.40910683271593</v>
      </c>
      <c r="H43" s="27">
        <v>119.15693953603366</v>
      </c>
      <c r="I43" s="27">
        <v>114.70469397994566</v>
      </c>
      <c r="J43" s="27">
        <v>111.1009647487684</v>
      </c>
      <c r="K43" s="27">
        <v>120.62494323476245</v>
      </c>
      <c r="L43" s="27">
        <v>110.30827093834068</v>
      </c>
      <c r="M43" s="27">
        <v>108.95693028282339</v>
      </c>
      <c r="N43" s="27">
        <v>117.06381138135612</v>
      </c>
      <c r="O43" s="27">
        <v>108.52094718148084</v>
      </c>
      <c r="P43" s="27">
        <v>87.158714640537184</v>
      </c>
      <c r="Q43" s="27">
        <v>123.2570297784676</v>
      </c>
      <c r="R43" s="27">
        <v>105.74292752909059</v>
      </c>
      <c r="S43" s="27">
        <v>111.30300787489294</v>
      </c>
      <c r="T43" s="27">
        <v>111.41316026197138</v>
      </c>
      <c r="U43" s="23"/>
      <c r="V43" s="40">
        <v>42309</v>
      </c>
      <c r="W43" s="27">
        <f t="shared" si="0"/>
        <v>5.1310446039969833</v>
      </c>
      <c r="X43" s="27">
        <f t="shared" si="1"/>
        <v>20.86401006281406</v>
      </c>
      <c r="Y43" s="27">
        <f t="shared" si="2"/>
        <v>1.1205878457347183</v>
      </c>
      <c r="Z43" s="27">
        <f t="shared" si="3"/>
        <v>2.8275497812632437</v>
      </c>
      <c r="AA43" s="27">
        <f t="shared" si="4"/>
        <v>7.67230825950314</v>
      </c>
      <c r="AB43" s="27">
        <f t="shared" si="5"/>
        <v>2.3412160565586788</v>
      </c>
      <c r="AC43" s="27">
        <f t="shared" si="6"/>
        <v>10.513256743037886</v>
      </c>
      <c r="AD43" s="27">
        <f t="shared" si="7"/>
        <v>6.147750714920079</v>
      </c>
      <c r="AE43" s="27">
        <f t="shared" si="8"/>
        <v>11.038121607531664</v>
      </c>
      <c r="AF43" s="27">
        <f t="shared" si="9"/>
        <v>11.449614641945644</v>
      </c>
      <c r="AG43" s="27">
        <f t="shared" si="10"/>
        <v>4.106436635773747</v>
      </c>
      <c r="AH43" s="27">
        <f t="shared" si="11"/>
        <v>-2.8199001506381904</v>
      </c>
      <c r="AI43" s="27">
        <f t="shared" si="12"/>
        <v>3.7967956041292155</v>
      </c>
      <c r="AJ43" s="27">
        <f t="shared" si="13"/>
        <v>2.8684547886380898</v>
      </c>
      <c r="AK43" s="27">
        <f t="shared" si="14"/>
        <v>1.3624119035215756</v>
      </c>
      <c r="AL43" s="27">
        <f t="shared" si="15"/>
        <v>9.383613254250875</v>
      </c>
      <c r="AM43" s="27">
        <f t="shared" si="16"/>
        <v>0.94020220934878296</v>
      </c>
      <c r="AN43" s="27">
        <f t="shared" si="17"/>
        <v>-9.2274658581331437E-2</v>
      </c>
      <c r="AO43" s="27">
        <f t="shared" si="18"/>
        <v>4.0355501890734189</v>
      </c>
      <c r="AP43" s="23"/>
      <c r="AQ43" s="23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</row>
    <row r="44" spans="1:84" s="60" customFormat="1" ht="15.75" x14ac:dyDescent="0.25">
      <c r="A44" s="41">
        <v>42339</v>
      </c>
      <c r="B44" s="28">
        <v>110.39486582322155</v>
      </c>
      <c r="C44" s="28">
        <v>134.49378374823172</v>
      </c>
      <c r="D44" s="28">
        <v>116.6439794536448</v>
      </c>
      <c r="E44" s="28">
        <v>127.25631785928468</v>
      </c>
      <c r="F44" s="28">
        <v>119.81502862513979</v>
      </c>
      <c r="G44" s="28">
        <v>111.05357712038771</v>
      </c>
      <c r="H44" s="28">
        <v>123.53460424703577</v>
      </c>
      <c r="I44" s="28">
        <v>133.82763172602162</v>
      </c>
      <c r="J44" s="28">
        <v>130.72970479092086</v>
      </c>
      <c r="K44" s="28">
        <v>123.52523406937357</v>
      </c>
      <c r="L44" s="28">
        <v>111.11807909938828</v>
      </c>
      <c r="M44" s="28">
        <v>119.57267874997731</v>
      </c>
      <c r="N44" s="28">
        <v>124.02823734885938</v>
      </c>
      <c r="O44" s="28">
        <v>108.62401602522388</v>
      </c>
      <c r="P44" s="28">
        <v>96.983684150851047</v>
      </c>
      <c r="Q44" s="28">
        <v>120.74245281020227</v>
      </c>
      <c r="R44" s="28">
        <v>104.74936634013702</v>
      </c>
      <c r="S44" s="28">
        <v>113.24071149678234</v>
      </c>
      <c r="T44" s="28">
        <v>115.29136915642795</v>
      </c>
      <c r="U44" s="23"/>
      <c r="V44" s="41">
        <v>42339</v>
      </c>
      <c r="W44" s="28">
        <f t="shared" si="0"/>
        <v>2.2255960320457717</v>
      </c>
      <c r="X44" s="28">
        <f t="shared" si="1"/>
        <v>-16.339425984106839</v>
      </c>
      <c r="Y44" s="28">
        <f t="shared" si="2"/>
        <v>2.9629604972937216</v>
      </c>
      <c r="Z44" s="28">
        <f t="shared" si="3"/>
        <v>6.2930562855520975</v>
      </c>
      <c r="AA44" s="28">
        <f t="shared" si="4"/>
        <v>7.314202538310056</v>
      </c>
      <c r="AB44" s="28">
        <f t="shared" si="5"/>
        <v>0.59821849591799037</v>
      </c>
      <c r="AC44" s="28">
        <f t="shared" si="6"/>
        <v>7.1521718425838543</v>
      </c>
      <c r="AD44" s="28">
        <f t="shared" si="7"/>
        <v>-4.2824730210071493E-2</v>
      </c>
      <c r="AE44" s="28">
        <f t="shared" si="8"/>
        <v>7.1820881779284917</v>
      </c>
      <c r="AF44" s="28">
        <f t="shared" si="9"/>
        <v>15.900815905970902</v>
      </c>
      <c r="AG44" s="28">
        <f t="shared" si="10"/>
        <v>3.6068684212781505</v>
      </c>
      <c r="AH44" s="28">
        <f t="shared" si="11"/>
        <v>-1.0828648169351567</v>
      </c>
      <c r="AI44" s="28">
        <f t="shared" si="12"/>
        <v>2.0818168377028599</v>
      </c>
      <c r="AJ44" s="28">
        <f t="shared" si="13"/>
        <v>1.1515131391084168</v>
      </c>
      <c r="AK44" s="28">
        <f t="shared" si="14"/>
        <v>1.1858228174601351</v>
      </c>
      <c r="AL44" s="28">
        <f t="shared" si="15"/>
        <v>5.5813193727755106</v>
      </c>
      <c r="AM44" s="28">
        <f t="shared" si="16"/>
        <v>4.2536749628939106</v>
      </c>
      <c r="AN44" s="28">
        <f t="shared" si="17"/>
        <v>-1.1485781669875621</v>
      </c>
      <c r="AO44" s="28">
        <f t="shared" si="18"/>
        <v>2.6345492151927914</v>
      </c>
      <c r="AP44" s="23"/>
      <c r="AQ44" s="23"/>
      <c r="AR44" s="58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</row>
    <row r="45" spans="1:84" s="60" customFormat="1" ht="15.75" x14ac:dyDescent="0.25">
      <c r="A45" s="42">
        <v>42370</v>
      </c>
      <c r="B45" s="29">
        <v>111.08032005723202</v>
      </c>
      <c r="C45" s="29">
        <v>127.6468873533429</v>
      </c>
      <c r="D45" s="29">
        <v>111.11215826821976</v>
      </c>
      <c r="E45" s="29">
        <v>111.5629772193622</v>
      </c>
      <c r="F45" s="29">
        <v>100.87924579657927</v>
      </c>
      <c r="G45" s="29">
        <v>107.16338121649257</v>
      </c>
      <c r="H45" s="29">
        <v>107.3367386324955</v>
      </c>
      <c r="I45" s="29">
        <v>109.43713786219934</v>
      </c>
      <c r="J45" s="29">
        <v>109.4059889192505</v>
      </c>
      <c r="K45" s="29">
        <v>125.82205583075924</v>
      </c>
      <c r="L45" s="29">
        <v>109.65744315734759</v>
      </c>
      <c r="M45" s="29">
        <v>103.83257458198514</v>
      </c>
      <c r="N45" s="29">
        <v>112.88047184784034</v>
      </c>
      <c r="O45" s="29">
        <v>106.7551887138693</v>
      </c>
      <c r="P45" s="29">
        <v>104.49290305950133</v>
      </c>
      <c r="Q45" s="29">
        <v>113.28150499560481</v>
      </c>
      <c r="R45" s="29">
        <v>104.78927131607661</v>
      </c>
      <c r="S45" s="29">
        <v>113.32981939990863</v>
      </c>
      <c r="T45" s="29">
        <v>109.73510044331911</v>
      </c>
      <c r="U45" s="23"/>
      <c r="V45" s="42">
        <v>42370</v>
      </c>
      <c r="W45" s="29">
        <f t="shared" si="0"/>
        <v>1.5448944310563917</v>
      </c>
      <c r="X45" s="29">
        <f t="shared" si="1"/>
        <v>-24.089853077901338</v>
      </c>
      <c r="Y45" s="29">
        <f t="shared" si="2"/>
        <v>2.5000359735541338</v>
      </c>
      <c r="Z45" s="29">
        <f t="shared" si="3"/>
        <v>-3.7950266262143373E-2</v>
      </c>
      <c r="AA45" s="29">
        <f t="shared" si="4"/>
        <v>-3.4992001236470998</v>
      </c>
      <c r="AB45" s="29">
        <f t="shared" si="5"/>
        <v>0.80336173026313418</v>
      </c>
      <c r="AC45" s="29">
        <f t="shared" si="6"/>
        <v>2.7745383381521549</v>
      </c>
      <c r="AD45" s="29">
        <f t="shared" si="7"/>
        <v>5.073125774513926</v>
      </c>
      <c r="AE45" s="29">
        <f t="shared" si="8"/>
        <v>12.341372206924547</v>
      </c>
      <c r="AF45" s="29">
        <f t="shared" si="9"/>
        <v>7.4086054704759903</v>
      </c>
      <c r="AG45" s="29">
        <f t="shared" si="10"/>
        <v>3.2684598286601272</v>
      </c>
      <c r="AH45" s="29">
        <f t="shared" si="11"/>
        <v>-2.5094392226342421</v>
      </c>
      <c r="AI45" s="29">
        <f t="shared" si="12"/>
        <v>0.25617776059465314</v>
      </c>
      <c r="AJ45" s="29">
        <f t="shared" si="13"/>
        <v>2.4969959751677067</v>
      </c>
      <c r="AK45" s="29">
        <f t="shared" si="14"/>
        <v>1.4619038571084673</v>
      </c>
      <c r="AL45" s="29">
        <f t="shared" si="15"/>
        <v>0.70067739162527687</v>
      </c>
      <c r="AM45" s="29">
        <f t="shared" si="16"/>
        <v>5.2518181168114353</v>
      </c>
      <c r="AN45" s="29">
        <f t="shared" si="17"/>
        <v>2.358336367435669</v>
      </c>
      <c r="AO45" s="29">
        <f t="shared" si="18"/>
        <v>1.8192845996138516</v>
      </c>
      <c r="AP45" s="23"/>
      <c r="AQ45" s="23"/>
      <c r="AR45" s="58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</row>
    <row r="46" spans="1:84" s="60" customFormat="1" ht="15.75" x14ac:dyDescent="0.25">
      <c r="A46" s="43">
        <v>42401</v>
      </c>
      <c r="B46" s="31">
        <v>112.77930288317947</v>
      </c>
      <c r="C46" s="31">
        <v>154.45340669131295</v>
      </c>
      <c r="D46" s="31">
        <v>108.87071906044225</v>
      </c>
      <c r="E46" s="31">
        <v>102.62466580006404</v>
      </c>
      <c r="F46" s="31">
        <v>103.75567915099901</v>
      </c>
      <c r="G46" s="31">
        <v>105.57588071232625</v>
      </c>
      <c r="H46" s="31">
        <v>105.71818017385303</v>
      </c>
      <c r="I46" s="31">
        <v>101.2295098825907</v>
      </c>
      <c r="J46" s="31">
        <v>104.19420117937611</v>
      </c>
      <c r="K46" s="31">
        <v>113.29653409623047</v>
      </c>
      <c r="L46" s="31">
        <v>109.6265164934352</v>
      </c>
      <c r="M46" s="31">
        <v>101.5522334388086</v>
      </c>
      <c r="N46" s="31">
        <v>110.78429315178229</v>
      </c>
      <c r="O46" s="31">
        <v>109.57548221646967</v>
      </c>
      <c r="P46" s="31">
        <v>122.84388158444013</v>
      </c>
      <c r="Q46" s="31">
        <v>119.69125128122721</v>
      </c>
      <c r="R46" s="31">
        <v>104.65932015442876</v>
      </c>
      <c r="S46" s="31">
        <v>112.74733524863527</v>
      </c>
      <c r="T46" s="31">
        <v>109.47031991846598</v>
      </c>
      <c r="U46" s="23"/>
      <c r="V46" s="43">
        <v>42401</v>
      </c>
      <c r="W46" s="31">
        <f t="shared" si="0"/>
        <v>2.1513199516109012</v>
      </c>
      <c r="X46" s="31">
        <f t="shared" si="1"/>
        <v>-3.5565771546910696</v>
      </c>
      <c r="Y46" s="31">
        <f t="shared" si="2"/>
        <v>2.5174569081897857</v>
      </c>
      <c r="Z46" s="31">
        <f t="shared" si="3"/>
        <v>0.81980000233845374</v>
      </c>
      <c r="AA46" s="31">
        <f t="shared" si="4"/>
        <v>-3.756184494825817</v>
      </c>
      <c r="AB46" s="31">
        <f t="shared" si="5"/>
        <v>2.0570105747727467</v>
      </c>
      <c r="AC46" s="31">
        <f t="shared" si="6"/>
        <v>1.1289034948590739</v>
      </c>
      <c r="AD46" s="31">
        <f t="shared" si="7"/>
        <v>1.6417572572548806</v>
      </c>
      <c r="AE46" s="31">
        <f t="shared" si="8"/>
        <v>5.82490009014262</v>
      </c>
      <c r="AF46" s="31">
        <f t="shared" si="9"/>
        <v>5.0082341959304841</v>
      </c>
      <c r="AG46" s="31">
        <f t="shared" si="10"/>
        <v>3.1847893293317071</v>
      </c>
      <c r="AH46" s="31">
        <f t="shared" si="11"/>
        <v>-1.1090694541953496</v>
      </c>
      <c r="AI46" s="31">
        <f t="shared" si="12"/>
        <v>-0.72028197294001473</v>
      </c>
      <c r="AJ46" s="31">
        <f t="shared" si="13"/>
        <v>2.1839566560575321</v>
      </c>
      <c r="AK46" s="31">
        <f t="shared" si="14"/>
        <v>2.4979065489672649</v>
      </c>
      <c r="AL46" s="31">
        <f t="shared" si="15"/>
        <v>7.2462438755005678</v>
      </c>
      <c r="AM46" s="31">
        <f t="shared" si="16"/>
        <v>0.50981747642344999</v>
      </c>
      <c r="AN46" s="31">
        <f t="shared" si="17"/>
        <v>4.3907976530827426</v>
      </c>
      <c r="AO46" s="31">
        <f t="shared" si="18"/>
        <v>2.1397034651843683</v>
      </c>
      <c r="AP46" s="23"/>
      <c r="AQ46" s="2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</row>
    <row r="47" spans="1:84" s="60" customFormat="1" ht="15.75" x14ac:dyDescent="0.25">
      <c r="A47" s="43">
        <v>42430</v>
      </c>
      <c r="B47" s="31">
        <v>120.2690792611705</v>
      </c>
      <c r="C47" s="31">
        <v>155.7847796196653</v>
      </c>
      <c r="D47" s="31">
        <v>111.84285296215599</v>
      </c>
      <c r="E47" s="31">
        <v>108.80242975140411</v>
      </c>
      <c r="F47" s="31">
        <v>100.48880029716048</v>
      </c>
      <c r="G47" s="31">
        <v>108.62462406474766</v>
      </c>
      <c r="H47" s="31">
        <v>108.11444476864708</v>
      </c>
      <c r="I47" s="31">
        <v>114.76675390192275</v>
      </c>
      <c r="J47" s="31">
        <v>105.82462886355462</v>
      </c>
      <c r="K47" s="31">
        <v>124.73409114162737</v>
      </c>
      <c r="L47" s="31">
        <v>110.97486563045749</v>
      </c>
      <c r="M47" s="31">
        <v>104.26179925109486</v>
      </c>
      <c r="N47" s="31">
        <v>115.43359961116683</v>
      </c>
      <c r="O47" s="31">
        <v>110.94217057077879</v>
      </c>
      <c r="P47" s="31">
        <v>122.86187884233922</v>
      </c>
      <c r="Q47" s="31">
        <v>120.92488572513676</v>
      </c>
      <c r="R47" s="31">
        <v>111.83879642088428</v>
      </c>
      <c r="S47" s="31">
        <v>114.85809286066642</v>
      </c>
      <c r="T47" s="31">
        <v>112.9905752514793</v>
      </c>
      <c r="U47" s="23"/>
      <c r="V47" s="43">
        <v>42430</v>
      </c>
      <c r="W47" s="31">
        <f t="shared" si="0"/>
        <v>0.86594106513217639</v>
      </c>
      <c r="X47" s="31">
        <f t="shared" si="1"/>
        <v>-4.1139618703544443</v>
      </c>
      <c r="Y47" s="31">
        <f t="shared" si="2"/>
        <v>-2.6101343012371387</v>
      </c>
      <c r="Z47" s="31">
        <f t="shared" si="3"/>
        <v>-0.75147195474431783</v>
      </c>
      <c r="AA47" s="31">
        <f t="shared" si="4"/>
        <v>-2.3158650583425811</v>
      </c>
      <c r="AB47" s="31">
        <f t="shared" si="5"/>
        <v>2.7207552086536282</v>
      </c>
      <c r="AC47" s="31">
        <f t="shared" si="6"/>
        <v>-0.523507500878722</v>
      </c>
      <c r="AD47" s="31">
        <f t="shared" si="7"/>
        <v>4.5973166066116846</v>
      </c>
      <c r="AE47" s="31">
        <f t="shared" si="8"/>
        <v>2.8540712709038445</v>
      </c>
      <c r="AF47" s="31">
        <f t="shared" si="9"/>
        <v>6.5478792189695554</v>
      </c>
      <c r="AG47" s="31">
        <f t="shared" si="10"/>
        <v>3.1013694128023275</v>
      </c>
      <c r="AH47" s="31">
        <f t="shared" si="11"/>
        <v>-6.5147623790261093</v>
      </c>
      <c r="AI47" s="31">
        <f t="shared" si="12"/>
        <v>-3.679035482048036</v>
      </c>
      <c r="AJ47" s="31">
        <f t="shared" si="13"/>
        <v>3.0724853134613141</v>
      </c>
      <c r="AK47" s="31">
        <f t="shared" si="14"/>
        <v>0.26988631569562926</v>
      </c>
      <c r="AL47" s="31">
        <f t="shared" si="15"/>
        <v>4.6885303265138134</v>
      </c>
      <c r="AM47" s="31">
        <f t="shared" si="16"/>
        <v>2.5384694745206104</v>
      </c>
      <c r="AN47" s="31">
        <f t="shared" si="17"/>
        <v>4.9829326597853481</v>
      </c>
      <c r="AO47" s="31">
        <f t="shared" si="18"/>
        <v>1.068652163334292</v>
      </c>
      <c r="AP47" s="23"/>
      <c r="AQ47" s="23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</row>
    <row r="48" spans="1:84" s="60" customFormat="1" ht="15.75" x14ac:dyDescent="0.25">
      <c r="A48" s="43">
        <v>42461</v>
      </c>
      <c r="B48" s="31">
        <v>111.3981551110235</v>
      </c>
      <c r="C48" s="31">
        <v>128.10431495016368</v>
      </c>
      <c r="D48" s="31">
        <v>114.22454244792459</v>
      </c>
      <c r="E48" s="31">
        <v>113.41989371230049</v>
      </c>
      <c r="F48" s="31">
        <v>104.02188045956183</v>
      </c>
      <c r="G48" s="31">
        <v>111.16040359174838</v>
      </c>
      <c r="H48" s="31">
        <v>112.45164654147597</v>
      </c>
      <c r="I48" s="31">
        <v>109.63330063501181</v>
      </c>
      <c r="J48" s="31">
        <v>108.87516659828772</v>
      </c>
      <c r="K48" s="31">
        <v>116.79008940469815</v>
      </c>
      <c r="L48" s="31">
        <v>111.77515806532983</v>
      </c>
      <c r="M48" s="31">
        <v>111.78156170638871</v>
      </c>
      <c r="N48" s="31">
        <v>115.31474025604213</v>
      </c>
      <c r="O48" s="31">
        <v>108.93305021096673</v>
      </c>
      <c r="P48" s="31">
        <v>107.97143197118666</v>
      </c>
      <c r="Q48" s="31">
        <v>121.46463345355022</v>
      </c>
      <c r="R48" s="31">
        <v>113.73095550457192</v>
      </c>
      <c r="S48" s="31">
        <v>115.24971641708454</v>
      </c>
      <c r="T48" s="31">
        <v>112.35737755368187</v>
      </c>
      <c r="U48" s="23"/>
      <c r="V48" s="43">
        <v>42461</v>
      </c>
      <c r="W48" s="31">
        <f t="shared" si="0"/>
        <v>3.3881724351918763</v>
      </c>
      <c r="X48" s="31">
        <f t="shared" si="1"/>
        <v>-12.394552508402853</v>
      </c>
      <c r="Y48" s="31">
        <f t="shared" si="2"/>
        <v>5.8958250820388685</v>
      </c>
      <c r="Z48" s="31">
        <f t="shared" si="3"/>
        <v>10.359304986625958</v>
      </c>
      <c r="AA48" s="31">
        <f t="shared" si="4"/>
        <v>1.4602699307239391</v>
      </c>
      <c r="AB48" s="31">
        <f t="shared" si="5"/>
        <v>4.3288230569638273</v>
      </c>
      <c r="AC48" s="31">
        <f t="shared" si="6"/>
        <v>3.5093749602337567</v>
      </c>
      <c r="AD48" s="31">
        <f t="shared" si="7"/>
        <v>4.8081792783970769</v>
      </c>
      <c r="AE48" s="31">
        <f t="shared" si="8"/>
        <v>9.9757580893689237</v>
      </c>
      <c r="AF48" s="31">
        <f t="shared" si="9"/>
        <v>8.7615242716390469</v>
      </c>
      <c r="AG48" s="31">
        <f t="shared" si="10"/>
        <v>4.0081930518637989</v>
      </c>
      <c r="AH48" s="31">
        <f t="shared" si="11"/>
        <v>0.92828843605391853</v>
      </c>
      <c r="AI48" s="31">
        <f t="shared" si="12"/>
        <v>2.4048413021469912</v>
      </c>
      <c r="AJ48" s="31">
        <f t="shared" si="13"/>
        <v>1.2071349124641415</v>
      </c>
      <c r="AK48" s="31">
        <f t="shared" si="14"/>
        <v>1.048938120493446</v>
      </c>
      <c r="AL48" s="31">
        <f t="shared" si="15"/>
        <v>9.8294797285590505</v>
      </c>
      <c r="AM48" s="31">
        <f t="shared" si="16"/>
        <v>3.428664594947108</v>
      </c>
      <c r="AN48" s="31">
        <f t="shared" si="17"/>
        <v>5.3643746130134673</v>
      </c>
      <c r="AO48" s="31">
        <f t="shared" si="18"/>
        <v>4.3570675168447508</v>
      </c>
      <c r="AP48" s="23"/>
      <c r="AQ48" s="23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</row>
    <row r="49" spans="1:84" s="60" customFormat="1" ht="15.75" x14ac:dyDescent="0.25">
      <c r="A49" s="43">
        <v>42491</v>
      </c>
      <c r="B49" s="31">
        <v>104.78473658669574</v>
      </c>
      <c r="C49" s="31">
        <v>124.01113966744293</v>
      </c>
      <c r="D49" s="31">
        <v>114.25211984260613</v>
      </c>
      <c r="E49" s="31">
        <v>108.85922967906765</v>
      </c>
      <c r="F49" s="31">
        <v>108.82142883934806</v>
      </c>
      <c r="G49" s="31">
        <v>110.01719275672909</v>
      </c>
      <c r="H49" s="31">
        <v>113.77323124105754</v>
      </c>
      <c r="I49" s="31">
        <v>116.274313390682</v>
      </c>
      <c r="J49" s="31">
        <v>112.1205457054258</v>
      </c>
      <c r="K49" s="31">
        <v>116.49169595881324</v>
      </c>
      <c r="L49" s="31">
        <v>112.10774214036259</v>
      </c>
      <c r="M49" s="31">
        <v>105.67905743779927</v>
      </c>
      <c r="N49" s="31">
        <v>110.56034899934328</v>
      </c>
      <c r="O49" s="31">
        <v>109.56992209612977</v>
      </c>
      <c r="P49" s="31">
        <v>100.89445382124815</v>
      </c>
      <c r="Q49" s="31">
        <v>119.02518630169926</v>
      </c>
      <c r="R49" s="31">
        <v>113.98034715431248</v>
      </c>
      <c r="S49" s="31">
        <v>113.68803984824908</v>
      </c>
      <c r="T49" s="31">
        <v>111.18822564628725</v>
      </c>
      <c r="U49" s="23"/>
      <c r="V49" s="43">
        <v>42491</v>
      </c>
      <c r="W49" s="31">
        <f t="shared" si="0"/>
        <v>2.4598387757560118</v>
      </c>
      <c r="X49" s="31">
        <f t="shared" si="1"/>
        <v>-14.788475493121553</v>
      </c>
      <c r="Y49" s="31">
        <f t="shared" si="2"/>
        <v>6.2077442322467959</v>
      </c>
      <c r="Z49" s="31">
        <f t="shared" si="3"/>
        <v>9.0786542708743241</v>
      </c>
      <c r="AA49" s="31">
        <f t="shared" si="4"/>
        <v>1.9481785849586117</v>
      </c>
      <c r="AB49" s="31">
        <f t="shared" si="5"/>
        <v>4.9035658827120159</v>
      </c>
      <c r="AC49" s="31">
        <f t="shared" si="6"/>
        <v>6.6836173342909291</v>
      </c>
      <c r="AD49" s="31">
        <f t="shared" si="7"/>
        <v>2.9021129942047281</v>
      </c>
      <c r="AE49" s="31">
        <f t="shared" si="8"/>
        <v>10.068354555943969</v>
      </c>
      <c r="AF49" s="31">
        <f t="shared" si="9"/>
        <v>9.3200275615045882</v>
      </c>
      <c r="AG49" s="31">
        <f t="shared" si="10"/>
        <v>4.0993016892751086</v>
      </c>
      <c r="AH49" s="31">
        <f t="shared" si="11"/>
        <v>-2.4201889843461544</v>
      </c>
      <c r="AI49" s="31">
        <f t="shared" si="12"/>
        <v>-0.91557507583914344</v>
      </c>
      <c r="AJ49" s="31">
        <f t="shared" si="13"/>
        <v>1.5340561279970188</v>
      </c>
      <c r="AK49" s="31">
        <f t="shared" si="14"/>
        <v>0.5856529757591602</v>
      </c>
      <c r="AL49" s="31">
        <f t="shared" si="15"/>
        <v>3.8844067175917161</v>
      </c>
      <c r="AM49" s="31">
        <f t="shared" si="16"/>
        <v>5.9208479526357678</v>
      </c>
      <c r="AN49" s="31">
        <f t="shared" si="17"/>
        <v>4.7548417911556839</v>
      </c>
      <c r="AO49" s="31">
        <f t="shared" si="18"/>
        <v>4.1980676262019898</v>
      </c>
      <c r="AP49" s="23"/>
      <c r="AQ49" s="23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</row>
    <row r="50" spans="1:84" s="60" customFormat="1" ht="15.75" x14ac:dyDescent="0.25">
      <c r="A50" s="43">
        <v>42522</v>
      </c>
      <c r="B50" s="31">
        <v>99.450507047698295</v>
      </c>
      <c r="C50" s="31">
        <v>161.61436213742164</v>
      </c>
      <c r="D50" s="31">
        <v>105.29117088963987</v>
      </c>
      <c r="E50" s="31">
        <v>103.08741677989576</v>
      </c>
      <c r="F50" s="31">
        <v>103.74532488804243</v>
      </c>
      <c r="G50" s="31">
        <v>107.95115216308332</v>
      </c>
      <c r="H50" s="31">
        <v>109.13515776576051</v>
      </c>
      <c r="I50" s="31">
        <v>111.72903038409859</v>
      </c>
      <c r="J50" s="31">
        <v>110.17943644760234</v>
      </c>
      <c r="K50" s="31">
        <v>123.87925634196372</v>
      </c>
      <c r="L50" s="31">
        <v>111.97115746345608</v>
      </c>
      <c r="M50" s="31">
        <v>100.73880373801339</v>
      </c>
      <c r="N50" s="31">
        <v>105.1719114313909</v>
      </c>
      <c r="O50" s="31">
        <v>109.75399841648252</v>
      </c>
      <c r="P50" s="31">
        <v>101.18772942808431</v>
      </c>
      <c r="Q50" s="31">
        <v>123.02802871179</v>
      </c>
      <c r="R50" s="31">
        <v>113.94541868072366</v>
      </c>
      <c r="S50" s="31">
        <v>110.87675147523973</v>
      </c>
      <c r="T50" s="31">
        <v>108.40018816689748</v>
      </c>
      <c r="U50" s="23"/>
      <c r="V50" s="43">
        <v>42522</v>
      </c>
      <c r="W50" s="31">
        <f t="shared" si="0"/>
        <v>3.5988555154715414</v>
      </c>
      <c r="X50" s="31">
        <f t="shared" si="1"/>
        <v>20.094006053907847</v>
      </c>
      <c r="Y50" s="31">
        <f t="shared" si="2"/>
        <v>2.6762753053611448</v>
      </c>
      <c r="Z50" s="31">
        <f t="shared" si="3"/>
        <v>5.2793948665039068</v>
      </c>
      <c r="AA50" s="31">
        <f t="shared" si="4"/>
        <v>0.40013013634639094</v>
      </c>
      <c r="AB50" s="31">
        <f t="shared" si="5"/>
        <v>2.2652898715568028</v>
      </c>
      <c r="AC50" s="31">
        <f t="shared" si="6"/>
        <v>3.6791429479741851</v>
      </c>
      <c r="AD50" s="31">
        <f t="shared" si="7"/>
        <v>3.2279254694971513</v>
      </c>
      <c r="AE50" s="31">
        <f t="shared" si="8"/>
        <v>3.4792139664298247</v>
      </c>
      <c r="AF50" s="31">
        <f t="shared" si="9"/>
        <v>4.1595201766441789</v>
      </c>
      <c r="AG50" s="31">
        <f t="shared" si="10"/>
        <v>3.7442603779396961</v>
      </c>
      <c r="AH50" s="31">
        <f t="shared" si="11"/>
        <v>-5.3751112662864102</v>
      </c>
      <c r="AI50" s="31">
        <f t="shared" si="12"/>
        <v>-1.293903427652765</v>
      </c>
      <c r="AJ50" s="31">
        <f t="shared" si="13"/>
        <v>1.3318111975369789</v>
      </c>
      <c r="AK50" s="31">
        <f t="shared" si="14"/>
        <v>0.25477788623101105</v>
      </c>
      <c r="AL50" s="31">
        <f t="shared" si="15"/>
        <v>8.5470692127709356</v>
      </c>
      <c r="AM50" s="31">
        <f t="shared" si="16"/>
        <v>3.2454071171657262</v>
      </c>
      <c r="AN50" s="31">
        <f t="shared" si="17"/>
        <v>1.0027830863861311</v>
      </c>
      <c r="AO50" s="31">
        <f t="shared" si="18"/>
        <v>2.6434956484763035</v>
      </c>
      <c r="AP50" s="23"/>
      <c r="AQ50" s="23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M50" s="58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</row>
    <row r="51" spans="1:84" s="60" customFormat="1" ht="15.75" x14ac:dyDescent="0.25">
      <c r="A51" s="43">
        <v>42552</v>
      </c>
      <c r="B51" s="31">
        <v>99.025908322523719</v>
      </c>
      <c r="C51" s="31">
        <v>125.10538529551863</v>
      </c>
      <c r="D51" s="31">
        <v>108.4476149489948</v>
      </c>
      <c r="E51" s="31">
        <v>105.58955909836357</v>
      </c>
      <c r="F51" s="31">
        <v>106.37343148949529</v>
      </c>
      <c r="G51" s="31">
        <v>107.87246455912673</v>
      </c>
      <c r="H51" s="31">
        <v>108.13069652472042</v>
      </c>
      <c r="I51" s="31">
        <v>125.78253134606807</v>
      </c>
      <c r="J51" s="31">
        <v>108.5404690477945</v>
      </c>
      <c r="K51" s="31">
        <v>116.7677046955925</v>
      </c>
      <c r="L51" s="31">
        <v>112.29522870263438</v>
      </c>
      <c r="M51" s="31">
        <v>104.93874778661329</v>
      </c>
      <c r="N51" s="31">
        <v>104.30284954371298</v>
      </c>
      <c r="O51" s="31">
        <v>109.64057596658347</v>
      </c>
      <c r="P51" s="31">
        <v>110.36310826559016</v>
      </c>
      <c r="Q51" s="31">
        <v>131.07563454848747</v>
      </c>
      <c r="R51" s="31">
        <v>111.6372544014723</v>
      </c>
      <c r="S51" s="31">
        <v>110.16291283380899</v>
      </c>
      <c r="T51" s="31">
        <v>109.31924278822804</v>
      </c>
      <c r="U51" s="23"/>
      <c r="V51" s="43">
        <v>42552</v>
      </c>
      <c r="W51" s="31">
        <f t="shared" si="0"/>
        <v>1.9248153806440627</v>
      </c>
      <c r="X51" s="31">
        <f t="shared" si="1"/>
        <v>-20.729002307558616</v>
      </c>
      <c r="Y51" s="31">
        <f t="shared" si="2"/>
        <v>-7.710906511539406E-2</v>
      </c>
      <c r="Z51" s="31">
        <f t="shared" si="3"/>
        <v>8.678649354989119</v>
      </c>
      <c r="AA51" s="31">
        <f t="shared" si="4"/>
        <v>3.6632607377616466</v>
      </c>
      <c r="AB51" s="31">
        <f t="shared" si="5"/>
        <v>-0.44358737678452087</v>
      </c>
      <c r="AC51" s="31">
        <f t="shared" si="6"/>
        <v>0.26446743135331019</v>
      </c>
      <c r="AD51" s="31">
        <f t="shared" si="7"/>
        <v>8.7133993698365231</v>
      </c>
      <c r="AE51" s="31">
        <f t="shared" si="8"/>
        <v>-2.6728484477999359</v>
      </c>
      <c r="AF51" s="31">
        <f t="shared" si="9"/>
        <v>7.1372577127792169</v>
      </c>
      <c r="AG51" s="31">
        <f t="shared" si="10"/>
        <v>3.2060559056101852</v>
      </c>
      <c r="AH51" s="31">
        <f t="shared" si="11"/>
        <v>-7.6715110411372507</v>
      </c>
      <c r="AI51" s="31">
        <f t="shared" si="12"/>
        <v>-2.1129088929890543</v>
      </c>
      <c r="AJ51" s="31">
        <f t="shared" si="13"/>
        <v>0.91244915620865186</v>
      </c>
      <c r="AK51" s="31">
        <f t="shared" si="14"/>
        <v>8.8010131092872257E-2</v>
      </c>
      <c r="AL51" s="31">
        <f t="shared" si="15"/>
        <v>5.6809814367675244</v>
      </c>
      <c r="AM51" s="31">
        <f t="shared" si="16"/>
        <v>-2.1535628025067979</v>
      </c>
      <c r="AN51" s="31">
        <f t="shared" si="17"/>
        <v>-2.0580831374290085</v>
      </c>
      <c r="AO51" s="31">
        <f t="shared" si="18"/>
        <v>0.57160709777261332</v>
      </c>
      <c r="AP51" s="23"/>
      <c r="AQ51" s="23"/>
      <c r="AR51" s="58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M51" s="58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</row>
    <row r="52" spans="1:84" s="60" customFormat="1" ht="15.75" x14ac:dyDescent="0.25">
      <c r="A52" s="43">
        <v>42583</v>
      </c>
      <c r="B52" s="31">
        <v>104.36906792292804</v>
      </c>
      <c r="C52" s="31">
        <v>152.32520982029976</v>
      </c>
      <c r="D52" s="31">
        <v>106.1932261822853</v>
      </c>
      <c r="E52" s="31">
        <v>109.1741156772669</v>
      </c>
      <c r="F52" s="31">
        <v>110.55907968207106</v>
      </c>
      <c r="G52" s="31">
        <v>109.90773372541079</v>
      </c>
      <c r="H52" s="31">
        <v>111.03343228006531</v>
      </c>
      <c r="I52" s="31">
        <v>113.48893221002723</v>
      </c>
      <c r="J52" s="31">
        <v>109.71608260665458</v>
      </c>
      <c r="K52" s="31">
        <v>114.80786678465509</v>
      </c>
      <c r="L52" s="31">
        <v>112.71081249877561</v>
      </c>
      <c r="M52" s="31">
        <v>104.04173524050471</v>
      </c>
      <c r="N52" s="31">
        <v>103.41669534173109</v>
      </c>
      <c r="O52" s="31">
        <v>109.50447569368562</v>
      </c>
      <c r="P52" s="31">
        <v>110.94349180826818</v>
      </c>
      <c r="Q52" s="31">
        <v>129.2339969182276</v>
      </c>
      <c r="R52" s="31">
        <v>114.85820104220252</v>
      </c>
      <c r="S52" s="31">
        <v>112.19485256370163</v>
      </c>
      <c r="T52" s="31">
        <v>110.3746109149656</v>
      </c>
      <c r="U52" s="23"/>
      <c r="V52" s="43">
        <v>42583</v>
      </c>
      <c r="W52" s="31">
        <f t="shared" si="0"/>
        <v>5.4975889139087712</v>
      </c>
      <c r="X52" s="31">
        <f t="shared" si="1"/>
        <v>1.672259945679059</v>
      </c>
      <c r="Y52" s="31">
        <f t="shared" si="2"/>
        <v>4.8138622547355396</v>
      </c>
      <c r="Z52" s="31">
        <f t="shared" si="3"/>
        <v>13.055431433303653</v>
      </c>
      <c r="AA52" s="31">
        <f t="shared" si="4"/>
        <v>3.0320969613988495</v>
      </c>
      <c r="AB52" s="31">
        <f t="shared" si="5"/>
        <v>0.36581768951594995</v>
      </c>
      <c r="AC52" s="31">
        <f t="shared" si="6"/>
        <v>3.221013971479266</v>
      </c>
      <c r="AD52" s="31">
        <f t="shared" si="7"/>
        <v>2.844686100853707</v>
      </c>
      <c r="AE52" s="31">
        <f t="shared" si="8"/>
        <v>-9.786743360093908E-2</v>
      </c>
      <c r="AF52" s="31">
        <f t="shared" si="9"/>
        <v>6.2867250537596249</v>
      </c>
      <c r="AG52" s="31">
        <f t="shared" si="10"/>
        <v>3.5743303765098204</v>
      </c>
      <c r="AH52" s="31">
        <f t="shared" si="11"/>
        <v>-4.957213683282319</v>
      </c>
      <c r="AI52" s="31">
        <f t="shared" si="12"/>
        <v>-0.12293773124937957</v>
      </c>
      <c r="AJ52" s="31">
        <f t="shared" si="13"/>
        <v>0.33799423568252962</v>
      </c>
      <c r="AK52" s="31">
        <f t="shared" si="14"/>
        <v>-0.52173902558696739</v>
      </c>
      <c r="AL52" s="31">
        <f t="shared" si="15"/>
        <v>9.043907228898675</v>
      </c>
      <c r="AM52" s="31">
        <f t="shared" si="16"/>
        <v>3.9658912355333769</v>
      </c>
      <c r="AN52" s="31">
        <f t="shared" si="17"/>
        <v>-0.11469393659804439</v>
      </c>
      <c r="AO52" s="31">
        <f t="shared" si="18"/>
        <v>2.6679100521670875</v>
      </c>
      <c r="AP52" s="23"/>
      <c r="AQ52" s="23"/>
      <c r="AR52" s="58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M52" s="58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</row>
    <row r="53" spans="1:84" s="60" customFormat="1" ht="15.75" x14ac:dyDescent="0.25">
      <c r="A53" s="43">
        <v>42614</v>
      </c>
      <c r="B53" s="31">
        <v>100.20675376113154</v>
      </c>
      <c r="C53" s="31">
        <v>126.96257631521316</v>
      </c>
      <c r="D53" s="31">
        <v>103.02135977376065</v>
      </c>
      <c r="E53" s="31">
        <v>116.36658421445692</v>
      </c>
      <c r="F53" s="31">
        <v>106.78316540654687</v>
      </c>
      <c r="G53" s="31">
        <v>111.36292315163024</v>
      </c>
      <c r="H53" s="31">
        <v>112.57312566396078</v>
      </c>
      <c r="I53" s="31">
        <v>112.33222806830442</v>
      </c>
      <c r="J53" s="31">
        <v>113.37586836170647</v>
      </c>
      <c r="K53" s="31">
        <v>131.50489807635239</v>
      </c>
      <c r="L53" s="31">
        <v>112.96559420582166</v>
      </c>
      <c r="M53" s="31">
        <v>100.56530722602396</v>
      </c>
      <c r="N53" s="31">
        <v>106.13721236915821</v>
      </c>
      <c r="O53" s="31">
        <v>110.40534798770886</v>
      </c>
      <c r="P53" s="31">
        <v>104.1143737736592</v>
      </c>
      <c r="Q53" s="31">
        <v>122.33924187536515</v>
      </c>
      <c r="R53" s="31">
        <v>109.34051720061085</v>
      </c>
      <c r="S53" s="31">
        <v>114.22959479982954</v>
      </c>
      <c r="T53" s="31">
        <v>109.74338487492027</v>
      </c>
      <c r="U53" s="23"/>
      <c r="V53" s="43">
        <v>42614</v>
      </c>
      <c r="W53" s="31">
        <f t="shared" si="0"/>
        <v>2.1012061974295904</v>
      </c>
      <c r="X53" s="31">
        <f t="shared" si="1"/>
        <v>-17.070702528793689</v>
      </c>
      <c r="Y53" s="31">
        <f t="shared" si="2"/>
        <v>3.1245225167003241</v>
      </c>
      <c r="Z53" s="31">
        <f t="shared" si="3"/>
        <v>11.902191639088016</v>
      </c>
      <c r="AA53" s="31">
        <f t="shared" si="4"/>
        <v>1.9070527439071014</v>
      </c>
      <c r="AB53" s="31">
        <f t="shared" si="5"/>
        <v>1.7584214050509814</v>
      </c>
      <c r="AC53" s="31">
        <f t="shared" si="6"/>
        <v>2.7423407833746296</v>
      </c>
      <c r="AD53" s="31">
        <f t="shared" si="7"/>
        <v>7.44437646385758</v>
      </c>
      <c r="AE53" s="31">
        <f t="shared" si="8"/>
        <v>5.5346675191706396</v>
      </c>
      <c r="AF53" s="31">
        <f t="shared" si="9"/>
        <v>12.298358605303321</v>
      </c>
      <c r="AG53" s="31">
        <f t="shared" si="10"/>
        <v>3.8802423124316192</v>
      </c>
      <c r="AH53" s="31">
        <f t="shared" si="11"/>
        <v>-2.3978467590685995</v>
      </c>
      <c r="AI53" s="31">
        <f t="shared" si="12"/>
        <v>1.054592536715802</v>
      </c>
      <c r="AJ53" s="31">
        <f t="shared" si="13"/>
        <v>0.92379176641333061</v>
      </c>
      <c r="AK53" s="31">
        <f t="shared" si="14"/>
        <v>-0.18151322122933777</v>
      </c>
      <c r="AL53" s="31">
        <f t="shared" si="15"/>
        <v>6.4112154145885825</v>
      </c>
      <c r="AM53" s="31">
        <f t="shared" si="16"/>
        <v>4.2153578639562141</v>
      </c>
      <c r="AN53" s="31">
        <f t="shared" si="17"/>
        <v>3.3616363658684776</v>
      </c>
      <c r="AO53" s="31">
        <f t="shared" si="18"/>
        <v>2.9386609865239137</v>
      </c>
      <c r="AP53" s="23"/>
      <c r="AQ53" s="23"/>
      <c r="AR53" s="58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M53" s="58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</row>
    <row r="54" spans="1:84" s="60" customFormat="1" ht="15.75" x14ac:dyDescent="0.25">
      <c r="A54" s="43">
        <v>42644</v>
      </c>
      <c r="B54" s="31">
        <v>97.638899798578635</v>
      </c>
      <c r="C54" s="31">
        <v>118.04117319559718</v>
      </c>
      <c r="D54" s="31">
        <v>106.09318630330834</v>
      </c>
      <c r="E54" s="31">
        <v>110.72151690482667</v>
      </c>
      <c r="F54" s="31">
        <v>117.50244726196323</v>
      </c>
      <c r="G54" s="31">
        <v>113.16611829437656</v>
      </c>
      <c r="H54" s="31">
        <v>114.50108238339527</v>
      </c>
      <c r="I54" s="31">
        <v>124.6893212577358</v>
      </c>
      <c r="J54" s="31">
        <v>109.13473263349961</v>
      </c>
      <c r="K54" s="31">
        <v>120.85206841590087</v>
      </c>
      <c r="L54" s="31">
        <v>114.19487168956596</v>
      </c>
      <c r="M54" s="31">
        <v>108.45843787272993</v>
      </c>
      <c r="N54" s="31">
        <v>111.86323344257595</v>
      </c>
      <c r="O54" s="31">
        <v>110.701186414188</v>
      </c>
      <c r="P54" s="31">
        <v>90.127142860125986</v>
      </c>
      <c r="Q54" s="31">
        <v>123.30602293019575</v>
      </c>
      <c r="R54" s="31">
        <v>110.91731309169322</v>
      </c>
      <c r="S54" s="31">
        <v>114.32356959512067</v>
      </c>
      <c r="T54" s="31">
        <v>110.36121105636421</v>
      </c>
      <c r="U54" s="23"/>
      <c r="V54" s="43">
        <v>42644</v>
      </c>
      <c r="W54" s="31">
        <f t="shared" si="0"/>
        <v>1.7111983256754115E-2</v>
      </c>
      <c r="X54" s="31">
        <f t="shared" si="1"/>
        <v>-22.974845234489081</v>
      </c>
      <c r="Y54" s="31">
        <f t="shared" si="2"/>
        <v>1.5546571499963449</v>
      </c>
      <c r="Z54" s="31">
        <f t="shared" si="3"/>
        <v>-4.3208879699529206</v>
      </c>
      <c r="AA54" s="31">
        <f t="shared" si="4"/>
        <v>-2.3043864378210657</v>
      </c>
      <c r="AB54" s="31">
        <f t="shared" si="5"/>
        <v>2.7506686334697719</v>
      </c>
      <c r="AC54" s="31">
        <f t="shared" si="6"/>
        <v>-0.60898950305805499</v>
      </c>
      <c r="AD54" s="31">
        <f t="shared" si="7"/>
        <v>8.1942165038093151</v>
      </c>
      <c r="AE54" s="31">
        <f t="shared" si="8"/>
        <v>-0.16238475651202577</v>
      </c>
      <c r="AF54" s="31">
        <f t="shared" si="9"/>
        <v>8.1343063083279645</v>
      </c>
      <c r="AG54" s="31">
        <f t="shared" si="10"/>
        <v>3.9796106717376034</v>
      </c>
      <c r="AH54" s="31">
        <f t="shared" si="11"/>
        <v>0.60193854003071579</v>
      </c>
      <c r="AI54" s="31">
        <f t="shared" si="12"/>
        <v>2.4802094529579222</v>
      </c>
      <c r="AJ54" s="31">
        <f t="shared" si="13"/>
        <v>1.9798312480526334</v>
      </c>
      <c r="AK54" s="31">
        <f t="shared" si="14"/>
        <v>9.43835691545587E-2</v>
      </c>
      <c r="AL54" s="31">
        <f t="shared" si="15"/>
        <v>11.300366523269972</v>
      </c>
      <c r="AM54" s="31">
        <f t="shared" si="16"/>
        <v>2.8573841203074437</v>
      </c>
      <c r="AN54" s="31">
        <f t="shared" si="17"/>
        <v>4.2647302360620358</v>
      </c>
      <c r="AO54" s="31">
        <f t="shared" si="18"/>
        <v>1.8410317150297146</v>
      </c>
      <c r="AP54" s="23"/>
      <c r="AQ54" s="23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M54" s="58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</row>
    <row r="55" spans="1:84" s="60" customFormat="1" ht="15.75" x14ac:dyDescent="0.25">
      <c r="A55" s="43">
        <v>42675</v>
      </c>
      <c r="B55" s="31">
        <v>107.38179021452827</v>
      </c>
      <c r="C55" s="31">
        <v>134.68854601637332</v>
      </c>
      <c r="D55" s="31">
        <v>113.57408549461483</v>
      </c>
      <c r="E55" s="31">
        <v>122.16667140737113</v>
      </c>
      <c r="F55" s="31">
        <v>124.24882149505838</v>
      </c>
      <c r="G55" s="31">
        <v>117.56118198615646</v>
      </c>
      <c r="H55" s="31">
        <v>119.06422445876946</v>
      </c>
      <c r="I55" s="31">
        <v>118.22381632539502</v>
      </c>
      <c r="J55" s="31">
        <v>114.60611787522721</v>
      </c>
      <c r="K55" s="31">
        <v>132.33018334726381</v>
      </c>
      <c r="L55" s="31">
        <v>115.00208275511064</v>
      </c>
      <c r="M55" s="31">
        <v>113.78531975698776</v>
      </c>
      <c r="N55" s="31">
        <v>115.83665109681992</v>
      </c>
      <c r="O55" s="31">
        <v>111.61421299602127</v>
      </c>
      <c r="P55" s="31">
        <v>87.615516111014955</v>
      </c>
      <c r="Q55" s="31">
        <v>121.7058396120496</v>
      </c>
      <c r="R55" s="31">
        <v>111.7309789837971</v>
      </c>
      <c r="S55" s="31">
        <v>116.66805907030786</v>
      </c>
      <c r="T55" s="31">
        <v>114.97499490361491</v>
      </c>
      <c r="U55" s="23"/>
      <c r="V55" s="43">
        <v>42675</v>
      </c>
      <c r="W55" s="31">
        <f t="shared" si="0"/>
        <v>3.2638074787789719</v>
      </c>
      <c r="X55" s="31">
        <f t="shared" si="1"/>
        <v>-20.102980062218862</v>
      </c>
      <c r="Y55" s="31">
        <f t="shared" si="2"/>
        <v>4.8946209916030483</v>
      </c>
      <c r="Z55" s="31">
        <f t="shared" si="3"/>
        <v>0.91101265191531411</v>
      </c>
      <c r="AA55" s="31">
        <f t="shared" si="4"/>
        <v>-2.2233754294930037</v>
      </c>
      <c r="AB55" s="31">
        <f t="shared" si="5"/>
        <v>5.522057691996423</v>
      </c>
      <c r="AC55" s="31">
        <f t="shared" si="6"/>
        <v>-7.7809213315831016E-2</v>
      </c>
      <c r="AD55" s="31">
        <f t="shared" si="7"/>
        <v>3.0679845988383221</v>
      </c>
      <c r="AE55" s="31">
        <f t="shared" si="8"/>
        <v>3.1549259130062381</v>
      </c>
      <c r="AF55" s="31">
        <f t="shared" si="9"/>
        <v>9.7038305665523978</v>
      </c>
      <c r="AG55" s="31">
        <f t="shared" si="10"/>
        <v>4.2551766760931855</v>
      </c>
      <c r="AH55" s="31">
        <f t="shared" si="11"/>
        <v>4.4314661413745284</v>
      </c>
      <c r="AI55" s="31">
        <f t="shared" si="12"/>
        <v>-1.04828321413396</v>
      </c>
      <c r="AJ55" s="31">
        <f t="shared" si="13"/>
        <v>2.8503859345860008</v>
      </c>
      <c r="AK55" s="31">
        <f t="shared" si="14"/>
        <v>0.5241030370419395</v>
      </c>
      <c r="AL55" s="31">
        <f t="shared" si="15"/>
        <v>-1.2585003623776885</v>
      </c>
      <c r="AM55" s="31">
        <f t="shared" si="16"/>
        <v>5.6628387303341583</v>
      </c>
      <c r="AN55" s="31">
        <f t="shared" si="17"/>
        <v>4.8202212122113934</v>
      </c>
      <c r="AO55" s="31">
        <f t="shared" si="18"/>
        <v>3.1969604248442494</v>
      </c>
      <c r="AP55" s="23"/>
      <c r="AQ55" s="23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</row>
    <row r="56" spans="1:84" s="60" customFormat="1" ht="15.75" x14ac:dyDescent="0.25">
      <c r="A56" s="44">
        <v>42705</v>
      </c>
      <c r="B56" s="33">
        <v>112.78372700312156</v>
      </c>
      <c r="C56" s="33">
        <v>159.13592795399072</v>
      </c>
      <c r="D56" s="33">
        <v>121.86226611714075</v>
      </c>
      <c r="E56" s="33">
        <v>122.3752959735905</v>
      </c>
      <c r="F56" s="33">
        <v>118.67189302941222</v>
      </c>
      <c r="G56" s="33">
        <v>119.56538249590508</v>
      </c>
      <c r="H56" s="33">
        <v>127.42557055104113</v>
      </c>
      <c r="I56" s="33">
        <v>140.94021689337416</v>
      </c>
      <c r="J56" s="33">
        <v>138.08058973616994</v>
      </c>
      <c r="K56" s="33">
        <v>129.70144535522627</v>
      </c>
      <c r="L56" s="33">
        <v>116.61360279845759</v>
      </c>
      <c r="M56" s="33">
        <v>127.98280595792043</v>
      </c>
      <c r="N56" s="33">
        <v>133.30466732125115</v>
      </c>
      <c r="O56" s="33">
        <v>112.66875520501642</v>
      </c>
      <c r="P56" s="33">
        <v>97.565122636923064</v>
      </c>
      <c r="Q56" s="33">
        <v>123.85607987441529</v>
      </c>
      <c r="R56" s="33">
        <v>108.89963823655764</v>
      </c>
      <c r="S56" s="33">
        <v>120.26175448879499</v>
      </c>
      <c r="T56" s="33">
        <v>120.63585700673379</v>
      </c>
      <c r="U56" s="23"/>
      <c r="V56" s="44">
        <v>42705</v>
      </c>
      <c r="W56" s="33">
        <f t="shared" si="0"/>
        <v>2.1639241662971642</v>
      </c>
      <c r="X56" s="33">
        <f t="shared" si="1"/>
        <v>18.322143610658131</v>
      </c>
      <c r="Y56" s="33">
        <f t="shared" si="2"/>
        <v>4.4736871015016391</v>
      </c>
      <c r="Z56" s="33">
        <f t="shared" si="3"/>
        <v>-3.8355831504502902</v>
      </c>
      <c r="AA56" s="33">
        <f t="shared" si="4"/>
        <v>-0.95408364780685417</v>
      </c>
      <c r="AB56" s="33">
        <f t="shared" si="5"/>
        <v>7.6645936098844771</v>
      </c>
      <c r="AC56" s="33">
        <f t="shared" si="6"/>
        <v>3.1496974695644582</v>
      </c>
      <c r="AD56" s="33">
        <f t="shared" si="7"/>
        <v>5.3147358849731035</v>
      </c>
      <c r="AE56" s="33">
        <f t="shared" si="8"/>
        <v>5.6229645412307292</v>
      </c>
      <c r="AF56" s="33">
        <f t="shared" si="9"/>
        <v>4.9999591843590991</v>
      </c>
      <c r="AG56" s="33">
        <f t="shared" si="10"/>
        <v>4.9456611773804298</v>
      </c>
      <c r="AH56" s="33">
        <f t="shared" si="11"/>
        <v>7.0334856556391259</v>
      </c>
      <c r="AI56" s="33">
        <f t="shared" si="12"/>
        <v>7.4792887254372431</v>
      </c>
      <c r="AJ56" s="33">
        <f t="shared" si="13"/>
        <v>3.7236141028456302</v>
      </c>
      <c r="AK56" s="33">
        <f t="shared" si="14"/>
        <v>0.59952196203192898</v>
      </c>
      <c r="AL56" s="33">
        <f t="shared" si="15"/>
        <v>2.5787343156821692</v>
      </c>
      <c r="AM56" s="33">
        <f t="shared" si="16"/>
        <v>3.9620973772233299</v>
      </c>
      <c r="AN56" s="33">
        <f t="shared" si="17"/>
        <v>6.2001049792169027</v>
      </c>
      <c r="AO56" s="33">
        <f t="shared" si="18"/>
        <v>4.6356356849699694</v>
      </c>
      <c r="AP56" s="23"/>
      <c r="AQ56" s="23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M56" s="58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</row>
    <row r="57" spans="1:84" s="60" customFormat="1" ht="15.75" x14ac:dyDescent="0.25">
      <c r="A57" s="45">
        <v>42736</v>
      </c>
      <c r="B57" s="35">
        <v>115.15187014923048</v>
      </c>
      <c r="C57" s="35">
        <v>151.20938699993937</v>
      </c>
      <c r="D57" s="35">
        <v>115.48487538059199</v>
      </c>
      <c r="E57" s="35">
        <v>117.14471873218939</v>
      </c>
      <c r="F57" s="35">
        <v>107.00278859528726</v>
      </c>
      <c r="G57" s="35">
        <v>114.39414118707342</v>
      </c>
      <c r="H57" s="35">
        <v>116.78391218359104</v>
      </c>
      <c r="I57" s="35">
        <v>112.54196560195</v>
      </c>
      <c r="J57" s="35">
        <v>113.50758710213474</v>
      </c>
      <c r="K57" s="35">
        <v>140.28989703869502</v>
      </c>
      <c r="L57" s="35">
        <v>114.58911125205036</v>
      </c>
      <c r="M57" s="35">
        <v>107.20621980079801</v>
      </c>
      <c r="N57" s="35">
        <v>113.60485902834314</v>
      </c>
      <c r="O57" s="35">
        <v>109.55142361792774</v>
      </c>
      <c r="P57" s="35">
        <v>105.92713801291029</v>
      </c>
      <c r="Q57" s="35">
        <v>119.75871050598244</v>
      </c>
      <c r="R57" s="35">
        <v>113.40161083390011</v>
      </c>
      <c r="S57" s="35">
        <v>119.37861639489518</v>
      </c>
      <c r="T57" s="35">
        <v>115.29134162127211</v>
      </c>
      <c r="U57" s="23"/>
      <c r="V57" s="45">
        <v>42736</v>
      </c>
      <c r="W57" s="35">
        <f t="shared" si="0"/>
        <v>3.6654108395624689</v>
      </c>
      <c r="X57" s="35">
        <f t="shared" si="1"/>
        <v>18.459125902046054</v>
      </c>
      <c r="Y57" s="35">
        <f t="shared" si="2"/>
        <v>3.935408312217902</v>
      </c>
      <c r="Z57" s="35">
        <f t="shared" si="3"/>
        <v>5.0032202904123153</v>
      </c>
      <c r="AA57" s="35">
        <f t="shared" si="4"/>
        <v>6.0701710746886164</v>
      </c>
      <c r="AB57" s="35">
        <f t="shared" si="5"/>
        <v>6.7474167840721577</v>
      </c>
      <c r="AC57" s="35">
        <f t="shared" si="6"/>
        <v>8.8014352508335634</v>
      </c>
      <c r="AD57" s="35">
        <f t="shared" si="7"/>
        <v>2.8370878482405004</v>
      </c>
      <c r="AE57" s="35">
        <f t="shared" si="8"/>
        <v>3.7489704388226102</v>
      </c>
      <c r="AF57" s="35">
        <f t="shared" si="9"/>
        <v>11.498652690428287</v>
      </c>
      <c r="AG57" s="35">
        <f t="shared" si="10"/>
        <v>4.4973400370336094</v>
      </c>
      <c r="AH57" s="35">
        <f t="shared" si="11"/>
        <v>3.2491202615312744</v>
      </c>
      <c r="AI57" s="35">
        <f t="shared" si="12"/>
        <v>0.6417294051350666</v>
      </c>
      <c r="AJ57" s="35">
        <f t="shared" si="13"/>
        <v>2.6192964836145478</v>
      </c>
      <c r="AK57" s="35">
        <f t="shared" si="14"/>
        <v>1.3725668551789312</v>
      </c>
      <c r="AL57" s="35">
        <f t="shared" si="15"/>
        <v>5.7177961315299797</v>
      </c>
      <c r="AM57" s="35">
        <f t="shared" si="16"/>
        <v>8.218722594077434</v>
      </c>
      <c r="AN57" s="35">
        <f t="shared" si="17"/>
        <v>5.3373393048850204</v>
      </c>
      <c r="AO57" s="35">
        <f t="shared" si="18"/>
        <v>5.0633217224992961</v>
      </c>
      <c r="AP57" s="23"/>
      <c r="AQ57" s="23"/>
      <c r="AR57" s="58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M57" s="5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</row>
    <row r="58" spans="1:84" s="60" customFormat="1" ht="15.75" x14ac:dyDescent="0.25">
      <c r="A58" s="40">
        <v>42767</v>
      </c>
      <c r="B58" s="27">
        <v>119.15802849232379</v>
      </c>
      <c r="C58" s="27">
        <v>133.14633780125135</v>
      </c>
      <c r="D58" s="27">
        <v>113.10392290802427</v>
      </c>
      <c r="E58" s="27">
        <v>110.24679559279237</v>
      </c>
      <c r="F58" s="27">
        <v>108.27428284582993</v>
      </c>
      <c r="G58" s="27">
        <v>111.08360486054829</v>
      </c>
      <c r="H58" s="27">
        <v>112.94921263817677</v>
      </c>
      <c r="I58" s="27">
        <v>104.86611989994059</v>
      </c>
      <c r="J58" s="27">
        <v>110.2432224485795</v>
      </c>
      <c r="K58" s="27">
        <v>122.06559402287211</v>
      </c>
      <c r="L58" s="27">
        <v>114.10134764025105</v>
      </c>
      <c r="M58" s="27">
        <v>108.37783792650733</v>
      </c>
      <c r="N58" s="27">
        <v>114.00088435434112</v>
      </c>
      <c r="O58" s="27">
        <v>114.02207449919705</v>
      </c>
      <c r="P58" s="27">
        <v>124.47018506816435</v>
      </c>
      <c r="Q58" s="27">
        <v>121.33470258954452</v>
      </c>
      <c r="R58" s="27">
        <v>111.05355325608387</v>
      </c>
      <c r="S58" s="27">
        <v>116.41308889572839</v>
      </c>
      <c r="T58" s="27">
        <v>114.25745545039481</v>
      </c>
      <c r="U58" s="23"/>
      <c r="V58" s="40">
        <v>42767</v>
      </c>
      <c r="W58" s="27">
        <f t="shared" si="0"/>
        <v>5.6559363695940021</v>
      </c>
      <c r="X58" s="27">
        <f t="shared" si="1"/>
        <v>-13.795143368152068</v>
      </c>
      <c r="Y58" s="27">
        <f t="shared" si="2"/>
        <v>3.8882850082324154</v>
      </c>
      <c r="Z58" s="27">
        <f t="shared" si="3"/>
        <v>7.4271908544656782</v>
      </c>
      <c r="AA58" s="27">
        <f t="shared" si="4"/>
        <v>4.3550422799072379</v>
      </c>
      <c r="AB58" s="27">
        <f t="shared" si="5"/>
        <v>5.2168394059903846</v>
      </c>
      <c r="AC58" s="27">
        <f t="shared" si="6"/>
        <v>6.839913865744137</v>
      </c>
      <c r="AD58" s="27">
        <f t="shared" si="7"/>
        <v>3.592440605084164</v>
      </c>
      <c r="AE58" s="27">
        <f t="shared" si="8"/>
        <v>5.8055258361160185</v>
      </c>
      <c r="AF58" s="27">
        <f t="shared" si="9"/>
        <v>7.739918962740262</v>
      </c>
      <c r="AG58" s="27">
        <f t="shared" si="10"/>
        <v>4.0818875669408072</v>
      </c>
      <c r="AH58" s="27">
        <f t="shared" si="11"/>
        <v>6.7212746156012173</v>
      </c>
      <c r="AI58" s="27">
        <f t="shared" si="12"/>
        <v>2.9034722441672045</v>
      </c>
      <c r="AJ58" s="27">
        <f t="shared" si="13"/>
        <v>4.0580175352940699</v>
      </c>
      <c r="AK58" s="27">
        <f t="shared" si="14"/>
        <v>1.3238782939354934</v>
      </c>
      <c r="AL58" s="27">
        <f t="shared" si="15"/>
        <v>1.3730755512412856</v>
      </c>
      <c r="AM58" s="27">
        <f t="shared" si="16"/>
        <v>6.1095687342705816</v>
      </c>
      <c r="AN58" s="27">
        <f t="shared" si="17"/>
        <v>3.2512995885971634</v>
      </c>
      <c r="AO58" s="27">
        <f t="shared" si="18"/>
        <v>4.3729985766866548</v>
      </c>
      <c r="AP58" s="23"/>
      <c r="AQ58" s="23"/>
      <c r="AR58" s="58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8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</row>
    <row r="59" spans="1:84" s="60" customFormat="1" ht="15.75" x14ac:dyDescent="0.25">
      <c r="A59" s="40">
        <v>42795</v>
      </c>
      <c r="B59" s="27">
        <v>125.11320976704002</v>
      </c>
      <c r="C59" s="27">
        <v>143.89263805577571</v>
      </c>
      <c r="D59" s="27">
        <v>120.15465581622395</v>
      </c>
      <c r="E59" s="27">
        <v>116.21291424504042</v>
      </c>
      <c r="F59" s="27">
        <v>103.81139954267829</v>
      </c>
      <c r="G59" s="27">
        <v>112.55789216960763</v>
      </c>
      <c r="H59" s="27">
        <v>116.46632795507541</v>
      </c>
      <c r="I59" s="27">
        <v>115.98113621438135</v>
      </c>
      <c r="J59" s="27">
        <v>116.87297032543174</v>
      </c>
      <c r="K59" s="27">
        <v>125.35483770900719</v>
      </c>
      <c r="L59" s="27">
        <v>115.39235586562191</v>
      </c>
      <c r="M59" s="27">
        <v>113.9451492672823</v>
      </c>
      <c r="N59" s="27">
        <v>120.7924206613411</v>
      </c>
      <c r="O59" s="27">
        <v>114.48005145710403</v>
      </c>
      <c r="P59" s="27">
        <v>125.51617447987242</v>
      </c>
      <c r="Q59" s="27">
        <v>126.14624976621701</v>
      </c>
      <c r="R59" s="27">
        <v>121.37737772212208</v>
      </c>
      <c r="S59" s="27">
        <v>117.90770272061118</v>
      </c>
      <c r="T59" s="27">
        <v>118.1156192788666</v>
      </c>
      <c r="U59" s="23"/>
      <c r="V59" s="40">
        <v>42795</v>
      </c>
      <c r="W59" s="27">
        <f t="shared" si="0"/>
        <v>4.0277439019469341</v>
      </c>
      <c r="X59" s="27">
        <f t="shared" si="1"/>
        <v>-7.6336992567073594</v>
      </c>
      <c r="Y59" s="27">
        <f t="shared" si="2"/>
        <v>7.4316799276216585</v>
      </c>
      <c r="Z59" s="27">
        <f t="shared" si="3"/>
        <v>6.8109549672448253</v>
      </c>
      <c r="AA59" s="27">
        <f t="shared" si="4"/>
        <v>3.3064373698286573</v>
      </c>
      <c r="AB59" s="27">
        <f t="shared" si="5"/>
        <v>3.6209728123113791</v>
      </c>
      <c r="AC59" s="27">
        <f t="shared" si="6"/>
        <v>7.7250391511517762</v>
      </c>
      <c r="AD59" s="27">
        <f t="shared" si="7"/>
        <v>1.0581307488197922</v>
      </c>
      <c r="AE59" s="27">
        <f t="shared" si="8"/>
        <v>10.44023643694733</v>
      </c>
      <c r="AF59" s="27">
        <f t="shared" si="9"/>
        <v>0.49765590280767924</v>
      </c>
      <c r="AG59" s="27">
        <f t="shared" si="10"/>
        <v>3.9806222878201254</v>
      </c>
      <c r="AH59" s="27">
        <f t="shared" si="11"/>
        <v>9.2875339632945781</v>
      </c>
      <c r="AI59" s="27">
        <f t="shared" si="12"/>
        <v>4.6423407640628227</v>
      </c>
      <c r="AJ59" s="27">
        <f t="shared" si="13"/>
        <v>3.1889414711497466</v>
      </c>
      <c r="AK59" s="27">
        <f t="shared" si="14"/>
        <v>2.1603899130822271</v>
      </c>
      <c r="AL59" s="27">
        <f t="shared" si="15"/>
        <v>4.31785732917578</v>
      </c>
      <c r="AM59" s="27">
        <f t="shared" si="16"/>
        <v>8.528866195359555</v>
      </c>
      <c r="AN59" s="27">
        <f t="shared" si="17"/>
        <v>2.6551110017508677</v>
      </c>
      <c r="AO59" s="27">
        <f t="shared" si="18"/>
        <v>4.5358155014085639</v>
      </c>
      <c r="AP59" s="23"/>
      <c r="AQ59" s="23"/>
      <c r="AR59" s="58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M59" s="58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</row>
    <row r="60" spans="1:84" s="60" customFormat="1" ht="15.75" x14ac:dyDescent="0.25">
      <c r="A60" s="40">
        <v>42826</v>
      </c>
      <c r="B60" s="27">
        <v>112.42019251880076</v>
      </c>
      <c r="C60" s="27">
        <v>116.99942683381795</v>
      </c>
      <c r="D60" s="27">
        <v>114.40842981774642</v>
      </c>
      <c r="E60" s="27">
        <v>110.30529842816182</v>
      </c>
      <c r="F60" s="27">
        <v>106.1490169817167</v>
      </c>
      <c r="G60" s="27">
        <v>112.62687932052386</v>
      </c>
      <c r="H60" s="27">
        <v>116.46061289194073</v>
      </c>
      <c r="I60" s="27">
        <v>125.08187161678887</v>
      </c>
      <c r="J60" s="27">
        <v>111.10418875805425</v>
      </c>
      <c r="K60" s="27">
        <v>126.92168904369302</v>
      </c>
      <c r="L60" s="27">
        <v>115.74433456127339</v>
      </c>
      <c r="M60" s="27">
        <v>116.31372612945917</v>
      </c>
      <c r="N60" s="27">
        <v>115.10647423150836</v>
      </c>
      <c r="O60" s="27">
        <v>113.43672873865498</v>
      </c>
      <c r="P60" s="27">
        <v>109.88175563289718</v>
      </c>
      <c r="Q60" s="27">
        <v>119.96980772327503</v>
      </c>
      <c r="R60" s="27">
        <v>116.3226094105429</v>
      </c>
      <c r="S60" s="27">
        <v>118.19584826397067</v>
      </c>
      <c r="T60" s="27">
        <v>114.63549759742956</v>
      </c>
      <c r="U60" s="23"/>
      <c r="V60" s="40">
        <v>42826</v>
      </c>
      <c r="W60" s="27">
        <f t="shared" si="0"/>
        <v>0.9174634954759</v>
      </c>
      <c r="X60" s="27">
        <f t="shared" si="1"/>
        <v>-8.6686292500497473</v>
      </c>
      <c r="Y60" s="27">
        <f t="shared" si="2"/>
        <v>0.16098761779296922</v>
      </c>
      <c r="Z60" s="27">
        <f t="shared" si="3"/>
        <v>-2.7460749452288553</v>
      </c>
      <c r="AA60" s="27">
        <f t="shared" si="4"/>
        <v>2.0448933558567859</v>
      </c>
      <c r="AB60" s="27">
        <f t="shared" si="5"/>
        <v>1.3192428971032797</v>
      </c>
      <c r="AC60" s="27">
        <f t="shared" si="6"/>
        <v>3.5650579371340001</v>
      </c>
      <c r="AD60" s="27">
        <f t="shared" si="7"/>
        <v>14.091130060206808</v>
      </c>
      <c r="AE60" s="27">
        <f t="shared" si="8"/>
        <v>2.0473191724159392</v>
      </c>
      <c r="AF60" s="27">
        <f t="shared" si="9"/>
        <v>8.6750508460414721</v>
      </c>
      <c r="AG60" s="27">
        <f t="shared" si="10"/>
        <v>3.5510363524815318</v>
      </c>
      <c r="AH60" s="27">
        <f t="shared" si="11"/>
        <v>4.0544830058600212</v>
      </c>
      <c r="AI60" s="27">
        <f t="shared" si="12"/>
        <v>-0.18060659380695654</v>
      </c>
      <c r="AJ60" s="27">
        <f t="shared" si="13"/>
        <v>4.134354559030669</v>
      </c>
      <c r="AK60" s="27">
        <f t="shared" si="14"/>
        <v>1.7692862147278987</v>
      </c>
      <c r="AL60" s="27">
        <f t="shared" si="15"/>
        <v>-1.2306674690183286</v>
      </c>
      <c r="AM60" s="27">
        <f t="shared" si="16"/>
        <v>2.2787585793797405</v>
      </c>
      <c r="AN60" s="27">
        <f t="shared" si="17"/>
        <v>2.5563029033617681</v>
      </c>
      <c r="AO60" s="27">
        <f t="shared" si="18"/>
        <v>2.0275660516010561</v>
      </c>
      <c r="AP60" s="23"/>
      <c r="AQ60" s="23"/>
      <c r="AR60" s="58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M60" s="58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</row>
    <row r="61" spans="1:84" s="60" customFormat="1" ht="15.75" x14ac:dyDescent="0.25">
      <c r="A61" s="40">
        <v>42856</v>
      </c>
      <c r="B61" s="27">
        <v>107.2745814553985</v>
      </c>
      <c r="C61" s="27">
        <v>178.52997307852561</v>
      </c>
      <c r="D61" s="27">
        <v>113.3709814931556</v>
      </c>
      <c r="E61" s="27">
        <v>107.93687182593909</v>
      </c>
      <c r="F61" s="27">
        <v>111.36185859132638</v>
      </c>
      <c r="G61" s="27">
        <v>110.69480608154639</v>
      </c>
      <c r="H61" s="27">
        <v>114.28688179778834</v>
      </c>
      <c r="I61" s="27">
        <v>119.20657949022811</v>
      </c>
      <c r="J61" s="27">
        <v>114.55135226309918</v>
      </c>
      <c r="K61" s="27">
        <v>124.51441781586915</v>
      </c>
      <c r="L61" s="27">
        <v>115.88327716435295</v>
      </c>
      <c r="M61" s="27">
        <v>110.0260722100096</v>
      </c>
      <c r="N61" s="27">
        <v>111.96851344680748</v>
      </c>
      <c r="O61" s="27">
        <v>112.87995848717139</v>
      </c>
      <c r="P61" s="27">
        <v>102.66739707772871</v>
      </c>
      <c r="Q61" s="27">
        <v>132.32795274187882</v>
      </c>
      <c r="R61" s="27">
        <v>118.41426498740319</v>
      </c>
      <c r="S61" s="27">
        <v>116.27615651170869</v>
      </c>
      <c r="T61" s="27">
        <v>113.76966458744643</v>
      </c>
      <c r="U61" s="23"/>
      <c r="V61" s="40">
        <v>42856</v>
      </c>
      <c r="W61" s="27">
        <f t="shared" si="0"/>
        <v>2.376152242977426</v>
      </c>
      <c r="X61" s="27">
        <f t="shared" si="1"/>
        <v>43.962851690004811</v>
      </c>
      <c r="Y61" s="27">
        <f t="shared" si="2"/>
        <v>-0.77122275776099514</v>
      </c>
      <c r="Z61" s="27">
        <f t="shared" si="3"/>
        <v>-0.84729412090072742</v>
      </c>
      <c r="AA61" s="27">
        <f t="shared" si="4"/>
        <v>2.3344940229821134</v>
      </c>
      <c r="AB61" s="27">
        <f t="shared" si="5"/>
        <v>0.61591584718550507</v>
      </c>
      <c r="AC61" s="27">
        <f t="shared" si="6"/>
        <v>0.45146872522457215</v>
      </c>
      <c r="AD61" s="27">
        <f t="shared" si="7"/>
        <v>2.5218520015626353</v>
      </c>
      <c r="AE61" s="27">
        <f t="shared" si="8"/>
        <v>2.1680295456818754</v>
      </c>
      <c r="AF61" s="27">
        <f t="shared" si="9"/>
        <v>6.8869474266152224</v>
      </c>
      <c r="AG61" s="27">
        <f t="shared" si="10"/>
        <v>3.3677736719229188</v>
      </c>
      <c r="AH61" s="27">
        <f t="shared" si="11"/>
        <v>4.1134117559374488</v>
      </c>
      <c r="AI61" s="27">
        <f t="shared" si="12"/>
        <v>1.2736613625130389</v>
      </c>
      <c r="AJ61" s="27">
        <f t="shared" si="13"/>
        <v>3.0209352418245032</v>
      </c>
      <c r="AK61" s="27">
        <f t="shared" si="14"/>
        <v>1.7572256842002645</v>
      </c>
      <c r="AL61" s="27">
        <f t="shared" si="15"/>
        <v>11.176429841042506</v>
      </c>
      <c r="AM61" s="27">
        <f t="shared" si="16"/>
        <v>3.8900722306871387</v>
      </c>
      <c r="AN61" s="27">
        <f t="shared" si="17"/>
        <v>2.2765074205820071</v>
      </c>
      <c r="AO61" s="27">
        <f t="shared" si="18"/>
        <v>2.3216837269903579</v>
      </c>
      <c r="AP61" s="23"/>
      <c r="AQ61" s="23"/>
      <c r="AR61" s="58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M61" s="58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</row>
    <row r="62" spans="1:84" s="60" customFormat="1" ht="15.75" x14ac:dyDescent="0.25">
      <c r="A62" s="40">
        <v>42887</v>
      </c>
      <c r="B62" s="27">
        <v>103.20402216637137</v>
      </c>
      <c r="C62" s="27">
        <v>82.984989803633312</v>
      </c>
      <c r="D62" s="27">
        <v>109.7897397007937</v>
      </c>
      <c r="E62" s="27">
        <v>117.11930733571806</v>
      </c>
      <c r="F62" s="27">
        <v>107.71508630160567</v>
      </c>
      <c r="G62" s="27">
        <v>109.79785832669445</v>
      </c>
      <c r="H62" s="27">
        <v>111.98018109977666</v>
      </c>
      <c r="I62" s="27">
        <v>120.42700397875055</v>
      </c>
      <c r="J62" s="27">
        <v>115.03652611004455</v>
      </c>
      <c r="K62" s="27">
        <v>124.39174480021988</v>
      </c>
      <c r="L62" s="27">
        <v>116.00395538433874</v>
      </c>
      <c r="M62" s="27">
        <v>105.15824123142366</v>
      </c>
      <c r="N62" s="27">
        <v>108.2557020810797</v>
      </c>
      <c r="O62" s="27">
        <v>113.20853952573421</v>
      </c>
      <c r="P62" s="27">
        <v>102.72617271312542</v>
      </c>
      <c r="Q62" s="27">
        <v>125.9482192240928</v>
      </c>
      <c r="R62" s="27">
        <v>116.46965450950145</v>
      </c>
      <c r="S62" s="27">
        <v>116.11138237585476</v>
      </c>
      <c r="T62" s="27">
        <v>111.46598905350575</v>
      </c>
      <c r="U62" s="23"/>
      <c r="V62" s="40">
        <v>42887</v>
      </c>
      <c r="W62" s="27">
        <f t="shared" si="0"/>
        <v>3.7742543804958331</v>
      </c>
      <c r="X62" s="27">
        <f t="shared" si="1"/>
        <v>-48.65246584145121</v>
      </c>
      <c r="Y62" s="27">
        <f t="shared" si="2"/>
        <v>4.2725033572558146</v>
      </c>
      <c r="Z62" s="27">
        <f t="shared" si="3"/>
        <v>13.611642423616161</v>
      </c>
      <c r="AA62" s="27">
        <f t="shared" si="4"/>
        <v>3.826448486085738</v>
      </c>
      <c r="AB62" s="27">
        <f t="shared" si="5"/>
        <v>1.7106868491975717</v>
      </c>
      <c r="AC62" s="27">
        <f t="shared" si="6"/>
        <v>2.6068806718752171</v>
      </c>
      <c r="AD62" s="27">
        <f t="shared" si="7"/>
        <v>7.7848823754670775</v>
      </c>
      <c r="AE62" s="27">
        <f t="shared" si="8"/>
        <v>4.4083449861826836</v>
      </c>
      <c r="AF62" s="27">
        <f t="shared" si="9"/>
        <v>0.4136999796329377</v>
      </c>
      <c r="AG62" s="27">
        <f t="shared" si="10"/>
        <v>3.6016399332112314</v>
      </c>
      <c r="AH62" s="27">
        <f t="shared" si="11"/>
        <v>4.3870259814715382</v>
      </c>
      <c r="AI62" s="27">
        <f t="shared" si="12"/>
        <v>2.9321428199966988</v>
      </c>
      <c r="AJ62" s="27">
        <f t="shared" si="13"/>
        <v>3.147530986655056</v>
      </c>
      <c r="AK62" s="27">
        <f t="shared" si="14"/>
        <v>1.520385222335193</v>
      </c>
      <c r="AL62" s="27">
        <f t="shared" si="15"/>
        <v>2.3735977426280215</v>
      </c>
      <c r="AM62" s="27">
        <f t="shared" si="16"/>
        <v>2.2153026054085814</v>
      </c>
      <c r="AN62" s="27">
        <f t="shared" si="17"/>
        <v>4.7211257824269808</v>
      </c>
      <c r="AO62" s="27">
        <f t="shared" si="18"/>
        <v>2.8282246907985353</v>
      </c>
      <c r="AP62" s="23"/>
      <c r="AQ62" s="23"/>
      <c r="AR62" s="58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M62" s="5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60" customFormat="1" ht="15.75" x14ac:dyDescent="0.25">
      <c r="A63" s="40">
        <v>42917</v>
      </c>
      <c r="B63" s="27">
        <v>103.18800486998919</v>
      </c>
      <c r="C63" s="27">
        <v>61.029261015226403</v>
      </c>
      <c r="D63" s="27">
        <v>113.29189863893589</v>
      </c>
      <c r="E63" s="27">
        <v>118.39432473292743</v>
      </c>
      <c r="F63" s="27">
        <v>115.67020861235162</v>
      </c>
      <c r="G63" s="27">
        <v>111.51898682503571</v>
      </c>
      <c r="H63" s="27">
        <v>111.43708210363111</v>
      </c>
      <c r="I63" s="27">
        <v>131.44084760899051</v>
      </c>
      <c r="J63" s="27">
        <v>117.3036032701812</v>
      </c>
      <c r="K63" s="27">
        <v>126.30351164108805</v>
      </c>
      <c r="L63" s="27">
        <v>116.75558726416935</v>
      </c>
      <c r="M63" s="27">
        <v>109.15899222570005</v>
      </c>
      <c r="N63" s="27">
        <v>107.20479776065947</v>
      </c>
      <c r="O63" s="27">
        <v>113.91863405547676</v>
      </c>
      <c r="P63" s="27">
        <v>111.8287983558884</v>
      </c>
      <c r="Q63" s="27">
        <v>128.70769258481386</v>
      </c>
      <c r="R63" s="27">
        <v>115.84083431100704</v>
      </c>
      <c r="S63" s="27">
        <v>117.33483882578565</v>
      </c>
      <c r="T63" s="27">
        <v>113.71365020228103</v>
      </c>
      <c r="U63" s="23"/>
      <c r="V63" s="40">
        <v>42917</v>
      </c>
      <c r="W63" s="27">
        <f t="shared" si="0"/>
        <v>4.2030379907343871</v>
      </c>
      <c r="X63" s="27">
        <f t="shared" si="1"/>
        <v>-51.21771866889209</v>
      </c>
      <c r="Y63" s="27">
        <f t="shared" si="2"/>
        <v>4.4669342817907705</v>
      </c>
      <c r="Z63" s="27">
        <f t="shared" si="3"/>
        <v>12.126924048082628</v>
      </c>
      <c r="AA63" s="27">
        <f t="shared" si="4"/>
        <v>8.7397548360319774</v>
      </c>
      <c r="AB63" s="27">
        <f t="shared" si="5"/>
        <v>3.3804013663841488</v>
      </c>
      <c r="AC63" s="27">
        <f t="shared" si="6"/>
        <v>3.0577677617704069</v>
      </c>
      <c r="AD63" s="27">
        <f t="shared" si="7"/>
        <v>4.4984913265536051</v>
      </c>
      <c r="AE63" s="27">
        <f t="shared" si="8"/>
        <v>8.0736100546313025</v>
      </c>
      <c r="AF63" s="27">
        <f t="shared" si="9"/>
        <v>8.1664763132536677</v>
      </c>
      <c r="AG63" s="27">
        <f t="shared" si="10"/>
        <v>3.9719929449062477</v>
      </c>
      <c r="AH63" s="27">
        <f t="shared" si="11"/>
        <v>4.0216264517167275</v>
      </c>
      <c r="AI63" s="27">
        <f t="shared" si="12"/>
        <v>2.7822329204249598</v>
      </c>
      <c r="AJ63" s="27">
        <f t="shared" si="13"/>
        <v>3.9018931186544989</v>
      </c>
      <c r="AK63" s="27">
        <f t="shared" si="14"/>
        <v>1.3280616261468765</v>
      </c>
      <c r="AL63" s="27">
        <f t="shared" si="15"/>
        <v>-1.8065462523453704</v>
      </c>
      <c r="AM63" s="27">
        <f t="shared" si="16"/>
        <v>3.7653916983821034</v>
      </c>
      <c r="AN63" s="27">
        <f t="shared" si="17"/>
        <v>6.5102908115693907</v>
      </c>
      <c r="AO63" s="27">
        <f t="shared" si="18"/>
        <v>4.0197931324549927</v>
      </c>
      <c r="AP63" s="23"/>
      <c r="AQ63" s="23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M63" s="58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60" customFormat="1" ht="15.75" x14ac:dyDescent="0.25">
      <c r="A64" s="40">
        <v>42948</v>
      </c>
      <c r="B64" s="27">
        <v>106.50130476642308</v>
      </c>
      <c r="C64" s="27">
        <v>65.171057388426476</v>
      </c>
      <c r="D64" s="27">
        <v>109.17684727688065</v>
      </c>
      <c r="E64" s="27">
        <v>118.80176913285466</v>
      </c>
      <c r="F64" s="27">
        <v>121.71563508353664</v>
      </c>
      <c r="G64" s="27">
        <v>113.82869630192556</v>
      </c>
      <c r="H64" s="27">
        <v>113.30270693912681</v>
      </c>
      <c r="I64" s="27">
        <v>120.00681501211854</v>
      </c>
      <c r="J64" s="27">
        <v>115.48031738125177</v>
      </c>
      <c r="K64" s="27">
        <v>123.01413534014625</v>
      </c>
      <c r="L64" s="27">
        <v>117.15238337252157</v>
      </c>
      <c r="M64" s="27">
        <v>106.84344312161797</v>
      </c>
      <c r="N64" s="27">
        <v>106.2260565640793</v>
      </c>
      <c r="O64" s="27">
        <v>114.1374376685429</v>
      </c>
      <c r="P64" s="27">
        <v>112.52437422497016</v>
      </c>
      <c r="Q64" s="27">
        <v>130.73908476609668</v>
      </c>
      <c r="R64" s="27">
        <v>115.46990895639017</v>
      </c>
      <c r="S64" s="27">
        <v>117.18761546981757</v>
      </c>
      <c r="T64" s="27">
        <v>113.80144328121268</v>
      </c>
      <c r="U64" s="23"/>
      <c r="V64" s="40">
        <v>42948</v>
      </c>
      <c r="W64" s="27">
        <f t="shared" si="0"/>
        <v>2.0429777576145511</v>
      </c>
      <c r="X64" s="27">
        <f t="shared" si="1"/>
        <v>-57.215842692545962</v>
      </c>
      <c r="Y64" s="27">
        <f t="shared" si="2"/>
        <v>2.8096152663013072</v>
      </c>
      <c r="Z64" s="27">
        <f t="shared" si="3"/>
        <v>8.8186227988769588</v>
      </c>
      <c r="AA64" s="27">
        <f t="shared" si="4"/>
        <v>10.091034977450875</v>
      </c>
      <c r="AB64" s="27">
        <f t="shared" si="5"/>
        <v>3.5675037994239176</v>
      </c>
      <c r="AC64" s="27">
        <f t="shared" si="6"/>
        <v>2.0437760163421643</v>
      </c>
      <c r="AD64" s="27">
        <f t="shared" si="7"/>
        <v>5.7431880582231969</v>
      </c>
      <c r="AE64" s="27">
        <f t="shared" si="8"/>
        <v>5.2537737746823012</v>
      </c>
      <c r="AF64" s="27">
        <f t="shared" si="9"/>
        <v>7.1478277450130179</v>
      </c>
      <c r="AG64" s="27">
        <f t="shared" si="10"/>
        <v>3.9406786050754476</v>
      </c>
      <c r="AH64" s="27">
        <f t="shared" si="11"/>
        <v>2.6928692362125446</v>
      </c>
      <c r="AI64" s="27">
        <f t="shared" si="12"/>
        <v>2.7165451507272991</v>
      </c>
      <c r="AJ64" s="27">
        <f t="shared" si="13"/>
        <v>4.2308425710534152</v>
      </c>
      <c r="AK64" s="27">
        <f t="shared" si="14"/>
        <v>1.4249438078206964</v>
      </c>
      <c r="AL64" s="27">
        <f t="shared" si="15"/>
        <v>1.1646222230683065</v>
      </c>
      <c r="AM64" s="27">
        <f t="shared" si="16"/>
        <v>0.53257661067047479</v>
      </c>
      <c r="AN64" s="27">
        <f t="shared" si="17"/>
        <v>4.4500819708116097</v>
      </c>
      <c r="AO64" s="27">
        <f t="shared" si="18"/>
        <v>3.1047288301538458</v>
      </c>
      <c r="AP64" s="23"/>
      <c r="AQ64" s="23"/>
      <c r="AR64" s="58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M64" s="58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60" customFormat="1" ht="15.75" x14ac:dyDescent="0.25">
      <c r="A65" s="40">
        <v>42979</v>
      </c>
      <c r="B65" s="27">
        <v>103.64332585308152</v>
      </c>
      <c r="C65" s="27">
        <v>63.262710878533191</v>
      </c>
      <c r="D65" s="27">
        <v>106.07223885421291</v>
      </c>
      <c r="E65" s="27">
        <v>116.91400040533854</v>
      </c>
      <c r="F65" s="27">
        <v>114.97617009491636</v>
      </c>
      <c r="G65" s="27">
        <v>114.70156394347492</v>
      </c>
      <c r="H65" s="27">
        <v>112.00620637532634</v>
      </c>
      <c r="I65" s="27">
        <v>115.34181036358692</v>
      </c>
      <c r="J65" s="27">
        <v>111.76947951408863</v>
      </c>
      <c r="K65" s="27">
        <v>127.1829442508909</v>
      </c>
      <c r="L65" s="27">
        <v>117.19056679934924</v>
      </c>
      <c r="M65" s="27">
        <v>102.27494028279568</v>
      </c>
      <c r="N65" s="27">
        <v>109.26474268595096</v>
      </c>
      <c r="O65" s="27">
        <v>113.8456257791682</v>
      </c>
      <c r="P65" s="27">
        <v>104.79188556835628</v>
      </c>
      <c r="Q65" s="27">
        <v>126.07605240576899</v>
      </c>
      <c r="R65" s="27">
        <v>111.27708842337186</v>
      </c>
      <c r="S65" s="27">
        <v>116.65532847782929</v>
      </c>
      <c r="T65" s="27">
        <v>111.93585190437598</v>
      </c>
      <c r="U65" s="23"/>
      <c r="V65" s="40">
        <v>42979</v>
      </c>
      <c r="W65" s="27">
        <f t="shared" si="0"/>
        <v>3.4294815099408709</v>
      </c>
      <c r="X65" s="27">
        <f t="shared" si="1"/>
        <v>-50.172158824605702</v>
      </c>
      <c r="Y65" s="27">
        <f t="shared" si="2"/>
        <v>2.9614043991965673</v>
      </c>
      <c r="Z65" s="27">
        <f t="shared" si="3"/>
        <v>0.47042387174720091</v>
      </c>
      <c r="AA65" s="27">
        <f t="shared" si="4"/>
        <v>7.6725621095581147</v>
      </c>
      <c r="AB65" s="27">
        <f t="shared" si="5"/>
        <v>2.9979823601602504</v>
      </c>
      <c r="AC65" s="27">
        <f t="shared" si="6"/>
        <v>-0.50360091299830856</v>
      </c>
      <c r="AD65" s="27">
        <f t="shared" si="7"/>
        <v>2.6791797394533035</v>
      </c>
      <c r="AE65" s="27">
        <f t="shared" si="8"/>
        <v>-1.4168701601410731</v>
      </c>
      <c r="AF65" s="27">
        <f t="shared" si="9"/>
        <v>-3.2865344855460421</v>
      </c>
      <c r="AG65" s="27">
        <f t="shared" si="10"/>
        <v>3.7400525560284734</v>
      </c>
      <c r="AH65" s="27">
        <f t="shared" si="11"/>
        <v>1.7000227055730761</v>
      </c>
      <c r="AI65" s="27">
        <f t="shared" si="12"/>
        <v>2.9466859426407552</v>
      </c>
      <c r="AJ65" s="27">
        <f t="shared" si="13"/>
        <v>3.1160427046000905</v>
      </c>
      <c r="AK65" s="27">
        <f t="shared" si="14"/>
        <v>0.65073800104677559</v>
      </c>
      <c r="AL65" s="27">
        <f t="shared" si="15"/>
        <v>3.0544659858287844</v>
      </c>
      <c r="AM65" s="27">
        <f t="shared" si="16"/>
        <v>1.7711377925969884</v>
      </c>
      <c r="AN65" s="27">
        <f t="shared" si="17"/>
        <v>2.1235597327036544</v>
      </c>
      <c r="AO65" s="27">
        <f t="shared" si="18"/>
        <v>1.9978124712980048</v>
      </c>
      <c r="AP65" s="23"/>
      <c r="AQ65" s="23"/>
      <c r="AR65" s="58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M65" s="58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60" customFormat="1" ht="15.75" x14ac:dyDescent="0.25">
      <c r="A66" s="40">
        <v>43009</v>
      </c>
      <c r="B66" s="27">
        <v>101.55389918763156</v>
      </c>
      <c r="C66" s="27">
        <v>61.922019306897148</v>
      </c>
      <c r="D66" s="27">
        <v>108.71836049414588</v>
      </c>
      <c r="E66" s="27">
        <v>123.56538737142824</v>
      </c>
      <c r="F66" s="27">
        <v>114.94202378242979</v>
      </c>
      <c r="G66" s="27">
        <v>116.8654180523111</v>
      </c>
      <c r="H66" s="27">
        <v>115.57586266188646</v>
      </c>
      <c r="I66" s="27">
        <v>124.98327693453996</v>
      </c>
      <c r="J66" s="27">
        <v>120.1702743219516</v>
      </c>
      <c r="K66" s="27">
        <v>126.91119066723668</v>
      </c>
      <c r="L66" s="27">
        <v>118.56660533337721</v>
      </c>
      <c r="M66" s="27">
        <v>112.58262871795185</v>
      </c>
      <c r="N66" s="27">
        <v>115.41312278929894</v>
      </c>
      <c r="O66" s="27">
        <v>113.60451448294558</v>
      </c>
      <c r="P66" s="27">
        <v>89.9985073303544</v>
      </c>
      <c r="Q66" s="27">
        <v>129.24153746199698</v>
      </c>
      <c r="R66" s="27">
        <v>115.46399878528732</v>
      </c>
      <c r="S66" s="27">
        <v>118.94116147215675</v>
      </c>
      <c r="T66" s="27">
        <v>113.61379687911709</v>
      </c>
      <c r="U66" s="23"/>
      <c r="V66" s="40">
        <v>43009</v>
      </c>
      <c r="W66" s="27">
        <f t="shared" si="0"/>
        <v>4.0096717569833942</v>
      </c>
      <c r="X66" s="27">
        <f t="shared" si="1"/>
        <v>-47.542016373989426</v>
      </c>
      <c r="Y66" s="27">
        <f t="shared" si="2"/>
        <v>2.4744041368806222</v>
      </c>
      <c r="Z66" s="27">
        <f t="shared" si="3"/>
        <v>11.600157607704944</v>
      </c>
      <c r="AA66" s="27">
        <f t="shared" si="4"/>
        <v>-2.1790384278764634</v>
      </c>
      <c r="AB66" s="27">
        <f t="shared" si="5"/>
        <v>3.2689110607396117</v>
      </c>
      <c r="AC66" s="27">
        <f t="shared" si="6"/>
        <v>0.93866385899514171</v>
      </c>
      <c r="AD66" s="27">
        <f t="shared" si="7"/>
        <v>0.23575048275108657</v>
      </c>
      <c r="AE66" s="27">
        <f t="shared" si="8"/>
        <v>10.111851123978994</v>
      </c>
      <c r="AF66" s="27">
        <f t="shared" si="9"/>
        <v>5.0136686370016577</v>
      </c>
      <c r="AG66" s="27">
        <f t="shared" si="10"/>
        <v>3.8283099574695711</v>
      </c>
      <c r="AH66" s="27">
        <f t="shared" si="11"/>
        <v>3.8025541637077822</v>
      </c>
      <c r="AI66" s="27">
        <f t="shared" si="12"/>
        <v>3.1734192169094513</v>
      </c>
      <c r="AJ66" s="27">
        <f t="shared" si="13"/>
        <v>2.6226711409350116</v>
      </c>
      <c r="AK66" s="27">
        <f t="shared" si="14"/>
        <v>-0.14272673657393398</v>
      </c>
      <c r="AL66" s="27">
        <f t="shared" si="15"/>
        <v>4.8136452630228348</v>
      </c>
      <c r="AM66" s="27">
        <f t="shared" si="16"/>
        <v>4.0991668179298983</v>
      </c>
      <c r="AN66" s="27">
        <f t="shared" si="17"/>
        <v>4.0390550202284317</v>
      </c>
      <c r="AO66" s="27">
        <f t="shared" si="18"/>
        <v>2.947218313046335</v>
      </c>
      <c r="AP66" s="23"/>
      <c r="AQ66" s="23"/>
      <c r="AR66" s="58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M66" s="58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60" customFormat="1" ht="15.75" x14ac:dyDescent="0.25">
      <c r="A67" s="40">
        <v>43040</v>
      </c>
      <c r="B67" s="27">
        <v>109.31701511605483</v>
      </c>
      <c r="C67" s="27">
        <v>59.154692146595707</v>
      </c>
      <c r="D67" s="27">
        <v>118.36940130746902</v>
      </c>
      <c r="E67" s="27">
        <v>125.01207791872189</v>
      </c>
      <c r="F67" s="27">
        <v>118.9624828044368</v>
      </c>
      <c r="G67" s="27">
        <v>120.57798534723031</v>
      </c>
      <c r="H67" s="27">
        <v>118.48066134643386</v>
      </c>
      <c r="I67" s="27">
        <v>122.22903884530081</v>
      </c>
      <c r="J67" s="27">
        <v>115.4133726487583</v>
      </c>
      <c r="K67" s="27">
        <v>128.23159255265062</v>
      </c>
      <c r="L67" s="27">
        <v>119.14670273696662</v>
      </c>
      <c r="M67" s="27">
        <v>116.28181986633832</v>
      </c>
      <c r="N67" s="27">
        <v>123.69801383595833</v>
      </c>
      <c r="O67" s="27">
        <v>113.80743072992627</v>
      </c>
      <c r="P67" s="27">
        <v>87.27811110655631</v>
      </c>
      <c r="Q67" s="27">
        <v>125.72250786927225</v>
      </c>
      <c r="R67" s="27">
        <v>111.07699910332818</v>
      </c>
      <c r="S67" s="27">
        <v>124.31880882351976</v>
      </c>
      <c r="T67" s="27">
        <v>116.90563846081132</v>
      </c>
      <c r="U67" s="23"/>
      <c r="V67" s="40">
        <v>43040</v>
      </c>
      <c r="W67" s="27">
        <f t="shared" si="0"/>
        <v>1.8021909465844743</v>
      </c>
      <c r="X67" s="27">
        <f t="shared" si="1"/>
        <v>-56.080384044382953</v>
      </c>
      <c r="Y67" s="27">
        <f t="shared" si="2"/>
        <v>4.2221918776370444</v>
      </c>
      <c r="Z67" s="27">
        <f t="shared" si="3"/>
        <v>2.3291184727973757</v>
      </c>
      <c r="AA67" s="27">
        <f t="shared" si="4"/>
        <v>-4.2546388987937576</v>
      </c>
      <c r="AB67" s="27">
        <f t="shared" si="5"/>
        <v>2.5661560305076705</v>
      </c>
      <c r="AC67" s="27">
        <f t="shared" si="6"/>
        <v>-0.49012464910288145</v>
      </c>
      <c r="AD67" s="27">
        <f t="shared" si="7"/>
        <v>3.3878305102940942</v>
      </c>
      <c r="AE67" s="27">
        <f t="shared" si="8"/>
        <v>0.70437319446590152</v>
      </c>
      <c r="AF67" s="27">
        <f t="shared" si="9"/>
        <v>-3.0972456101398933</v>
      </c>
      <c r="AG67" s="27">
        <f t="shared" si="10"/>
        <v>3.6039521046602943</v>
      </c>
      <c r="AH67" s="27">
        <f t="shared" si="11"/>
        <v>2.1940441127927102</v>
      </c>
      <c r="AI67" s="27">
        <f t="shared" si="12"/>
        <v>6.7865935908036903</v>
      </c>
      <c r="AJ67" s="27">
        <f t="shared" si="13"/>
        <v>1.9649986099737902</v>
      </c>
      <c r="AK67" s="27">
        <f t="shared" si="14"/>
        <v>-0.38509732001250541</v>
      </c>
      <c r="AL67" s="27">
        <f t="shared" si="15"/>
        <v>3.3003085719027041</v>
      </c>
      <c r="AM67" s="27">
        <f t="shared" si="16"/>
        <v>-0.58531652225455844</v>
      </c>
      <c r="AN67" s="27">
        <f t="shared" si="17"/>
        <v>6.5577072372493319</v>
      </c>
      <c r="AO67" s="27">
        <f t="shared" si="18"/>
        <v>1.6791855992817233</v>
      </c>
      <c r="AP67" s="23"/>
      <c r="AQ67" s="23"/>
      <c r="AR67" s="58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M67" s="58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60" customFormat="1" ht="15.75" x14ac:dyDescent="0.25">
      <c r="A68" s="41">
        <v>43070</v>
      </c>
      <c r="B68" s="28">
        <v>114.1187231846619</v>
      </c>
      <c r="C68" s="28">
        <v>61.684386787066963</v>
      </c>
      <c r="D68" s="28">
        <v>121.30389627364082</v>
      </c>
      <c r="E68" s="28">
        <v>125.24872354608962</v>
      </c>
      <c r="F68" s="28">
        <v>114.57546713718688</v>
      </c>
      <c r="G68" s="28">
        <v>121.87137259504158</v>
      </c>
      <c r="H68" s="28">
        <v>125.185584871757</v>
      </c>
      <c r="I68" s="28">
        <v>147.64705341317676</v>
      </c>
      <c r="J68" s="28">
        <v>150.64279994332307</v>
      </c>
      <c r="K68" s="28">
        <v>139.58150364267317</v>
      </c>
      <c r="L68" s="28">
        <v>120.54208944644603</v>
      </c>
      <c r="M68" s="28">
        <v>128.2650013662259</v>
      </c>
      <c r="N68" s="28">
        <v>134.94722453238069</v>
      </c>
      <c r="O68" s="28">
        <v>115.84644080039661</v>
      </c>
      <c r="P68" s="28">
        <v>97.592385140402456</v>
      </c>
      <c r="Q68" s="28">
        <v>139.40523698593015</v>
      </c>
      <c r="R68" s="28">
        <v>109.59293657442653</v>
      </c>
      <c r="S68" s="28">
        <v>129.53251603007374</v>
      </c>
      <c r="T68" s="28">
        <v>122.54553447804423</v>
      </c>
      <c r="U68" s="23"/>
      <c r="V68" s="41">
        <v>43070</v>
      </c>
      <c r="W68" s="28">
        <f t="shared" si="0"/>
        <v>1.1836780154493454</v>
      </c>
      <c r="X68" s="28">
        <f t="shared" si="1"/>
        <v>-61.237925602255508</v>
      </c>
      <c r="Y68" s="28">
        <f t="shared" si="2"/>
        <v>-0.45819748909248403</v>
      </c>
      <c r="Z68" s="28">
        <f t="shared" si="3"/>
        <v>2.3480454528332473</v>
      </c>
      <c r="AA68" s="28">
        <f t="shared" si="4"/>
        <v>-3.4518922616411487</v>
      </c>
      <c r="AB68" s="28">
        <f t="shared" si="5"/>
        <v>1.9286436015169244</v>
      </c>
      <c r="AC68" s="28">
        <f t="shared" si="6"/>
        <v>-1.7578776925208217</v>
      </c>
      <c r="AD68" s="28">
        <f t="shared" si="7"/>
        <v>4.7586392781533391</v>
      </c>
      <c r="AE68" s="28">
        <f t="shared" si="8"/>
        <v>9.0977379450331881</v>
      </c>
      <c r="AF68" s="28">
        <f t="shared" si="9"/>
        <v>7.6175390801447094</v>
      </c>
      <c r="AG68" s="28">
        <f t="shared" si="10"/>
        <v>3.3688065146036337</v>
      </c>
      <c r="AH68" s="28">
        <f t="shared" si="11"/>
        <v>0.22049478146170998</v>
      </c>
      <c r="AI68" s="28">
        <f t="shared" si="12"/>
        <v>1.232182821604539</v>
      </c>
      <c r="AJ68" s="28">
        <f t="shared" si="13"/>
        <v>2.8203787195464542</v>
      </c>
      <c r="AK68" s="28">
        <f t="shared" si="14"/>
        <v>2.7942878297665175E-2</v>
      </c>
      <c r="AL68" s="28">
        <f t="shared" si="15"/>
        <v>12.554213832119515</v>
      </c>
      <c r="AM68" s="28">
        <f t="shared" si="16"/>
        <v>0.63663970706943473</v>
      </c>
      <c r="AN68" s="28">
        <f t="shared" si="17"/>
        <v>7.7088194669091763</v>
      </c>
      <c r="AO68" s="28">
        <f t="shared" si="18"/>
        <v>1.5830098270067907</v>
      </c>
      <c r="AP68" s="23"/>
      <c r="AQ68" s="23"/>
      <c r="AR68" s="58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58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60" customFormat="1" ht="15.75" x14ac:dyDescent="0.25">
      <c r="A69" s="42">
        <v>43101</v>
      </c>
      <c r="B69" s="29">
        <v>115.98451867954076</v>
      </c>
      <c r="C69" s="29">
        <v>64.313611365760764</v>
      </c>
      <c r="D69" s="29">
        <v>117.31539745776109</v>
      </c>
      <c r="E69" s="29">
        <v>125.14317825103703</v>
      </c>
      <c r="F69" s="29">
        <v>103.3738856416126</v>
      </c>
      <c r="G69" s="29">
        <v>117.5224206728395</v>
      </c>
      <c r="H69" s="29">
        <v>116.95337269246862</v>
      </c>
      <c r="I69" s="29">
        <v>115.45620681137412</v>
      </c>
      <c r="J69" s="29">
        <v>112.92483338291464</v>
      </c>
      <c r="K69" s="29">
        <v>143.59350327289792</v>
      </c>
      <c r="L69" s="29">
        <v>118.76221274134863</v>
      </c>
      <c r="M69" s="29">
        <v>109.44526858156947</v>
      </c>
      <c r="N69" s="29">
        <v>115.77190563953563</v>
      </c>
      <c r="O69" s="29">
        <v>112.15680141474435</v>
      </c>
      <c r="P69" s="29">
        <v>108.77396966261922</v>
      </c>
      <c r="Q69" s="29">
        <v>126.74386152154607</v>
      </c>
      <c r="R69" s="29">
        <v>118.20261243957397</v>
      </c>
      <c r="S69" s="29">
        <v>127.16503368097401</v>
      </c>
      <c r="T69" s="29">
        <v>117.24545315955733</v>
      </c>
      <c r="U69" s="23"/>
      <c r="V69" s="42">
        <v>43101</v>
      </c>
      <c r="W69" s="29">
        <f t="shared" si="0"/>
        <v>0.72308728397656807</v>
      </c>
      <c r="X69" s="29">
        <f t="shared" si="1"/>
        <v>-57.467183326530815</v>
      </c>
      <c r="Y69" s="29">
        <f t="shared" si="2"/>
        <v>1.5850751634241647</v>
      </c>
      <c r="Z69" s="29">
        <f t="shared" si="3"/>
        <v>6.8278447423083151</v>
      </c>
      <c r="AA69" s="29">
        <f t="shared" si="4"/>
        <v>-3.3914097018537745</v>
      </c>
      <c r="AB69" s="29">
        <f t="shared" si="5"/>
        <v>2.7346500907334814</v>
      </c>
      <c r="AC69" s="29">
        <f t="shared" si="6"/>
        <v>0.14510603875915251</v>
      </c>
      <c r="AD69" s="29">
        <f t="shared" si="7"/>
        <v>2.5894706866339163</v>
      </c>
      <c r="AE69" s="29">
        <f t="shared" si="8"/>
        <v>-0.51340508075088565</v>
      </c>
      <c r="AF69" s="29">
        <f t="shared" si="9"/>
        <v>2.3548425823505283</v>
      </c>
      <c r="AG69" s="29">
        <f t="shared" si="10"/>
        <v>3.6417958422935328</v>
      </c>
      <c r="AH69" s="29">
        <f t="shared" si="11"/>
        <v>2.0885437290223194</v>
      </c>
      <c r="AI69" s="29">
        <f t="shared" si="12"/>
        <v>1.9075298624787109</v>
      </c>
      <c r="AJ69" s="29">
        <f t="shared" si="13"/>
        <v>2.3782235874023456</v>
      </c>
      <c r="AK69" s="29">
        <f t="shared" si="14"/>
        <v>2.6875375877350365</v>
      </c>
      <c r="AL69" s="29">
        <f t="shared" si="15"/>
        <v>5.8326872308922333</v>
      </c>
      <c r="AM69" s="29">
        <f t="shared" si="16"/>
        <v>4.23362734477017</v>
      </c>
      <c r="AN69" s="29">
        <f t="shared" si="17"/>
        <v>6.5224556300116348</v>
      </c>
      <c r="AO69" s="29">
        <f t="shared" si="18"/>
        <v>1.6949334709837984</v>
      </c>
      <c r="AP69" s="23"/>
      <c r="AQ69" s="23"/>
      <c r="AR69" s="58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M69" s="58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60" customFormat="1" ht="15.75" x14ac:dyDescent="0.25">
      <c r="A70" s="43">
        <v>43132</v>
      </c>
      <c r="B70" s="31">
        <v>121.31637985626962</v>
      </c>
      <c r="C70" s="31">
        <v>63.498125337352064</v>
      </c>
      <c r="D70" s="31">
        <v>117.31440608508282</v>
      </c>
      <c r="E70" s="31">
        <v>118.92203876860032</v>
      </c>
      <c r="F70" s="31">
        <v>108.2373827959656</v>
      </c>
      <c r="G70" s="31">
        <v>113.91659799705415</v>
      </c>
      <c r="H70" s="31">
        <v>116.908038030144</v>
      </c>
      <c r="I70" s="31">
        <v>108.88743864950642</v>
      </c>
      <c r="J70" s="31">
        <v>113.4026761368558</v>
      </c>
      <c r="K70" s="31">
        <v>123.04511535812418</v>
      </c>
      <c r="L70" s="31">
        <v>118.45726347533622</v>
      </c>
      <c r="M70" s="31">
        <v>110.94690772939087</v>
      </c>
      <c r="N70" s="31">
        <v>115.74652179451532</v>
      </c>
      <c r="O70" s="31">
        <v>117.10246932510658</v>
      </c>
      <c r="P70" s="31">
        <v>126.90566777268958</v>
      </c>
      <c r="Q70" s="31">
        <v>124.60446640415763</v>
      </c>
      <c r="R70" s="31">
        <v>115.48432560987106</v>
      </c>
      <c r="S70" s="31">
        <v>122.47114453865065</v>
      </c>
      <c r="T70" s="31">
        <v>117.04769764911742</v>
      </c>
      <c r="U70" s="23"/>
      <c r="V70" s="43">
        <v>43132</v>
      </c>
      <c r="W70" s="31">
        <f t="shared" si="0"/>
        <v>1.8113352421611069</v>
      </c>
      <c r="X70" s="31">
        <f t="shared" si="1"/>
        <v>-52.309521699247753</v>
      </c>
      <c r="Y70" s="31">
        <f t="shared" si="2"/>
        <v>3.7226676748272496</v>
      </c>
      <c r="Z70" s="31">
        <f t="shared" si="3"/>
        <v>7.8689300030549987</v>
      </c>
      <c r="AA70" s="31">
        <f t="shared" si="4"/>
        <v>-3.408016095278299E-2</v>
      </c>
      <c r="AB70" s="31">
        <f t="shared" si="5"/>
        <v>2.5503251718040048</v>
      </c>
      <c r="AC70" s="31">
        <f t="shared" si="6"/>
        <v>3.5049605920219875</v>
      </c>
      <c r="AD70" s="31">
        <f t="shared" si="7"/>
        <v>3.8347168307579551</v>
      </c>
      <c r="AE70" s="31">
        <f t="shared" si="8"/>
        <v>2.8658938101613955</v>
      </c>
      <c r="AF70" s="31">
        <f t="shared" si="9"/>
        <v>0.8024548957411497</v>
      </c>
      <c r="AG70" s="31">
        <f t="shared" si="10"/>
        <v>3.8175849147889807</v>
      </c>
      <c r="AH70" s="31">
        <f t="shared" si="11"/>
        <v>2.3704752300241125</v>
      </c>
      <c r="AI70" s="31">
        <f t="shared" si="12"/>
        <v>1.5312490337779678</v>
      </c>
      <c r="AJ70" s="31">
        <f t="shared" si="13"/>
        <v>2.7015776019153463</v>
      </c>
      <c r="AK70" s="31">
        <f t="shared" si="14"/>
        <v>1.9566795881210197</v>
      </c>
      <c r="AL70" s="31">
        <f t="shared" si="15"/>
        <v>2.694829875401922</v>
      </c>
      <c r="AM70" s="31">
        <f t="shared" si="16"/>
        <v>3.9897618976405482</v>
      </c>
      <c r="AN70" s="31">
        <f t="shared" si="17"/>
        <v>5.2039299879315735</v>
      </c>
      <c r="AO70" s="31">
        <f t="shared" si="18"/>
        <v>2.442065760806301</v>
      </c>
      <c r="AP70" s="23"/>
      <c r="AQ70" s="23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M70" s="58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60" customFormat="1" ht="15.75" x14ac:dyDescent="0.25">
      <c r="A71" s="43">
        <v>43160</v>
      </c>
      <c r="B71" s="31">
        <v>127.63961424456303</v>
      </c>
      <c r="C71" s="31">
        <v>64.084998732940008</v>
      </c>
      <c r="D71" s="31">
        <v>124.96723398657275</v>
      </c>
      <c r="E71" s="31">
        <v>125.46244723457066</v>
      </c>
      <c r="F71" s="31">
        <v>103.18401630860774</v>
      </c>
      <c r="G71" s="31">
        <v>114.91332076066399</v>
      </c>
      <c r="H71" s="31">
        <v>120.74524871558796</v>
      </c>
      <c r="I71" s="31">
        <v>131.1885924680939</v>
      </c>
      <c r="J71" s="31">
        <v>121.24311578894108</v>
      </c>
      <c r="K71" s="31">
        <v>124.9503926248143</v>
      </c>
      <c r="L71" s="31">
        <v>119.99983637285814</v>
      </c>
      <c r="M71" s="31">
        <v>115.64187842431257</v>
      </c>
      <c r="N71" s="31">
        <v>122.27624241891945</v>
      </c>
      <c r="O71" s="31">
        <v>118.8923825747419</v>
      </c>
      <c r="P71" s="31">
        <v>128.26127976140265</v>
      </c>
      <c r="Q71" s="31">
        <v>131.39859042911243</v>
      </c>
      <c r="R71" s="31">
        <v>121.96294895685847</v>
      </c>
      <c r="S71" s="31">
        <v>123.04510271710831</v>
      </c>
      <c r="T71" s="31">
        <v>121.07701042227491</v>
      </c>
      <c r="U71" s="23"/>
      <c r="V71" s="43">
        <v>43160</v>
      </c>
      <c r="W71" s="31">
        <f t="shared" si="0"/>
        <v>2.0192947509117118</v>
      </c>
      <c r="X71" s="31">
        <f t="shared" si="1"/>
        <v>-55.463323489767866</v>
      </c>
      <c r="Y71" s="31">
        <f t="shared" si="2"/>
        <v>4.0053197586530587</v>
      </c>
      <c r="Z71" s="31">
        <f t="shared" si="3"/>
        <v>7.9591266165369206</v>
      </c>
      <c r="AA71" s="31">
        <f t="shared" si="4"/>
        <v>-0.60434907614613564</v>
      </c>
      <c r="AB71" s="31">
        <f t="shared" si="5"/>
        <v>2.0926374380812831</v>
      </c>
      <c r="AC71" s="31">
        <f t="shared" si="6"/>
        <v>3.6739552415210142</v>
      </c>
      <c r="AD71" s="31">
        <f t="shared" si="7"/>
        <v>13.11200834039326</v>
      </c>
      <c r="AE71" s="31">
        <f t="shared" si="8"/>
        <v>3.7392268300709048</v>
      </c>
      <c r="AF71" s="31">
        <f t="shared" si="9"/>
        <v>-0.32264018811284245</v>
      </c>
      <c r="AG71" s="31">
        <f t="shared" si="10"/>
        <v>3.9928819137740703</v>
      </c>
      <c r="AH71" s="31">
        <f t="shared" si="11"/>
        <v>1.4890753734941597</v>
      </c>
      <c r="AI71" s="31">
        <f t="shared" si="12"/>
        <v>1.2284063432576318</v>
      </c>
      <c r="AJ71" s="31">
        <f t="shared" si="13"/>
        <v>3.8542357917188639</v>
      </c>
      <c r="AK71" s="31">
        <f t="shared" si="14"/>
        <v>2.1870530175936977</v>
      </c>
      <c r="AL71" s="31">
        <f t="shared" si="15"/>
        <v>4.1636914871662185</v>
      </c>
      <c r="AM71" s="31">
        <f t="shared" si="16"/>
        <v>0.48243852827087608</v>
      </c>
      <c r="AN71" s="31">
        <f t="shared" si="17"/>
        <v>4.3571368773679353</v>
      </c>
      <c r="AO71" s="31">
        <f t="shared" si="18"/>
        <v>2.5071968986731292</v>
      </c>
      <c r="AP71" s="23"/>
      <c r="AQ71" s="23"/>
      <c r="AR71" s="58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M71" s="58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60" customFormat="1" ht="15.75" x14ac:dyDescent="0.25">
      <c r="A72" s="43">
        <v>43191</v>
      </c>
      <c r="B72" s="31">
        <v>116.35220676136689</v>
      </c>
      <c r="C72" s="31">
        <v>68.672285943008788</v>
      </c>
      <c r="D72" s="31">
        <v>120.16656353181919</v>
      </c>
      <c r="E72" s="31">
        <v>116.65335359463465</v>
      </c>
      <c r="F72" s="31">
        <v>109.31474967552805</v>
      </c>
      <c r="G72" s="31">
        <v>116.71851480427293</v>
      </c>
      <c r="H72" s="31">
        <v>121.0698072267939</v>
      </c>
      <c r="I72" s="31">
        <v>119.26897910304415</v>
      </c>
      <c r="J72" s="31">
        <v>127.32899198715184</v>
      </c>
      <c r="K72" s="31">
        <v>127.74541119538806</v>
      </c>
      <c r="L72" s="31">
        <v>120.61507398465338</v>
      </c>
      <c r="M72" s="31">
        <v>118.64981514877982</v>
      </c>
      <c r="N72" s="31">
        <v>120.39907698339161</v>
      </c>
      <c r="O72" s="31">
        <v>119.16223737621273</v>
      </c>
      <c r="P72" s="31">
        <v>112.0663750622536</v>
      </c>
      <c r="Q72" s="31">
        <v>131.68121507680496</v>
      </c>
      <c r="R72" s="31">
        <v>122.71086893293908</v>
      </c>
      <c r="S72" s="31">
        <v>124.57891516019603</v>
      </c>
      <c r="T72" s="31">
        <v>119.10678248225435</v>
      </c>
      <c r="U72" s="23"/>
      <c r="V72" s="43">
        <v>43191</v>
      </c>
      <c r="W72" s="31">
        <f t="shared" si="0"/>
        <v>3.4976049715522066</v>
      </c>
      <c r="X72" s="31">
        <f t="shared" si="1"/>
        <v>-41.305450974090164</v>
      </c>
      <c r="Y72" s="31">
        <f t="shared" si="2"/>
        <v>5.0329628011200924</v>
      </c>
      <c r="Z72" s="31">
        <f t="shared" si="3"/>
        <v>5.7549866207080811</v>
      </c>
      <c r="AA72" s="31">
        <f t="shared" si="4"/>
        <v>2.9823476314967792</v>
      </c>
      <c r="AB72" s="31">
        <f t="shared" si="5"/>
        <v>3.6329120618753308</v>
      </c>
      <c r="AC72" s="31">
        <f t="shared" si="6"/>
        <v>3.957728042466897</v>
      </c>
      <c r="AD72" s="31">
        <f t="shared" si="7"/>
        <v>-4.6472701748128458</v>
      </c>
      <c r="AE72" s="31">
        <f t="shared" si="8"/>
        <v>14.603232704780808</v>
      </c>
      <c r="AF72" s="31">
        <f t="shared" si="9"/>
        <v>0.64900030711967815</v>
      </c>
      <c r="AG72" s="31">
        <f t="shared" si="10"/>
        <v>4.2081881949923741</v>
      </c>
      <c r="AH72" s="31">
        <f t="shared" si="11"/>
        <v>2.0084379523019891</v>
      </c>
      <c r="AI72" s="31">
        <f t="shared" si="12"/>
        <v>4.5980061392884721</v>
      </c>
      <c r="AJ72" s="31">
        <f t="shared" si="13"/>
        <v>5.0473146583313877</v>
      </c>
      <c r="AK72" s="31">
        <f t="shared" si="14"/>
        <v>1.9881548276813135</v>
      </c>
      <c r="AL72" s="31">
        <f t="shared" si="15"/>
        <v>9.7619622601577589</v>
      </c>
      <c r="AM72" s="31">
        <f t="shared" si="16"/>
        <v>5.4918468170274508</v>
      </c>
      <c r="AN72" s="31">
        <f t="shared" si="17"/>
        <v>5.4004154883425741</v>
      </c>
      <c r="AO72" s="31">
        <f t="shared" si="18"/>
        <v>3.9004365825032465</v>
      </c>
      <c r="AP72" s="23"/>
      <c r="AQ72" s="23"/>
      <c r="AR72" s="58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M72" s="58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60" customFormat="1" ht="15.75" x14ac:dyDescent="0.25">
      <c r="A73" s="43">
        <v>43221</v>
      </c>
      <c r="B73" s="31">
        <v>111.83557374829273</v>
      </c>
      <c r="C73" s="31">
        <v>72.330106790941258</v>
      </c>
      <c r="D73" s="31">
        <v>117.67168780395038</v>
      </c>
      <c r="E73" s="31">
        <v>113.58474732808469</v>
      </c>
      <c r="F73" s="31">
        <v>121.25634468988851</v>
      </c>
      <c r="G73" s="31">
        <v>116.19540430912821</v>
      </c>
      <c r="H73" s="31">
        <v>119.95901581582316</v>
      </c>
      <c r="I73" s="31">
        <v>123.70118499919091</v>
      </c>
      <c r="J73" s="31">
        <v>135.20826080629433</v>
      </c>
      <c r="K73" s="31">
        <v>131.82914317565357</v>
      </c>
      <c r="L73" s="31">
        <v>121.07316282226529</v>
      </c>
      <c r="M73" s="31">
        <v>114.67272775174438</v>
      </c>
      <c r="N73" s="31">
        <v>117.60423303610196</v>
      </c>
      <c r="O73" s="31">
        <v>119.01488876253738</v>
      </c>
      <c r="P73" s="31">
        <v>104.59468523472796</v>
      </c>
      <c r="Q73" s="31">
        <v>131.06821761244649</v>
      </c>
      <c r="R73" s="31">
        <v>120.79942485546405</v>
      </c>
      <c r="S73" s="31">
        <v>124.27201640283653</v>
      </c>
      <c r="T73" s="31">
        <v>118.63088634124205</v>
      </c>
      <c r="U73" s="23"/>
      <c r="V73" s="43">
        <v>43221</v>
      </c>
      <c r="W73" s="31">
        <f t="shared" si="0"/>
        <v>4.251698986856951</v>
      </c>
      <c r="X73" s="31">
        <f t="shared" si="1"/>
        <v>-59.485734779600747</v>
      </c>
      <c r="Y73" s="31">
        <f t="shared" si="2"/>
        <v>3.7934807074546057</v>
      </c>
      <c r="Z73" s="31">
        <f t="shared" si="3"/>
        <v>5.2325728980301136</v>
      </c>
      <c r="AA73" s="31">
        <f t="shared" si="4"/>
        <v>8.8849864969232613</v>
      </c>
      <c r="AB73" s="31">
        <f t="shared" si="5"/>
        <v>4.9691565686737391</v>
      </c>
      <c r="AC73" s="31">
        <f t="shared" si="6"/>
        <v>4.9630665644292691</v>
      </c>
      <c r="AD73" s="31">
        <f t="shared" si="7"/>
        <v>3.7704340886077148</v>
      </c>
      <c r="AE73" s="31">
        <f t="shared" si="8"/>
        <v>18.032880568490199</v>
      </c>
      <c r="AF73" s="31">
        <f t="shared" si="9"/>
        <v>5.8746011008953047</v>
      </c>
      <c r="AG73" s="31">
        <f t="shared" si="10"/>
        <v>4.4785458134323619</v>
      </c>
      <c r="AH73" s="31">
        <f t="shared" si="11"/>
        <v>4.2232313199962022</v>
      </c>
      <c r="AI73" s="31">
        <f t="shared" si="12"/>
        <v>5.0333075038741413</v>
      </c>
      <c r="AJ73" s="31">
        <f t="shared" si="13"/>
        <v>5.4349154248344291</v>
      </c>
      <c r="AK73" s="31">
        <f t="shared" si="14"/>
        <v>1.8772153691011653</v>
      </c>
      <c r="AL73" s="31">
        <f t="shared" si="15"/>
        <v>-0.95197961075508886</v>
      </c>
      <c r="AM73" s="31">
        <f t="shared" si="16"/>
        <v>2.014250452269934</v>
      </c>
      <c r="AN73" s="31">
        <f t="shared" si="17"/>
        <v>6.8766117929970392</v>
      </c>
      <c r="AO73" s="31">
        <f t="shared" si="18"/>
        <v>4.2728628685189989</v>
      </c>
      <c r="AP73" s="23"/>
      <c r="AQ73" s="23"/>
      <c r="AR73" s="58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M73" s="58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s="60" customFormat="1" ht="15.75" x14ac:dyDescent="0.25">
      <c r="A74" s="43">
        <v>43252</v>
      </c>
      <c r="B74" s="31">
        <v>106.33317251819061</v>
      </c>
      <c r="C74" s="31">
        <v>67.654326112751818</v>
      </c>
      <c r="D74" s="31">
        <v>113.01133497786014</v>
      </c>
      <c r="E74" s="31">
        <v>116.11071098182011</v>
      </c>
      <c r="F74" s="31">
        <v>120.23756190282853</v>
      </c>
      <c r="G74" s="31">
        <v>115.01993411621403</v>
      </c>
      <c r="H74" s="31">
        <v>116.26056135812335</v>
      </c>
      <c r="I74" s="31">
        <v>122.17311181913803</v>
      </c>
      <c r="J74" s="31">
        <v>117.70421530806692</v>
      </c>
      <c r="K74" s="31">
        <v>128.16200732148434</v>
      </c>
      <c r="L74" s="31">
        <v>121.0021682260263</v>
      </c>
      <c r="M74" s="31">
        <v>111.39804723436198</v>
      </c>
      <c r="N74" s="31">
        <v>113.7972655354602</v>
      </c>
      <c r="O74" s="31">
        <v>119.0424728564997</v>
      </c>
      <c r="P74" s="31">
        <v>104.60836474038875</v>
      </c>
      <c r="Q74" s="31">
        <v>139.28900193089262</v>
      </c>
      <c r="R74" s="31">
        <v>117.72577788851859</v>
      </c>
      <c r="S74" s="31">
        <v>123.52887990536665</v>
      </c>
      <c r="T74" s="31">
        <v>115.98147673214757</v>
      </c>
      <c r="U74" s="23"/>
      <c r="V74" s="43">
        <v>43252</v>
      </c>
      <c r="W74" s="31">
        <f t="shared" si="0"/>
        <v>3.0320042631428095</v>
      </c>
      <c r="X74" s="31">
        <f t="shared" si="1"/>
        <v>-18.474020093463068</v>
      </c>
      <c r="Y74" s="31">
        <f t="shared" si="2"/>
        <v>2.9343318290453624</v>
      </c>
      <c r="Z74" s="31">
        <f t="shared" si="3"/>
        <v>-0.8611700127348314</v>
      </c>
      <c r="AA74" s="31">
        <f t="shared" si="4"/>
        <v>11.625554071562021</v>
      </c>
      <c r="AB74" s="31">
        <f t="shared" si="5"/>
        <v>4.7560816477692356</v>
      </c>
      <c r="AC74" s="31">
        <f t="shared" si="6"/>
        <v>3.8224444864335396</v>
      </c>
      <c r="AD74" s="31">
        <f t="shared" si="7"/>
        <v>1.4499304829468116</v>
      </c>
      <c r="AE74" s="31">
        <f t="shared" si="8"/>
        <v>2.3189931826265848</v>
      </c>
      <c r="AF74" s="31">
        <f t="shared" si="9"/>
        <v>3.0309587885592606</v>
      </c>
      <c r="AG74" s="31">
        <f t="shared" si="10"/>
        <v>4.3086572566665637</v>
      </c>
      <c r="AH74" s="31">
        <f t="shared" si="11"/>
        <v>5.933729900642092</v>
      </c>
      <c r="AI74" s="31">
        <f t="shared" si="12"/>
        <v>5.118957567916425</v>
      </c>
      <c r="AJ74" s="31">
        <f t="shared" si="13"/>
        <v>5.1532626029852935</v>
      </c>
      <c r="AK74" s="31">
        <f t="shared" si="14"/>
        <v>1.8322419472587228</v>
      </c>
      <c r="AL74" s="31">
        <f t="shared" si="15"/>
        <v>10.59227576934876</v>
      </c>
      <c r="AM74" s="31">
        <f t="shared" si="16"/>
        <v>1.0784984160098645</v>
      </c>
      <c r="AN74" s="31">
        <f t="shared" si="17"/>
        <v>6.3882604596863075</v>
      </c>
      <c r="AO74" s="31">
        <f t="shared" si="18"/>
        <v>4.0510004145518366</v>
      </c>
      <c r="AP74" s="23"/>
      <c r="AQ74" s="23"/>
      <c r="AR74" s="58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</row>
    <row r="75" spans="1:84" s="60" customFormat="1" ht="15.75" x14ac:dyDescent="0.25">
      <c r="A75" s="43">
        <v>43282</v>
      </c>
      <c r="B75" s="31">
        <v>104.81183923616587</v>
      </c>
      <c r="C75" s="31">
        <v>71.603501750050683</v>
      </c>
      <c r="D75" s="31">
        <v>116.00401131780607</v>
      </c>
      <c r="E75" s="31">
        <v>117.94380947506743</v>
      </c>
      <c r="F75" s="31">
        <v>123.54854550812695</v>
      </c>
      <c r="G75" s="31">
        <v>115.63377576120935</v>
      </c>
      <c r="H75" s="31">
        <v>116.62491062523293</v>
      </c>
      <c r="I75" s="31">
        <v>132.04680322043157</v>
      </c>
      <c r="J75" s="31">
        <v>122.29717910434219</v>
      </c>
      <c r="K75" s="31">
        <v>132.28682746438378</v>
      </c>
      <c r="L75" s="31">
        <v>121.66507206829979</v>
      </c>
      <c r="M75" s="31">
        <v>118.2387532753314</v>
      </c>
      <c r="N75" s="31">
        <v>112.62358878421045</v>
      </c>
      <c r="O75" s="31">
        <v>119.04557760513526</v>
      </c>
      <c r="P75" s="31">
        <v>113.62095661250532</v>
      </c>
      <c r="Q75" s="31">
        <v>135.29310891695451</v>
      </c>
      <c r="R75" s="31">
        <v>121.33792397554689</v>
      </c>
      <c r="S75" s="31">
        <v>123.8095154129103</v>
      </c>
      <c r="T75" s="31">
        <v>117.94331324512055</v>
      </c>
      <c r="U75" s="23"/>
      <c r="V75" s="43">
        <v>43282</v>
      </c>
      <c r="W75" s="31">
        <f t="shared" si="0"/>
        <v>1.5736658230989207</v>
      </c>
      <c r="X75" s="31">
        <f t="shared" si="1"/>
        <v>17.326509544636409</v>
      </c>
      <c r="Y75" s="31">
        <f t="shared" si="2"/>
        <v>2.3939158152108888</v>
      </c>
      <c r="Z75" s="31">
        <f t="shared" si="3"/>
        <v>-0.38052099108321613</v>
      </c>
      <c r="AA75" s="31">
        <f t="shared" si="4"/>
        <v>6.8110337054705212</v>
      </c>
      <c r="AB75" s="31">
        <f t="shared" si="5"/>
        <v>3.6897653514637909</v>
      </c>
      <c r="AC75" s="31">
        <f t="shared" si="6"/>
        <v>4.6553879764882851</v>
      </c>
      <c r="AD75" s="31">
        <f t="shared" si="7"/>
        <v>0.46101012163559574</v>
      </c>
      <c r="AE75" s="31">
        <f t="shared" si="8"/>
        <v>4.2569671305488157</v>
      </c>
      <c r="AF75" s="31">
        <f t="shared" si="9"/>
        <v>4.7372521520211421</v>
      </c>
      <c r="AG75" s="31">
        <f t="shared" si="10"/>
        <v>4.2049249369302828</v>
      </c>
      <c r="AH75" s="31">
        <f t="shared" si="11"/>
        <v>8.3179231179212536</v>
      </c>
      <c r="AI75" s="31">
        <f t="shared" si="12"/>
        <v>5.0546161522068616</v>
      </c>
      <c r="AJ75" s="31">
        <f t="shared" si="13"/>
        <v>4.5005310958712528</v>
      </c>
      <c r="AK75" s="31">
        <f t="shared" si="14"/>
        <v>1.6025909988887577</v>
      </c>
      <c r="AL75" s="31">
        <f t="shared" si="15"/>
        <v>5.1165677823033775</v>
      </c>
      <c r="AM75" s="31">
        <f t="shared" si="16"/>
        <v>4.7453816240492301</v>
      </c>
      <c r="AN75" s="31">
        <f t="shared" si="17"/>
        <v>5.5181194706697596</v>
      </c>
      <c r="AO75" s="31">
        <f t="shared" si="18"/>
        <v>3.7195737146029018</v>
      </c>
      <c r="AP75" s="23"/>
      <c r="AQ75" s="23"/>
      <c r="AR75" s="58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</row>
    <row r="76" spans="1:84" s="60" customFormat="1" ht="15.75" x14ac:dyDescent="0.25">
      <c r="A76" s="43">
        <v>43313</v>
      </c>
      <c r="B76" s="31">
        <v>109.67154796726312</v>
      </c>
      <c r="C76" s="31">
        <v>69.490170777475058</v>
      </c>
      <c r="D76" s="31">
        <v>113.90483484263189</v>
      </c>
      <c r="E76" s="31">
        <v>114.00484875326278</v>
      </c>
      <c r="F76" s="31">
        <v>126.07666519911747</v>
      </c>
      <c r="G76" s="31">
        <v>116.36430532990475</v>
      </c>
      <c r="H76" s="31">
        <v>116.94825729124759</v>
      </c>
      <c r="I76" s="31">
        <v>124.10520087162426</v>
      </c>
      <c r="J76" s="31">
        <v>117.33757837665944</v>
      </c>
      <c r="K76" s="31">
        <v>126.25410457432156</v>
      </c>
      <c r="L76" s="31">
        <v>121.82392059389376</v>
      </c>
      <c r="M76" s="31">
        <v>116.41956967520557</v>
      </c>
      <c r="N76" s="31">
        <v>108.90790452506015</v>
      </c>
      <c r="O76" s="31">
        <v>118.94999195142189</v>
      </c>
      <c r="P76" s="31">
        <v>114.1410034135794</v>
      </c>
      <c r="Q76" s="31">
        <v>132.61059650692485</v>
      </c>
      <c r="R76" s="31">
        <v>121.49741802557386</v>
      </c>
      <c r="S76" s="31">
        <v>123.32647268901462</v>
      </c>
      <c r="T76" s="31">
        <v>117.46563599490675</v>
      </c>
      <c r="U76" s="23"/>
      <c r="V76" s="43">
        <v>43313</v>
      </c>
      <c r="W76" s="31">
        <f t="shared" si="0"/>
        <v>2.976717710447744</v>
      </c>
      <c r="X76" s="31">
        <f t="shared" si="1"/>
        <v>6.6273489523212845</v>
      </c>
      <c r="Y76" s="31">
        <f t="shared" si="2"/>
        <v>4.3305771174731831</v>
      </c>
      <c r="Z76" s="31">
        <f t="shared" si="3"/>
        <v>-4.0377516383847194</v>
      </c>
      <c r="AA76" s="31">
        <f t="shared" si="4"/>
        <v>3.5829662414263765</v>
      </c>
      <c r="AB76" s="31">
        <f t="shared" si="5"/>
        <v>2.2275657284641142</v>
      </c>
      <c r="AC76" s="31">
        <f t="shared" si="6"/>
        <v>3.2175315582525315</v>
      </c>
      <c r="AD76" s="31">
        <f t="shared" si="7"/>
        <v>3.4151275984550153</v>
      </c>
      <c r="AE76" s="31">
        <f t="shared" si="8"/>
        <v>1.6082922505971595</v>
      </c>
      <c r="AF76" s="31">
        <f t="shared" si="9"/>
        <v>2.6338186463014779</v>
      </c>
      <c r="AG76" s="31">
        <f t="shared" si="10"/>
        <v>3.9875733526629347</v>
      </c>
      <c r="AH76" s="31">
        <f t="shared" si="11"/>
        <v>8.962764839661034</v>
      </c>
      <c r="AI76" s="31">
        <f t="shared" si="12"/>
        <v>2.5246611309185312</v>
      </c>
      <c r="AJ76" s="31">
        <f t="shared" si="13"/>
        <v>4.2164555129183157</v>
      </c>
      <c r="AK76" s="31">
        <f t="shared" si="14"/>
        <v>1.4366924497416989</v>
      </c>
      <c r="AL76" s="31">
        <f t="shared" si="15"/>
        <v>1.4314860350877154</v>
      </c>
      <c r="AM76" s="31">
        <f t="shared" si="16"/>
        <v>5.2199825250231413</v>
      </c>
      <c r="AN76" s="31">
        <f t="shared" si="17"/>
        <v>5.2384863320118882</v>
      </c>
      <c r="AO76" s="31">
        <f t="shared" si="18"/>
        <v>3.2198121641037005</v>
      </c>
      <c r="AP76" s="23"/>
      <c r="AQ76" s="23"/>
      <c r="AR76" s="58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M76" s="58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</row>
    <row r="77" spans="1:84" s="60" customFormat="1" ht="15.75" x14ac:dyDescent="0.25">
      <c r="A77" s="43">
        <v>43344</v>
      </c>
      <c r="B77" s="31">
        <v>105.00455634195454</v>
      </c>
      <c r="C77" s="31">
        <v>68.757844324621814</v>
      </c>
      <c r="D77" s="31">
        <v>107.75342635068586</v>
      </c>
      <c r="E77" s="31">
        <v>116.54935906641589</v>
      </c>
      <c r="F77" s="31">
        <v>117.89998639979083</v>
      </c>
      <c r="G77" s="31">
        <v>116.61719843574924</v>
      </c>
      <c r="H77" s="31">
        <v>118.0473342638922</v>
      </c>
      <c r="I77" s="31">
        <v>124.67235205711454</v>
      </c>
      <c r="J77" s="31">
        <v>114.32723984271928</v>
      </c>
      <c r="K77" s="31">
        <v>130.0202289849156</v>
      </c>
      <c r="L77" s="31">
        <v>121.98069562138649</v>
      </c>
      <c r="M77" s="31">
        <v>112.33619842996153</v>
      </c>
      <c r="N77" s="31">
        <v>111.07292549370744</v>
      </c>
      <c r="O77" s="31">
        <v>119.34874862905014</v>
      </c>
      <c r="P77" s="31">
        <v>106.23556343626298</v>
      </c>
      <c r="Q77" s="31">
        <v>125.07467387240935</v>
      </c>
      <c r="R77" s="31">
        <v>114.06968294343874</v>
      </c>
      <c r="S77" s="31">
        <v>122.79052122748156</v>
      </c>
      <c r="T77" s="31">
        <v>114.96402999405085</v>
      </c>
      <c r="U77" s="23"/>
      <c r="V77" s="43">
        <v>43344</v>
      </c>
      <c r="W77" s="31">
        <f t="shared" si="0"/>
        <v>1.3133797836655958</v>
      </c>
      <c r="X77" s="31">
        <f t="shared" si="1"/>
        <v>8.6862124145130224</v>
      </c>
      <c r="Y77" s="31">
        <f t="shared" si="2"/>
        <v>1.5849458016848246</v>
      </c>
      <c r="Z77" s="31">
        <f t="shared" si="3"/>
        <v>-0.31188851434255582</v>
      </c>
      <c r="AA77" s="31">
        <f t="shared" si="4"/>
        <v>2.5429759074952329</v>
      </c>
      <c r="AB77" s="31">
        <f t="shared" si="5"/>
        <v>1.6701032020961293</v>
      </c>
      <c r="AC77" s="31">
        <f t="shared" si="6"/>
        <v>5.3935653068387808</v>
      </c>
      <c r="AD77" s="31">
        <f t="shared" si="7"/>
        <v>8.0894704739897634</v>
      </c>
      <c r="AE77" s="31">
        <f t="shared" si="8"/>
        <v>2.2884246573844393</v>
      </c>
      <c r="AF77" s="31">
        <f t="shared" si="9"/>
        <v>2.2308688879128908</v>
      </c>
      <c r="AG77" s="31">
        <f t="shared" si="10"/>
        <v>4.087469625638704</v>
      </c>
      <c r="AH77" s="31">
        <f t="shared" si="11"/>
        <v>9.8374617666321171</v>
      </c>
      <c r="AI77" s="31">
        <f t="shared" si="12"/>
        <v>1.6548639234465412</v>
      </c>
      <c r="AJ77" s="31">
        <f t="shared" si="13"/>
        <v>4.8338465463368721</v>
      </c>
      <c r="AK77" s="31">
        <f t="shared" si="14"/>
        <v>1.3776618867736374</v>
      </c>
      <c r="AL77" s="31">
        <f t="shared" si="15"/>
        <v>-0.79426545664418313</v>
      </c>
      <c r="AM77" s="31">
        <f t="shared" si="16"/>
        <v>2.50958625862134</v>
      </c>
      <c r="AN77" s="31">
        <f t="shared" si="17"/>
        <v>5.2592477597954712</v>
      </c>
      <c r="AO77" s="31">
        <f t="shared" si="18"/>
        <v>2.7052798885756033</v>
      </c>
      <c r="AP77" s="23"/>
      <c r="AQ77" s="23"/>
      <c r="AR77" s="58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</row>
    <row r="78" spans="1:84" s="60" customFormat="1" ht="15.75" x14ac:dyDescent="0.25">
      <c r="A78" s="43">
        <v>43374</v>
      </c>
      <c r="B78" s="31">
        <v>104.70060874133684</v>
      </c>
      <c r="C78" s="31">
        <v>64.873618084295742</v>
      </c>
      <c r="D78" s="31">
        <v>114.07275087026636</v>
      </c>
      <c r="E78" s="31">
        <v>124.97157638521759</v>
      </c>
      <c r="F78" s="31">
        <v>128.14387372552233</v>
      </c>
      <c r="G78" s="31">
        <v>119.37018468135108</v>
      </c>
      <c r="H78" s="31">
        <v>121.1286366576294</v>
      </c>
      <c r="I78" s="31">
        <v>133.54300658472081</v>
      </c>
      <c r="J78" s="31">
        <v>120.44156483166643</v>
      </c>
      <c r="K78" s="31">
        <v>129.15127000395933</v>
      </c>
      <c r="L78" s="31">
        <v>123.74437510927956</v>
      </c>
      <c r="M78" s="31">
        <v>124.80458659954088</v>
      </c>
      <c r="N78" s="31">
        <v>115.28073777854978</v>
      </c>
      <c r="O78" s="31">
        <v>119.22573193080797</v>
      </c>
      <c r="P78" s="31">
        <v>91.191344815809373</v>
      </c>
      <c r="Q78" s="31">
        <v>133.61095556421699</v>
      </c>
      <c r="R78" s="31">
        <v>118.58041291953663</v>
      </c>
      <c r="S78" s="31">
        <v>126.56862928460978</v>
      </c>
      <c r="T78" s="31">
        <v>118.01014010357591</v>
      </c>
      <c r="U78" s="23"/>
      <c r="V78" s="43">
        <v>43374</v>
      </c>
      <c r="W78" s="31">
        <f t="shared" si="0"/>
        <v>3.0985610388936351</v>
      </c>
      <c r="X78" s="31">
        <f t="shared" si="1"/>
        <v>4.766638443701126</v>
      </c>
      <c r="Y78" s="31">
        <f t="shared" si="2"/>
        <v>4.9250102299039042</v>
      </c>
      <c r="Z78" s="31">
        <f t="shared" si="3"/>
        <v>1.1380120628460872</v>
      </c>
      <c r="AA78" s="31">
        <f t="shared" si="4"/>
        <v>11.485659908061052</v>
      </c>
      <c r="AB78" s="31">
        <f t="shared" si="5"/>
        <v>2.1432915491893283</v>
      </c>
      <c r="AC78" s="31">
        <f t="shared" si="6"/>
        <v>4.8044408822518676</v>
      </c>
      <c r="AD78" s="31">
        <f t="shared" si="7"/>
        <v>6.8486999702080311</v>
      </c>
      <c r="AE78" s="31">
        <f t="shared" si="8"/>
        <v>0.2257550889731732</v>
      </c>
      <c r="AF78" s="31">
        <f t="shared" si="9"/>
        <v>1.7650762907080093</v>
      </c>
      <c r="AG78" s="31">
        <f t="shared" si="10"/>
        <v>4.3669714261818058</v>
      </c>
      <c r="AH78" s="31">
        <f t="shared" si="11"/>
        <v>10.855989081768683</v>
      </c>
      <c r="AI78" s="31">
        <f t="shared" si="12"/>
        <v>-0.11470533640341785</v>
      </c>
      <c r="AJ78" s="31">
        <f t="shared" si="13"/>
        <v>4.9480581589970569</v>
      </c>
      <c r="AK78" s="31">
        <f t="shared" si="14"/>
        <v>1.3253969658368447</v>
      </c>
      <c r="AL78" s="31">
        <f t="shared" si="15"/>
        <v>3.3808156325166152</v>
      </c>
      <c r="AM78" s="31">
        <f t="shared" si="16"/>
        <v>2.699035341781709</v>
      </c>
      <c r="AN78" s="31">
        <f t="shared" si="17"/>
        <v>6.4128075748096478</v>
      </c>
      <c r="AO78" s="31">
        <f t="shared" si="18"/>
        <v>3.8695504817398501</v>
      </c>
      <c r="AP78" s="23"/>
      <c r="AQ78" s="23"/>
      <c r="AR78" s="58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M78" s="58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</row>
    <row r="79" spans="1:84" s="60" customFormat="1" ht="15.75" x14ac:dyDescent="0.25">
      <c r="A79" s="43">
        <v>43405</v>
      </c>
      <c r="B79" s="31">
        <v>111.99636462085049</v>
      </c>
      <c r="C79" s="31">
        <v>70.780854616505209</v>
      </c>
      <c r="D79" s="31">
        <v>119.38412289047106</v>
      </c>
      <c r="E79" s="31">
        <v>121.81642547550861</v>
      </c>
      <c r="F79" s="31">
        <v>130.27517452186666</v>
      </c>
      <c r="G79" s="31">
        <v>122.7105867863079</v>
      </c>
      <c r="H79" s="31">
        <v>125.25630655422809</v>
      </c>
      <c r="I79" s="31">
        <v>132.76179927093276</v>
      </c>
      <c r="J79" s="31">
        <v>128.90054645677287</v>
      </c>
      <c r="K79" s="31">
        <v>138.067683940237</v>
      </c>
      <c r="L79" s="31">
        <v>124.51393276061123</v>
      </c>
      <c r="M79" s="31">
        <v>127.86592075897141</v>
      </c>
      <c r="N79" s="31">
        <v>123.92883647243538</v>
      </c>
      <c r="O79" s="31">
        <v>120.12748110918672</v>
      </c>
      <c r="P79" s="31">
        <v>88.594037758590716</v>
      </c>
      <c r="Q79" s="31">
        <v>130.05339480532641</v>
      </c>
      <c r="R79" s="31">
        <v>116.12307902651639</v>
      </c>
      <c r="S79" s="31">
        <v>132.2052892043815</v>
      </c>
      <c r="T79" s="31">
        <v>121.43755792513403</v>
      </c>
      <c r="U79" s="23"/>
      <c r="V79" s="43">
        <v>43405</v>
      </c>
      <c r="W79" s="31">
        <f t="shared" si="0"/>
        <v>2.4509903622516305</v>
      </c>
      <c r="X79" s="31">
        <f t="shared" si="1"/>
        <v>19.653829726808198</v>
      </c>
      <c r="Y79" s="31">
        <f t="shared" si="2"/>
        <v>0.85724990731874584</v>
      </c>
      <c r="Z79" s="31">
        <f t="shared" si="3"/>
        <v>-2.5562749587211613</v>
      </c>
      <c r="AA79" s="31">
        <f t="shared" si="4"/>
        <v>9.5094616813158268</v>
      </c>
      <c r="AB79" s="31">
        <f t="shared" si="5"/>
        <v>1.7686490887505784</v>
      </c>
      <c r="AC79" s="31">
        <f t="shared" si="6"/>
        <v>5.7187773353006861</v>
      </c>
      <c r="AD79" s="31">
        <f t="shared" si="7"/>
        <v>8.6172324720336917</v>
      </c>
      <c r="AE79" s="31">
        <f t="shared" si="8"/>
        <v>11.685971476685438</v>
      </c>
      <c r="AF79" s="31">
        <f t="shared" si="9"/>
        <v>7.6705679090336218</v>
      </c>
      <c r="AG79" s="31">
        <f t="shared" si="10"/>
        <v>4.5047239246675019</v>
      </c>
      <c r="AH79" s="31">
        <f t="shared" si="11"/>
        <v>9.962091155735763</v>
      </c>
      <c r="AI79" s="31">
        <f t="shared" si="12"/>
        <v>0.18660173216940734</v>
      </c>
      <c r="AJ79" s="31">
        <f t="shared" si="13"/>
        <v>5.553284472486169</v>
      </c>
      <c r="AK79" s="31">
        <f t="shared" si="14"/>
        <v>1.5077396100241032</v>
      </c>
      <c r="AL79" s="31">
        <f t="shared" si="15"/>
        <v>3.4447983972428062</v>
      </c>
      <c r="AM79" s="31">
        <f t="shared" si="16"/>
        <v>4.5428666275852123</v>
      </c>
      <c r="AN79" s="31">
        <f t="shared" si="17"/>
        <v>6.3437547829606586</v>
      </c>
      <c r="AO79" s="31">
        <f t="shared" si="18"/>
        <v>3.8765619212129678</v>
      </c>
      <c r="AP79" s="23"/>
      <c r="AQ79" s="23"/>
      <c r="AR79" s="58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M79" s="58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</row>
    <row r="80" spans="1:84" s="60" customFormat="1" ht="15.75" x14ac:dyDescent="0.25">
      <c r="A80" s="44">
        <v>43435</v>
      </c>
      <c r="B80" s="33">
        <v>117.18431742851818</v>
      </c>
      <c r="C80" s="33">
        <v>64.860179188572715</v>
      </c>
      <c r="D80" s="33">
        <v>125.467271511197</v>
      </c>
      <c r="E80" s="33">
        <v>127.57092204863312</v>
      </c>
      <c r="F80" s="33">
        <v>122.06217948712201</v>
      </c>
      <c r="G80" s="33">
        <v>123.08494917235681</v>
      </c>
      <c r="H80" s="33">
        <v>128.04087881128112</v>
      </c>
      <c r="I80" s="33">
        <v>159.44642623608857</v>
      </c>
      <c r="J80" s="33">
        <v>141.97458409543603</v>
      </c>
      <c r="K80" s="33">
        <v>140.63597093983796</v>
      </c>
      <c r="L80" s="33">
        <v>125.45356071691216</v>
      </c>
      <c r="M80" s="33">
        <v>135.48163663280326</v>
      </c>
      <c r="N80" s="33">
        <v>137.43138793321262</v>
      </c>
      <c r="O80" s="33">
        <v>120.97863758334051</v>
      </c>
      <c r="P80" s="33">
        <v>99.571944837415089</v>
      </c>
      <c r="Q80" s="33">
        <v>131.31256138761321</v>
      </c>
      <c r="R80" s="33">
        <v>115.28737907677949</v>
      </c>
      <c r="S80" s="33">
        <v>134.98933585040271</v>
      </c>
      <c r="T80" s="33">
        <v>125.50886060486286</v>
      </c>
      <c r="U80" s="23"/>
      <c r="V80" s="44">
        <v>43435</v>
      </c>
      <c r="W80" s="33">
        <f t="shared" si="0"/>
        <v>2.6863201395056535</v>
      </c>
      <c r="X80" s="33">
        <f t="shared" si="1"/>
        <v>5.1484541987399695</v>
      </c>
      <c r="Y80" s="33">
        <f t="shared" si="2"/>
        <v>3.432185911130432</v>
      </c>
      <c r="Z80" s="33">
        <f t="shared" si="3"/>
        <v>1.8540695959180482</v>
      </c>
      <c r="AA80" s="33">
        <f t="shared" si="4"/>
        <v>6.5343066338720917</v>
      </c>
      <c r="AB80" s="33">
        <f t="shared" si="5"/>
        <v>0.99578477822494449</v>
      </c>
      <c r="AC80" s="33">
        <f t="shared" si="6"/>
        <v>2.2808488233283128</v>
      </c>
      <c r="AD80" s="33">
        <f t="shared" si="7"/>
        <v>7.9916073840582129</v>
      </c>
      <c r="AE80" s="33">
        <f t="shared" si="8"/>
        <v>-5.7541521076004472</v>
      </c>
      <c r="AF80" s="33">
        <f t="shared" si="9"/>
        <v>0.75544916027286035</v>
      </c>
      <c r="AG80" s="33">
        <f t="shared" si="10"/>
        <v>4.0744865905515866</v>
      </c>
      <c r="AH80" s="33">
        <f t="shared" si="11"/>
        <v>5.6263479434831964</v>
      </c>
      <c r="AI80" s="33">
        <f t="shared" si="12"/>
        <v>1.8408406763755778</v>
      </c>
      <c r="AJ80" s="33">
        <f t="shared" si="13"/>
        <v>4.430172172304097</v>
      </c>
      <c r="AK80" s="33">
        <f t="shared" si="14"/>
        <v>2.0283956521450932</v>
      </c>
      <c r="AL80" s="33">
        <f t="shared" si="15"/>
        <v>-5.8051446081137499</v>
      </c>
      <c r="AM80" s="33">
        <f t="shared" si="16"/>
        <v>5.1959940853357551</v>
      </c>
      <c r="AN80" s="33">
        <f t="shared" si="17"/>
        <v>4.2127027155575831</v>
      </c>
      <c r="AO80" s="33">
        <f t="shared" si="18"/>
        <v>2.4181428882253897</v>
      </c>
      <c r="AP80" s="23"/>
      <c r="AQ80" s="23"/>
      <c r="AR80" s="58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M80" s="58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</row>
    <row r="81" spans="1:84" s="60" customFormat="1" ht="15.75" x14ac:dyDescent="0.25">
      <c r="A81" s="45">
        <v>43466</v>
      </c>
      <c r="B81" s="35">
        <v>120.0876862307595</v>
      </c>
      <c r="C81" s="35">
        <v>66.134653326427284</v>
      </c>
      <c r="D81" s="35">
        <v>120.50596720435871</v>
      </c>
      <c r="E81" s="35">
        <v>127.97885011397933</v>
      </c>
      <c r="F81" s="35">
        <v>108.09804822876964</v>
      </c>
      <c r="G81" s="35">
        <v>120.5240232121666</v>
      </c>
      <c r="H81" s="35">
        <v>122.50451961071212</v>
      </c>
      <c r="I81" s="35">
        <v>121.88476856201001</v>
      </c>
      <c r="J81" s="35">
        <v>130.9951126128631</v>
      </c>
      <c r="K81" s="35">
        <v>145.96552451259947</v>
      </c>
      <c r="L81" s="35">
        <v>124.16159041358704</v>
      </c>
      <c r="M81" s="35">
        <v>113.75544409904714</v>
      </c>
      <c r="N81" s="35">
        <v>119.08559588076814</v>
      </c>
      <c r="O81" s="35">
        <v>115.91895624986357</v>
      </c>
      <c r="P81" s="35">
        <v>111.04770224295538</v>
      </c>
      <c r="Q81" s="35">
        <v>124.89582305937685</v>
      </c>
      <c r="R81" s="35">
        <v>120.29583468740211</v>
      </c>
      <c r="S81" s="35">
        <v>134.14873951774575</v>
      </c>
      <c r="T81" s="35">
        <v>121.51994924935306</v>
      </c>
      <c r="U81" s="23"/>
      <c r="V81" s="45">
        <v>43466</v>
      </c>
      <c r="W81" s="35">
        <f t="shared" si="0"/>
        <v>3.5376855445299356</v>
      </c>
      <c r="X81" s="35">
        <f t="shared" si="1"/>
        <v>2.8315031950390619</v>
      </c>
      <c r="Y81" s="35">
        <f t="shared" si="2"/>
        <v>2.7196513123917612</v>
      </c>
      <c r="Z81" s="35">
        <f t="shared" si="3"/>
        <v>2.265942021429197</v>
      </c>
      <c r="AA81" s="35">
        <f t="shared" si="4"/>
        <v>4.5699767962048554</v>
      </c>
      <c r="AB81" s="35">
        <f t="shared" si="5"/>
        <v>2.5540680000822817</v>
      </c>
      <c r="AC81" s="35">
        <f t="shared" si="6"/>
        <v>4.7464615944341944</v>
      </c>
      <c r="AD81" s="35">
        <f t="shared" si="7"/>
        <v>5.5679654894071859</v>
      </c>
      <c r="AE81" s="35">
        <f t="shared" si="8"/>
        <v>16.00204196775239</v>
      </c>
      <c r="AF81" s="35">
        <f t="shared" si="9"/>
        <v>1.651900110824343</v>
      </c>
      <c r="AG81" s="35">
        <f t="shared" si="10"/>
        <v>4.5463767873689562</v>
      </c>
      <c r="AH81" s="35">
        <f t="shared" si="11"/>
        <v>3.9382017818936532</v>
      </c>
      <c r="AI81" s="35">
        <f t="shared" si="12"/>
        <v>2.8622576634005839</v>
      </c>
      <c r="AJ81" s="35">
        <f t="shared" si="13"/>
        <v>3.354370655781409</v>
      </c>
      <c r="AK81" s="35">
        <f t="shared" si="14"/>
        <v>2.0903278490143578</v>
      </c>
      <c r="AL81" s="35">
        <f t="shared" si="15"/>
        <v>-1.458089125566886</v>
      </c>
      <c r="AM81" s="35">
        <f t="shared" si="16"/>
        <v>1.7708764676400079</v>
      </c>
      <c r="AN81" s="35">
        <f t="shared" si="17"/>
        <v>5.4918444438839771</v>
      </c>
      <c r="AO81" s="35">
        <f t="shared" si="18"/>
        <v>3.6457670422226585</v>
      </c>
      <c r="AP81" s="23"/>
      <c r="AQ81" s="23"/>
      <c r="AR81" s="58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58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</row>
    <row r="82" spans="1:84" s="60" customFormat="1" ht="15.75" x14ac:dyDescent="0.25">
      <c r="A82" s="40">
        <v>43497</v>
      </c>
      <c r="B82" s="27">
        <v>124.53659213030512</v>
      </c>
      <c r="C82" s="27">
        <v>66.959953064848548</v>
      </c>
      <c r="D82" s="27">
        <v>119.48916544203922</v>
      </c>
      <c r="E82" s="27">
        <v>114.13801929320866</v>
      </c>
      <c r="F82" s="27">
        <v>116.05816273549024</v>
      </c>
      <c r="G82" s="27">
        <v>119.25497206819689</v>
      </c>
      <c r="H82" s="27">
        <v>120.00029887941074</v>
      </c>
      <c r="I82" s="27">
        <v>118.01939040687841</v>
      </c>
      <c r="J82" s="27">
        <v>119.18505455816189</v>
      </c>
      <c r="K82" s="27">
        <v>131.98679496686273</v>
      </c>
      <c r="L82" s="27">
        <v>123.66201228119098</v>
      </c>
      <c r="M82" s="27">
        <v>115.04883269433009</v>
      </c>
      <c r="N82" s="27">
        <v>118.76261036055483</v>
      </c>
      <c r="O82" s="27">
        <v>119.51377637130318</v>
      </c>
      <c r="P82" s="27">
        <v>127.32994497770026</v>
      </c>
      <c r="Q82" s="27">
        <v>131.51949417899576</v>
      </c>
      <c r="R82" s="27">
        <v>118.39453681305962</v>
      </c>
      <c r="S82" s="27">
        <v>132.00429816885202</v>
      </c>
      <c r="T82" s="27">
        <v>121.47162380249199</v>
      </c>
      <c r="U82" s="23"/>
      <c r="V82" s="40">
        <v>43497</v>
      </c>
      <c r="W82" s="27">
        <f t="shared" si="0"/>
        <v>2.6543919937692522</v>
      </c>
      <c r="X82" s="27">
        <f t="shared" si="1"/>
        <v>5.4518581597559574</v>
      </c>
      <c r="Y82" s="27">
        <f t="shared" si="2"/>
        <v>1.8537871260066368</v>
      </c>
      <c r="Z82" s="27">
        <f t="shared" si="3"/>
        <v>-4.0228199288615087</v>
      </c>
      <c r="AA82" s="27">
        <f t="shared" si="4"/>
        <v>7.2255811601314406</v>
      </c>
      <c r="AB82" s="27">
        <f t="shared" si="5"/>
        <v>4.6862126898143259</v>
      </c>
      <c r="AC82" s="27">
        <f t="shared" si="6"/>
        <v>2.6450369892183119</v>
      </c>
      <c r="AD82" s="27">
        <f t="shared" si="7"/>
        <v>8.3865980049053093</v>
      </c>
      <c r="AE82" s="27">
        <f t="shared" si="8"/>
        <v>5.0989788056922407</v>
      </c>
      <c r="AF82" s="27">
        <f t="shared" si="9"/>
        <v>7.2669927471023215</v>
      </c>
      <c r="AG82" s="27">
        <f t="shared" si="10"/>
        <v>4.3937776824790831</v>
      </c>
      <c r="AH82" s="27">
        <f t="shared" si="11"/>
        <v>3.6971962976599286</v>
      </c>
      <c r="AI82" s="27">
        <f t="shared" si="12"/>
        <v>2.6057703672460946</v>
      </c>
      <c r="AJ82" s="27">
        <f t="shared" si="13"/>
        <v>2.0591427833192739</v>
      </c>
      <c r="AK82" s="27">
        <f t="shared" si="14"/>
        <v>0.33432486701117625</v>
      </c>
      <c r="AL82" s="27">
        <f t="shared" si="15"/>
        <v>5.5495825907307932</v>
      </c>
      <c r="AM82" s="27">
        <f t="shared" si="16"/>
        <v>2.5200053668060747</v>
      </c>
      <c r="AN82" s="27">
        <f t="shared" si="17"/>
        <v>7.7839997871439977</v>
      </c>
      <c r="AO82" s="27">
        <f t="shared" si="18"/>
        <v>3.7795926295248563</v>
      </c>
      <c r="AP82" s="23"/>
      <c r="AQ82" s="23"/>
      <c r="AR82" s="58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M82" s="58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</row>
    <row r="83" spans="1:84" s="60" customFormat="1" ht="15.75" x14ac:dyDescent="0.25">
      <c r="A83" s="40">
        <v>43525</v>
      </c>
      <c r="B83" s="27">
        <v>130.32292323953615</v>
      </c>
      <c r="C83" s="27">
        <v>69.035619661384786</v>
      </c>
      <c r="D83" s="27">
        <v>125.22161025177405</v>
      </c>
      <c r="E83" s="27">
        <v>123.12518269059861</v>
      </c>
      <c r="F83" s="27">
        <v>112.34745551022695</v>
      </c>
      <c r="G83" s="27">
        <v>121.10972409132164</v>
      </c>
      <c r="H83" s="27">
        <v>123.3595121194075</v>
      </c>
      <c r="I83" s="27">
        <v>134.31122584437369</v>
      </c>
      <c r="J83" s="27">
        <v>122.23206298517209</v>
      </c>
      <c r="K83" s="27">
        <v>134.72351549651427</v>
      </c>
      <c r="L83" s="27">
        <v>124.96416444237177</v>
      </c>
      <c r="M83" s="27">
        <v>118.8058004856104</v>
      </c>
      <c r="N83" s="27">
        <v>125.77150110825497</v>
      </c>
      <c r="O83" s="27">
        <v>121.05719346823648</v>
      </c>
      <c r="P83" s="27">
        <v>129.36205481931975</v>
      </c>
      <c r="Q83" s="27">
        <v>137.27480128602869</v>
      </c>
      <c r="R83" s="27">
        <v>127.02999116396957</v>
      </c>
      <c r="S83" s="27">
        <v>132.90191185504239</v>
      </c>
      <c r="T83" s="27">
        <v>125.18953125263042</v>
      </c>
      <c r="U83" s="23"/>
      <c r="V83" s="40">
        <v>43525</v>
      </c>
      <c r="W83" s="27">
        <f t="shared" si="0"/>
        <v>2.1022540775090306</v>
      </c>
      <c r="X83" s="27">
        <f t="shared" si="1"/>
        <v>7.7250854744889637</v>
      </c>
      <c r="Y83" s="27">
        <f t="shared" si="2"/>
        <v>0.20355436948267425</v>
      </c>
      <c r="Z83" s="27">
        <f t="shared" si="3"/>
        <v>-1.8629196189694852</v>
      </c>
      <c r="AA83" s="27">
        <f t="shared" si="4"/>
        <v>8.8806769976977478</v>
      </c>
      <c r="AB83" s="27">
        <f t="shared" si="5"/>
        <v>5.3922411167311282</v>
      </c>
      <c r="AC83" s="27">
        <f t="shared" si="6"/>
        <v>2.1651066452952961</v>
      </c>
      <c r="AD83" s="27">
        <f t="shared" si="7"/>
        <v>2.3802628853108843</v>
      </c>
      <c r="AE83" s="27">
        <f t="shared" si="8"/>
        <v>0.8156728650495495</v>
      </c>
      <c r="AF83" s="27">
        <f t="shared" si="9"/>
        <v>7.8216023706668238</v>
      </c>
      <c r="AG83" s="27">
        <f t="shared" si="10"/>
        <v>4.1369456988996802</v>
      </c>
      <c r="AH83" s="27">
        <f t="shared" si="11"/>
        <v>2.7359656418661729</v>
      </c>
      <c r="AI83" s="27">
        <f t="shared" si="12"/>
        <v>2.8584937026121082</v>
      </c>
      <c r="AJ83" s="27">
        <f t="shared" si="13"/>
        <v>1.8208154690933895</v>
      </c>
      <c r="AK83" s="27">
        <f t="shared" si="14"/>
        <v>0.85822865635272194</v>
      </c>
      <c r="AL83" s="27">
        <f t="shared" si="15"/>
        <v>4.4720501473616565</v>
      </c>
      <c r="AM83" s="27">
        <f t="shared" si="16"/>
        <v>4.1545750167974802</v>
      </c>
      <c r="AN83" s="27">
        <f t="shared" si="17"/>
        <v>8.010728521715933</v>
      </c>
      <c r="AO83" s="27">
        <f t="shared" si="18"/>
        <v>3.3966157704195439</v>
      </c>
      <c r="AP83" s="23"/>
      <c r="AQ83" s="23"/>
      <c r="AR83" s="58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M83" s="58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60" customFormat="1" ht="15.75" x14ac:dyDescent="0.25">
      <c r="A84" s="40">
        <v>43556</v>
      </c>
      <c r="B84" s="27">
        <v>116.84357943482674</v>
      </c>
      <c r="C84" s="27">
        <v>72.661059809090546</v>
      </c>
      <c r="D84" s="27">
        <v>124.0481490168673</v>
      </c>
      <c r="E84" s="27">
        <v>117.55465160963833</v>
      </c>
      <c r="F84" s="27">
        <v>127.30450036104554</v>
      </c>
      <c r="G84" s="27">
        <v>122.31963750938596</v>
      </c>
      <c r="H84" s="27">
        <v>124.25263460694383</v>
      </c>
      <c r="I84" s="27">
        <v>130.99781640628632</v>
      </c>
      <c r="J84" s="27">
        <v>126.99769416421772</v>
      </c>
      <c r="K84" s="27">
        <v>135.6081615928133</v>
      </c>
      <c r="L84" s="27">
        <v>125.8229972279776</v>
      </c>
      <c r="M84" s="27">
        <v>125.46416275144837</v>
      </c>
      <c r="N84" s="27">
        <v>127.06297862531996</v>
      </c>
      <c r="O84" s="27">
        <v>121.21140720801064</v>
      </c>
      <c r="P84" s="27">
        <v>112.92194628360879</v>
      </c>
      <c r="Q84" s="27">
        <v>131.03596775139866</v>
      </c>
      <c r="R84" s="27">
        <v>122.63473360754851</v>
      </c>
      <c r="S84" s="27">
        <v>132.61364332406453</v>
      </c>
      <c r="T84" s="27">
        <v>123.79627482974938</v>
      </c>
      <c r="U84" s="23"/>
      <c r="V84" s="40">
        <v>43556</v>
      </c>
      <c r="W84" s="27">
        <f t="shared" si="0"/>
        <v>0.42231487234928977</v>
      </c>
      <c r="X84" s="27">
        <f t="shared" si="1"/>
        <v>5.8084186528930388</v>
      </c>
      <c r="Y84" s="27">
        <f t="shared" si="2"/>
        <v>3.2301709984577229</v>
      </c>
      <c r="Z84" s="27">
        <f t="shared" si="3"/>
        <v>0.77262932203016987</v>
      </c>
      <c r="AA84" s="27">
        <f t="shared" si="4"/>
        <v>16.456837470620684</v>
      </c>
      <c r="AB84" s="27">
        <f t="shared" si="5"/>
        <v>4.7988296582642818</v>
      </c>
      <c r="AC84" s="27">
        <f t="shared" si="6"/>
        <v>2.6289191773368543</v>
      </c>
      <c r="AD84" s="27">
        <f t="shared" si="7"/>
        <v>9.8339378700549389</v>
      </c>
      <c r="AE84" s="27">
        <f t="shared" si="8"/>
        <v>-0.26019040735636167</v>
      </c>
      <c r="AF84" s="27">
        <f t="shared" si="9"/>
        <v>6.1550159210017199</v>
      </c>
      <c r="AG84" s="27">
        <f t="shared" si="10"/>
        <v>4.317804625304845</v>
      </c>
      <c r="AH84" s="27">
        <f t="shared" si="11"/>
        <v>5.7432433368090443</v>
      </c>
      <c r="AI84" s="27">
        <f t="shared" si="12"/>
        <v>5.5348444596860134</v>
      </c>
      <c r="AJ84" s="27">
        <f t="shared" si="13"/>
        <v>1.7196469929717608</v>
      </c>
      <c r="AK84" s="27">
        <f t="shared" si="14"/>
        <v>0.76345042915852446</v>
      </c>
      <c r="AL84" s="27">
        <f t="shared" si="15"/>
        <v>-0.49000711683132181</v>
      </c>
      <c r="AM84" s="27">
        <f t="shared" si="16"/>
        <v>-6.2044483958615615E-2</v>
      </c>
      <c r="AN84" s="27">
        <f t="shared" si="17"/>
        <v>6.4495088543166759</v>
      </c>
      <c r="AO84" s="27">
        <f t="shared" si="18"/>
        <v>3.937216881997216</v>
      </c>
      <c r="AP84" s="23"/>
      <c r="AQ84" s="23"/>
      <c r="AR84" s="58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58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</row>
    <row r="85" spans="1:84" s="60" customFormat="1" ht="15.75" x14ac:dyDescent="0.25">
      <c r="A85" s="40">
        <v>43586</v>
      </c>
      <c r="B85" s="27">
        <v>113.33997213200176</v>
      </c>
      <c r="C85" s="27">
        <v>83.429141579788606</v>
      </c>
      <c r="D85" s="27">
        <v>125.72108440224955</v>
      </c>
      <c r="E85" s="27">
        <v>116.04312935113786</v>
      </c>
      <c r="F85" s="27">
        <v>137.93985145836771</v>
      </c>
      <c r="G85" s="27">
        <v>120.3204646047367</v>
      </c>
      <c r="H85" s="27">
        <v>124.28565803630622</v>
      </c>
      <c r="I85" s="27">
        <v>132.89404228917138</v>
      </c>
      <c r="J85" s="27">
        <v>125.97348128804821</v>
      </c>
      <c r="K85" s="27">
        <v>142.41293656572407</v>
      </c>
      <c r="L85" s="27">
        <v>126.51327638664335</v>
      </c>
      <c r="M85" s="27">
        <v>122.68763777052737</v>
      </c>
      <c r="N85" s="27">
        <v>123.90140559604019</v>
      </c>
      <c r="O85" s="27">
        <v>121.9024659118293</v>
      </c>
      <c r="P85" s="27">
        <v>105.47752975891406</v>
      </c>
      <c r="Q85" s="27">
        <v>141.14354630399063</v>
      </c>
      <c r="R85" s="27">
        <v>125.1765278606257</v>
      </c>
      <c r="S85" s="27">
        <v>129.45028657663036</v>
      </c>
      <c r="T85" s="27">
        <v>123.80676586755024</v>
      </c>
      <c r="U85" s="23"/>
      <c r="V85" s="40">
        <v>43586</v>
      </c>
      <c r="W85" s="27">
        <f t="shared" ref="W85:W86" si="19">B85/B73*100-100</f>
        <v>1.3451877012720104</v>
      </c>
      <c r="X85" s="27">
        <f t="shared" ref="X85:X86" si="20">C85/C73*100-100</f>
        <v>15.344972213199355</v>
      </c>
      <c r="Y85" s="27">
        <f t="shared" ref="Y85:Y86" si="21">D85/D73*100-100</f>
        <v>6.8405550634321344</v>
      </c>
      <c r="Z85" s="27">
        <f t="shared" ref="Z85:Z86" si="22">E85/E73*100-100</f>
        <v>2.1643592831634777</v>
      </c>
      <c r="AA85" s="27">
        <f t="shared" ref="AA85:AA86" si="23">F85/F73*100-100</f>
        <v>13.758873245888338</v>
      </c>
      <c r="AB85" s="27">
        <f t="shared" ref="AB85:AB86" si="24">G85/G73*100-100</f>
        <v>3.550106237105652</v>
      </c>
      <c r="AC85" s="27">
        <f t="shared" ref="AC85:AC86" si="25">H85/H73*100-100</f>
        <v>3.606767020434603</v>
      </c>
      <c r="AD85" s="27">
        <f t="shared" ref="AD85:AD86" si="26">I85/I73*100-100</f>
        <v>7.4315030127161492</v>
      </c>
      <c r="AE85" s="27">
        <f t="shared" ref="AE85:AE86" si="27">J85/J73*100-100</f>
        <v>-6.8300409036961867</v>
      </c>
      <c r="AF85" s="27">
        <f t="shared" ref="AF85:AF86" si="28">K85/K73*100-100</f>
        <v>8.0284170367156804</v>
      </c>
      <c r="AG85" s="27">
        <f t="shared" ref="AG85:AG86" si="29">L85/L73*100-100</f>
        <v>4.4932447766018271</v>
      </c>
      <c r="AH85" s="27">
        <f t="shared" ref="AH85:AH86" si="30">M85/M73*100-100</f>
        <v>6.9893776627817772</v>
      </c>
      <c r="AI85" s="27">
        <f t="shared" ref="AI85:AI86" si="31">N85/N73*100-100</f>
        <v>5.3545458334013603</v>
      </c>
      <c r="AJ85" s="27">
        <f t="shared" ref="AJ85:AJ86" si="32">O85/O73*100-100</f>
        <v>2.4262318599929955</v>
      </c>
      <c r="AK85" s="27">
        <f t="shared" ref="AK85:AK86" si="33">P85/P73*100-100</f>
        <v>0.84406250872579847</v>
      </c>
      <c r="AL85" s="27">
        <f t="shared" ref="AL85:AL86" si="34">Q85/Q73*100-100</f>
        <v>7.6870875907809335</v>
      </c>
      <c r="AM85" s="27">
        <f t="shared" ref="AM85:AM86" si="35">R85/R73*100-100</f>
        <v>3.6234468917371316</v>
      </c>
      <c r="AN85" s="27">
        <f t="shared" ref="AN85:AN86" si="36">S85/S73*100-100</f>
        <v>4.1668835218767981</v>
      </c>
      <c r="AO85" s="27">
        <f t="shared" ref="AO85:AO86" si="37">T85/T73*100-100</f>
        <v>4.3630117635804879</v>
      </c>
      <c r="AP85" s="23"/>
      <c r="AQ85" s="23"/>
      <c r="AR85" s="58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M85" s="58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</row>
    <row r="86" spans="1:84" s="60" customFormat="1" ht="15.75" x14ac:dyDescent="0.25">
      <c r="A86" s="40">
        <v>43617</v>
      </c>
      <c r="B86" s="27">
        <v>108.1092444296161</v>
      </c>
      <c r="C86" s="27">
        <v>69.807924305704603</v>
      </c>
      <c r="D86" s="27">
        <v>116.31239143837051</v>
      </c>
      <c r="E86" s="27">
        <v>107.80247154565851</v>
      </c>
      <c r="F86" s="27">
        <v>128.90938999150012</v>
      </c>
      <c r="G86" s="27">
        <v>117.82617800046015</v>
      </c>
      <c r="H86" s="27">
        <v>117.11264009090426</v>
      </c>
      <c r="I86" s="27">
        <v>136.19747743453487</v>
      </c>
      <c r="J86" s="27">
        <v>122.82152424036265</v>
      </c>
      <c r="K86" s="27">
        <v>137.28195284443581</v>
      </c>
      <c r="L86" s="27">
        <v>126.37936291063359</v>
      </c>
      <c r="M86" s="27">
        <v>118.29624191610488</v>
      </c>
      <c r="N86" s="27">
        <v>118.53571750294024</v>
      </c>
      <c r="O86" s="27">
        <v>122.2902972135571</v>
      </c>
      <c r="P86" s="27">
        <v>105.79811747699621</v>
      </c>
      <c r="Q86" s="27">
        <v>138.1014981780051</v>
      </c>
      <c r="R86" s="27">
        <v>121.77415707438116</v>
      </c>
      <c r="S86" s="27">
        <v>127.10765470768114</v>
      </c>
      <c r="T86" s="27">
        <v>119.70979819528048</v>
      </c>
      <c r="U86" s="23"/>
      <c r="V86" s="40">
        <v>43617</v>
      </c>
      <c r="W86" s="27">
        <f t="shared" si="19"/>
        <v>1.6702895901292294</v>
      </c>
      <c r="X86" s="27">
        <f t="shared" si="20"/>
        <v>3.1832379637683772</v>
      </c>
      <c r="Y86" s="27">
        <f t="shared" si="21"/>
        <v>2.9209958993556313</v>
      </c>
      <c r="Z86" s="27">
        <f t="shared" si="22"/>
        <v>-7.1554461822755115</v>
      </c>
      <c r="AA86" s="27">
        <f t="shared" si="23"/>
        <v>7.2122454509513574</v>
      </c>
      <c r="AB86" s="27">
        <f t="shared" si="24"/>
        <v>2.4397891598605383</v>
      </c>
      <c r="AC86" s="27">
        <f t="shared" si="25"/>
        <v>0.73290436828033023</v>
      </c>
      <c r="AD86" s="27">
        <f t="shared" si="26"/>
        <v>11.47909339999309</v>
      </c>
      <c r="AE86" s="27">
        <f t="shared" si="27"/>
        <v>4.3476003972348991</v>
      </c>
      <c r="AF86" s="27">
        <f t="shared" si="28"/>
        <v>7.1159509074126817</v>
      </c>
      <c r="AG86" s="27">
        <f t="shared" si="29"/>
        <v>4.4438829183316386</v>
      </c>
      <c r="AH86" s="27">
        <f t="shared" si="30"/>
        <v>6.1923838460384388</v>
      </c>
      <c r="AI86" s="27">
        <f t="shared" si="31"/>
        <v>4.163941853245575</v>
      </c>
      <c r="AJ86" s="27">
        <f t="shared" si="32"/>
        <v>2.7282903984803113</v>
      </c>
      <c r="AK86" s="27">
        <f t="shared" si="33"/>
        <v>1.1373399627841536</v>
      </c>
      <c r="AL86" s="27">
        <f t="shared" si="34"/>
        <v>-0.85254667376875659</v>
      </c>
      <c r="AM86" s="27">
        <f t="shared" si="35"/>
        <v>3.4388213511710433</v>
      </c>
      <c r="AN86" s="27">
        <f t="shared" si="36"/>
        <v>2.8971158850109617</v>
      </c>
      <c r="AO86" s="27">
        <f t="shared" si="37"/>
        <v>3.2145835422869027</v>
      </c>
      <c r="AP86" s="23"/>
      <c r="AQ86" s="23"/>
      <c r="AR86" s="58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M86" s="58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</row>
    <row r="87" spans="1:84" s="60" customFormat="1" ht="15.75" x14ac:dyDescent="0.25">
      <c r="A87" s="40">
        <v>43647</v>
      </c>
      <c r="B87" s="27">
        <v>107.39926718900439</v>
      </c>
      <c r="C87" s="27">
        <v>79.667077462588637</v>
      </c>
      <c r="D87" s="27">
        <v>121.2817516268245</v>
      </c>
      <c r="E87" s="27">
        <v>110.686926884977</v>
      </c>
      <c r="F87" s="27">
        <v>133.0286394988938</v>
      </c>
      <c r="G87" s="27">
        <v>118.60687986292396</v>
      </c>
      <c r="H87" s="27">
        <v>121.36117391855102</v>
      </c>
      <c r="I87" s="27">
        <v>141.61566646477613</v>
      </c>
      <c r="J87" s="27">
        <v>128.21105450934405</v>
      </c>
      <c r="K87" s="27">
        <v>140.2150414807945</v>
      </c>
      <c r="L87" s="27">
        <v>127.22153469699168</v>
      </c>
      <c r="M87" s="27">
        <v>125.8332003720451</v>
      </c>
      <c r="N87" s="27">
        <v>120.14733044046234</v>
      </c>
      <c r="O87" s="27">
        <v>122.31966315701133</v>
      </c>
      <c r="P87" s="27">
        <v>115.55268396001723</v>
      </c>
      <c r="Q87" s="27">
        <v>143.95671273792948</v>
      </c>
      <c r="R87" s="27">
        <v>124.93011512320217</v>
      </c>
      <c r="S87" s="27">
        <v>129.46817842390806</v>
      </c>
      <c r="T87" s="27">
        <v>122.64679431606906</v>
      </c>
      <c r="U87" s="23"/>
      <c r="V87" s="40">
        <v>43647</v>
      </c>
      <c r="W87" s="27">
        <f t="shared" ref="W87:W89" si="38">B87/B75*100-100</f>
        <v>2.4686409204292659</v>
      </c>
      <c r="X87" s="27">
        <f t="shared" ref="X87:X89" si="39">C87/C75*100-100</f>
        <v>11.261426488170656</v>
      </c>
      <c r="Y87" s="27">
        <f t="shared" ref="Y87:Y89" si="40">D87/D75*100-100</f>
        <v>4.5496188011632199</v>
      </c>
      <c r="Z87" s="27">
        <f t="shared" ref="Z87:Z89" si="41">E87/E75*100-100</f>
        <v>-6.1528304218666818</v>
      </c>
      <c r="AA87" s="27">
        <f t="shared" ref="AA87:AA89" si="42">F87/F75*100-100</f>
        <v>7.6731732872915615</v>
      </c>
      <c r="AB87" s="27">
        <f t="shared" ref="AB87:AB89" si="43">G87/G75*100-100</f>
        <v>2.5711381316945392</v>
      </c>
      <c r="AC87" s="27">
        <f t="shared" ref="AC87:AC89" si="44">H87/H75*100-100</f>
        <v>4.0611077581339288</v>
      </c>
      <c r="AD87" s="27">
        <f t="shared" ref="AD87:AD89" si="45">I87/I75*100-100</f>
        <v>7.2465694064329824</v>
      </c>
      <c r="AE87" s="27">
        <f t="shared" ref="AE87:AE89" si="46">J87/J75*100-100</f>
        <v>4.8356597006675202</v>
      </c>
      <c r="AF87" s="27">
        <f t="shared" ref="AF87:AF89" si="47">K87/K75*100-100</f>
        <v>5.9931999038568478</v>
      </c>
      <c r="AG87" s="27">
        <f t="shared" ref="AG87:AG89" si="48">L87/L75*100-100</f>
        <v>4.5670154418456548</v>
      </c>
      <c r="AH87" s="27">
        <f t="shared" ref="AH87:AH89" si="49">M87/M75*100-100</f>
        <v>6.4229762969753494</v>
      </c>
      <c r="AI87" s="27">
        <f t="shared" ref="AI87:AI89" si="50">N87/N75*100-100</f>
        <v>6.6804314597606691</v>
      </c>
      <c r="AJ87" s="27">
        <f t="shared" ref="AJ87:AJ89" si="51">O87/O75*100-100</f>
        <v>2.7502790256820333</v>
      </c>
      <c r="AK87" s="27">
        <f t="shared" ref="AK87:AK89" si="52">P87/P75*100-100</f>
        <v>1.7001505753026862</v>
      </c>
      <c r="AL87" s="27">
        <f t="shared" ref="AL87:AL89" si="53">Q87/Q75*100-100</f>
        <v>6.403581003000582</v>
      </c>
      <c r="AM87" s="27">
        <f t="shared" ref="AM87:AM89" si="54">R87/R75*100-100</f>
        <v>2.9604850898711703</v>
      </c>
      <c r="AN87" s="27">
        <f t="shared" ref="AN87:AN89" si="55">S87/S75*100-100</f>
        <v>4.5704588957689225</v>
      </c>
      <c r="AO87" s="27">
        <f t="shared" ref="AO87:AO89" si="56">T87/T75*100-100</f>
        <v>3.9879166877170036</v>
      </c>
      <c r="AP87" s="23"/>
      <c r="AQ87" s="23"/>
      <c r="AR87" s="5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M87" s="58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</row>
    <row r="88" spans="1:84" s="60" customFormat="1" ht="15.75" x14ac:dyDescent="0.25">
      <c r="A88" s="40">
        <v>43678</v>
      </c>
      <c r="B88" s="27">
        <v>112.41855311900832</v>
      </c>
      <c r="C88" s="27">
        <v>78.138405831690875</v>
      </c>
      <c r="D88" s="27">
        <v>117.36734571209095</v>
      </c>
      <c r="E88" s="27">
        <v>108.76993423537552</v>
      </c>
      <c r="F88" s="27">
        <v>129.49844269266433</v>
      </c>
      <c r="G88" s="27">
        <v>120.52044616130124</v>
      </c>
      <c r="H88" s="27">
        <v>120.1421242174134</v>
      </c>
      <c r="I88" s="27">
        <v>135.88157207656531</v>
      </c>
      <c r="J88" s="27">
        <v>122.50658796717376</v>
      </c>
      <c r="K88" s="27">
        <v>134.55737420255923</v>
      </c>
      <c r="L88" s="27">
        <v>127.49684952170648</v>
      </c>
      <c r="M88" s="27">
        <v>123.10761479048477</v>
      </c>
      <c r="N88" s="27">
        <v>116.19260081910815</v>
      </c>
      <c r="O88" s="27">
        <v>122.19275783638113</v>
      </c>
      <c r="P88" s="27">
        <v>116.24260617773142</v>
      </c>
      <c r="Q88" s="27">
        <v>142.11455953672331</v>
      </c>
      <c r="R88" s="27">
        <v>124.9255982937466</v>
      </c>
      <c r="S88" s="27">
        <v>130.70995382482812</v>
      </c>
      <c r="T88" s="27">
        <v>122.01219299248604</v>
      </c>
      <c r="U88" s="23"/>
      <c r="V88" s="40">
        <v>43678</v>
      </c>
      <c r="W88" s="27">
        <f t="shared" si="38"/>
        <v>2.5047564319646369</v>
      </c>
      <c r="X88" s="27">
        <f t="shared" si="39"/>
        <v>12.445263779692866</v>
      </c>
      <c r="Y88" s="27">
        <f t="shared" si="40"/>
        <v>3.0398278301731381</v>
      </c>
      <c r="Z88" s="27">
        <f t="shared" si="41"/>
        <v>-4.5918349746834224</v>
      </c>
      <c r="AA88" s="27">
        <f t="shared" si="42"/>
        <v>2.7140450519870001</v>
      </c>
      <c r="AB88" s="27">
        <f t="shared" si="43"/>
        <v>3.5716629937448516</v>
      </c>
      <c r="AC88" s="27">
        <f t="shared" si="44"/>
        <v>2.7310085674998987</v>
      </c>
      <c r="AD88" s="27">
        <f t="shared" si="45"/>
        <v>9.4890231208945437</v>
      </c>
      <c r="AE88" s="27">
        <f t="shared" si="46"/>
        <v>4.405246522066065</v>
      </c>
      <c r="AF88" s="27">
        <f t="shared" si="47"/>
        <v>6.5766334142030303</v>
      </c>
      <c r="AG88" s="27">
        <f t="shared" si="48"/>
        <v>4.6566625833063711</v>
      </c>
      <c r="AH88" s="27">
        <f t="shared" si="49"/>
        <v>5.7447773891777132</v>
      </c>
      <c r="AI88" s="27">
        <f t="shared" si="50"/>
        <v>6.6888591106550592</v>
      </c>
      <c r="AJ88" s="27">
        <f t="shared" si="51"/>
        <v>2.7261589780380575</v>
      </c>
      <c r="AK88" s="27">
        <f t="shared" si="52"/>
        <v>1.841233825969681</v>
      </c>
      <c r="AL88" s="27">
        <f t="shared" si="53"/>
        <v>7.1668202090487938</v>
      </c>
      <c r="AM88" s="27">
        <f t="shared" si="54"/>
        <v>2.8216075072896984</v>
      </c>
      <c r="AN88" s="27">
        <f t="shared" si="55"/>
        <v>5.9869393608880728</v>
      </c>
      <c r="AO88" s="27">
        <f t="shared" si="56"/>
        <v>3.8705421879948005</v>
      </c>
      <c r="AP88" s="23"/>
      <c r="AQ88" s="23"/>
      <c r="AR88" s="58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M88" s="58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</row>
    <row r="89" spans="1:84" s="60" customFormat="1" ht="15.75" x14ac:dyDescent="0.25">
      <c r="A89" s="40">
        <v>43709</v>
      </c>
      <c r="B89" s="27">
        <v>107.91437197874349</v>
      </c>
      <c r="C89" s="27">
        <v>73.777317650422575</v>
      </c>
      <c r="D89" s="27">
        <v>111.04641204510496</v>
      </c>
      <c r="E89" s="27">
        <v>111.94270183203129</v>
      </c>
      <c r="F89" s="27">
        <v>132.09459047714</v>
      </c>
      <c r="G89" s="27">
        <v>121.14671144935683</v>
      </c>
      <c r="H89" s="27">
        <v>121.79146421704871</v>
      </c>
      <c r="I89" s="27">
        <v>127.50606099287511</v>
      </c>
      <c r="J89" s="27">
        <v>118.73938380602407</v>
      </c>
      <c r="K89" s="27">
        <v>139.77968488961486</v>
      </c>
      <c r="L89" s="27">
        <v>127.66982030484822</v>
      </c>
      <c r="M89" s="27">
        <v>119.66500441736052</v>
      </c>
      <c r="N89" s="27">
        <v>118.98921252306528</v>
      </c>
      <c r="O89" s="27">
        <v>122.08806498776792</v>
      </c>
      <c r="P89" s="27">
        <v>108.00049242084404</v>
      </c>
      <c r="Q89" s="27">
        <v>135.95401288965562</v>
      </c>
      <c r="R89" s="27">
        <v>116.74371107128631</v>
      </c>
      <c r="S89" s="27">
        <v>130.7060088615757</v>
      </c>
      <c r="T89" s="27">
        <v>119.88965891217465</v>
      </c>
      <c r="U89" s="23"/>
      <c r="V89" s="40">
        <v>43709</v>
      </c>
      <c r="W89" s="27">
        <f t="shared" si="38"/>
        <v>2.7711327376241996</v>
      </c>
      <c r="X89" s="27">
        <f t="shared" si="39"/>
        <v>7.3002191605988429</v>
      </c>
      <c r="Y89" s="27">
        <f t="shared" si="40"/>
        <v>3.0560380360453792</v>
      </c>
      <c r="Z89" s="27">
        <f t="shared" si="41"/>
        <v>-3.9525375954744533</v>
      </c>
      <c r="AA89" s="27">
        <f t="shared" si="42"/>
        <v>12.039529868320955</v>
      </c>
      <c r="AB89" s="27">
        <f t="shared" si="43"/>
        <v>3.8840866307581052</v>
      </c>
      <c r="AC89" s="27">
        <f t="shared" si="44"/>
        <v>3.171719189174226</v>
      </c>
      <c r="AD89" s="27">
        <f t="shared" si="45"/>
        <v>2.2729249019561166</v>
      </c>
      <c r="AE89" s="27">
        <f t="shared" si="46"/>
        <v>3.8592237242625771</v>
      </c>
      <c r="AF89" s="27">
        <f t="shared" si="47"/>
        <v>7.5061057659200827</v>
      </c>
      <c r="AG89" s="27">
        <f t="shared" si="48"/>
        <v>4.6639549434281662</v>
      </c>
      <c r="AH89" s="27">
        <f t="shared" si="49"/>
        <v>6.5239932362214432</v>
      </c>
      <c r="AI89" s="27">
        <f t="shared" si="50"/>
        <v>7.1271077034936923</v>
      </c>
      <c r="AJ89" s="27">
        <f t="shared" si="51"/>
        <v>2.2952200087425325</v>
      </c>
      <c r="AK89" s="27">
        <f t="shared" si="52"/>
        <v>1.6613353640656783</v>
      </c>
      <c r="AL89" s="27">
        <f t="shared" si="53"/>
        <v>8.6982749428109258</v>
      </c>
      <c r="AM89" s="27">
        <f t="shared" si="54"/>
        <v>2.3442058037221898</v>
      </c>
      <c r="AN89" s="27">
        <f t="shared" si="55"/>
        <v>6.446334419763474</v>
      </c>
      <c r="AO89" s="27">
        <f t="shared" si="56"/>
        <v>4.2844956969398993</v>
      </c>
      <c r="AP89" s="23"/>
      <c r="AQ89" s="23"/>
      <c r="AR89" s="58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M89" s="58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</row>
    <row r="90" spans="1:84" s="60" customFormat="1" ht="15.75" x14ac:dyDescent="0.25">
      <c r="A90" s="40">
        <v>43739</v>
      </c>
      <c r="B90" s="27">
        <v>106.52984248626049</v>
      </c>
      <c r="C90" s="27">
        <v>73.668648945579804</v>
      </c>
      <c r="D90" s="27">
        <v>117.8845654046421</v>
      </c>
      <c r="E90" s="27">
        <v>128.08972480936467</v>
      </c>
      <c r="F90" s="27">
        <v>130.29181014614934</v>
      </c>
      <c r="G90" s="27">
        <v>123.55725216377367</v>
      </c>
      <c r="H90" s="27">
        <v>125.17302683816193</v>
      </c>
      <c r="I90" s="27">
        <v>137.97776033918461</v>
      </c>
      <c r="J90" s="27">
        <v>129.02246210877749</v>
      </c>
      <c r="K90" s="27">
        <v>144.47814810956956</v>
      </c>
      <c r="L90" s="27">
        <v>129.47865333785936</v>
      </c>
      <c r="M90" s="27">
        <v>132.96452858871049</v>
      </c>
      <c r="N90" s="27">
        <v>120.47878671726026</v>
      </c>
      <c r="O90" s="27">
        <v>121.9705611970374</v>
      </c>
      <c r="P90" s="27">
        <v>92.343341966846936</v>
      </c>
      <c r="Q90" s="27">
        <v>139.28384935680307</v>
      </c>
      <c r="R90" s="27">
        <v>121.31727843900812</v>
      </c>
      <c r="S90" s="27">
        <v>134.34139251247049</v>
      </c>
      <c r="T90" s="27">
        <v>122.61354191071398</v>
      </c>
      <c r="U90" s="23"/>
      <c r="V90" s="40">
        <v>43739</v>
      </c>
      <c r="W90" s="27">
        <f t="shared" ref="W90:W92" si="57">B90/B78*100-100</f>
        <v>1.7471089871528704</v>
      </c>
      <c r="X90" s="27">
        <f t="shared" ref="X90:X92" si="58">C90/C78*100-100</f>
        <v>13.557176431651968</v>
      </c>
      <c r="Y90" s="27">
        <f t="shared" ref="Y90:Y92" si="59">D90/D78*100-100</f>
        <v>3.3415644887102616</v>
      </c>
      <c r="Z90" s="27">
        <f t="shared" ref="Z90:Z92" si="60">E90/E78*100-100</f>
        <v>2.4950860942456075</v>
      </c>
      <c r="AA90" s="27">
        <f t="shared" ref="AA90:AA92" si="61">F90/F78*100-100</f>
        <v>1.6761912670345822</v>
      </c>
      <c r="AB90" s="27">
        <f t="shared" ref="AB90:AB92" si="62">G90/G78*100-100</f>
        <v>3.5076325747502466</v>
      </c>
      <c r="AC90" s="27">
        <f t="shared" ref="AC90:AC92" si="63">H90/H78*100-100</f>
        <v>3.3389215730744297</v>
      </c>
      <c r="AD90" s="27">
        <f t="shared" ref="AD90:AD92" si="64">I90/I78*100-100</f>
        <v>3.3208431260309794</v>
      </c>
      <c r="AE90" s="27">
        <f t="shared" ref="AE90:AE92" si="65">J90/J78*100-100</f>
        <v>7.1245315428307947</v>
      </c>
      <c r="AF90" s="27">
        <f t="shared" ref="AF90:AF92" si="66">K90/K78*100-100</f>
        <v>11.867384738175929</v>
      </c>
      <c r="AG90" s="27">
        <f t="shared" ref="AG90:AG92" si="67">L90/L78*100-100</f>
        <v>4.6339708156559141</v>
      </c>
      <c r="AH90" s="27">
        <f t="shared" ref="AH90:AH92" si="68">M90/M78*100-100</f>
        <v>6.5381747670478774</v>
      </c>
      <c r="AI90" s="27">
        <f t="shared" ref="AI90:AI92" si="69">N90/N78*100-100</f>
        <v>4.5090351075786543</v>
      </c>
      <c r="AJ90" s="27">
        <f t="shared" ref="AJ90:AJ92" si="70">O90/O78*100-100</f>
        <v>2.3022121330506025</v>
      </c>
      <c r="AK90" s="27">
        <f t="shared" ref="AK90:AK92" si="71">P90/P78*100-100</f>
        <v>1.2632746598532947</v>
      </c>
      <c r="AL90" s="27">
        <f t="shared" ref="AL90:AL92" si="72">Q90/Q78*100-100</f>
        <v>4.2458298188426085</v>
      </c>
      <c r="AM90" s="27">
        <f t="shared" ref="AM90:AM92" si="73">R90/R78*100-100</f>
        <v>2.3080249529309924</v>
      </c>
      <c r="AN90" s="27">
        <f t="shared" ref="AN90:AN92" si="74">S90/S78*100-100</f>
        <v>6.1411451414097371</v>
      </c>
      <c r="AO90" s="27">
        <f t="shared" ref="AO90:AO92" si="75">T90/T78*100-100</f>
        <v>3.9008527598541178</v>
      </c>
      <c r="AP90" s="23"/>
      <c r="AQ90" s="23"/>
      <c r="AR90" s="58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M90" s="58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</row>
    <row r="91" spans="1:84" s="60" customFormat="1" ht="15.75" x14ac:dyDescent="0.25">
      <c r="A91" s="40">
        <v>43770</v>
      </c>
      <c r="B91" s="27">
        <v>115.30876311751999</v>
      </c>
      <c r="C91" s="27">
        <v>75.78073387339245</v>
      </c>
      <c r="D91" s="27">
        <v>123.6938951268725</v>
      </c>
      <c r="E91" s="27">
        <v>133.52125097453285</v>
      </c>
      <c r="F91" s="27">
        <v>138.1774464681211</v>
      </c>
      <c r="G91" s="27">
        <v>126.50307717617967</v>
      </c>
      <c r="H91" s="27">
        <v>129.81018626541075</v>
      </c>
      <c r="I91" s="27">
        <v>142.89185554022333</v>
      </c>
      <c r="J91" s="27">
        <v>127.90384787498344</v>
      </c>
      <c r="K91" s="27">
        <v>149.18719944196374</v>
      </c>
      <c r="L91" s="27">
        <v>130.06768382330162</v>
      </c>
      <c r="M91" s="27">
        <v>135.7611960733399</v>
      </c>
      <c r="N91" s="27">
        <v>129.49525039449335</v>
      </c>
      <c r="O91" s="27">
        <v>122.68084783095334</v>
      </c>
      <c r="P91" s="27">
        <v>89.121903310331689</v>
      </c>
      <c r="Q91" s="27">
        <v>139.01931864560652</v>
      </c>
      <c r="R91" s="27">
        <v>119.74221297601947</v>
      </c>
      <c r="S91" s="27">
        <v>139.5865479782434</v>
      </c>
      <c r="T91" s="27">
        <v>126.30609807880468</v>
      </c>
      <c r="U91" s="23"/>
      <c r="V91" s="40">
        <v>43770</v>
      </c>
      <c r="W91" s="27">
        <f t="shared" si="57"/>
        <v>2.9575946575437513</v>
      </c>
      <c r="X91" s="27">
        <f t="shared" si="58"/>
        <v>7.0638865325614972</v>
      </c>
      <c r="Y91" s="27">
        <f t="shared" si="59"/>
        <v>3.6100045232609688</v>
      </c>
      <c r="Z91" s="27">
        <f t="shared" si="60"/>
        <v>9.6085773764372391</v>
      </c>
      <c r="AA91" s="27">
        <f t="shared" si="61"/>
        <v>6.0658310190389102</v>
      </c>
      <c r="AB91" s="27">
        <f t="shared" si="62"/>
        <v>3.0905975508666899</v>
      </c>
      <c r="AC91" s="27">
        <f t="shared" si="63"/>
        <v>3.6356490435163238</v>
      </c>
      <c r="AD91" s="27">
        <f t="shared" si="64"/>
        <v>7.6302493073461051</v>
      </c>
      <c r="AE91" s="27">
        <f t="shared" si="65"/>
        <v>-0.77323068767879022</v>
      </c>
      <c r="AF91" s="27">
        <f t="shared" si="66"/>
        <v>8.0536698989894404</v>
      </c>
      <c r="AG91" s="27">
        <f t="shared" si="67"/>
        <v>4.4603450710756647</v>
      </c>
      <c r="AH91" s="27">
        <f t="shared" si="68"/>
        <v>6.1746517504465999</v>
      </c>
      <c r="AI91" s="27">
        <f t="shared" si="69"/>
        <v>4.4916212243274742</v>
      </c>
      <c r="AJ91" s="27">
        <f t="shared" si="70"/>
        <v>2.125547541820012</v>
      </c>
      <c r="AK91" s="27">
        <f t="shared" si="71"/>
        <v>0.59582514252183216</v>
      </c>
      <c r="AL91" s="27">
        <f t="shared" si="72"/>
        <v>6.8940329114060859</v>
      </c>
      <c r="AM91" s="27">
        <f t="shared" si="73"/>
        <v>3.1166362275639017</v>
      </c>
      <c r="AN91" s="27">
        <f t="shared" si="74"/>
        <v>5.5831796278974224</v>
      </c>
      <c r="AO91" s="27">
        <f t="shared" si="75"/>
        <v>4.0090893104685961</v>
      </c>
      <c r="AP91" s="23"/>
      <c r="AQ91" s="23"/>
      <c r="AR91" s="58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M91" s="58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</row>
    <row r="92" spans="1:84" s="60" customFormat="1" ht="15.75" x14ac:dyDescent="0.25">
      <c r="A92" s="41">
        <v>43800</v>
      </c>
      <c r="B92" s="28">
        <v>120.79280802206353</v>
      </c>
      <c r="C92" s="28">
        <v>66.219132175239494</v>
      </c>
      <c r="D92" s="28">
        <v>128.10122682455187</v>
      </c>
      <c r="E92" s="28">
        <v>130.84499138320066</v>
      </c>
      <c r="F92" s="28">
        <v>137.25438499098772</v>
      </c>
      <c r="G92" s="28">
        <v>127.01809840996566</v>
      </c>
      <c r="H92" s="28">
        <v>132.44362712998876</v>
      </c>
      <c r="I92" s="28">
        <v>168.15654234587458</v>
      </c>
      <c r="J92" s="28">
        <v>143.68251284603718</v>
      </c>
      <c r="K92" s="28">
        <v>151.6459551407462</v>
      </c>
      <c r="L92" s="28">
        <v>130.68006249790184</v>
      </c>
      <c r="M92" s="28">
        <v>141.10101173986573</v>
      </c>
      <c r="N92" s="28">
        <v>143.29426543086799</v>
      </c>
      <c r="O92" s="28">
        <v>123.84923358391676</v>
      </c>
      <c r="P92" s="28">
        <v>99.851752231358901</v>
      </c>
      <c r="Q92" s="28">
        <v>139.63500774290083</v>
      </c>
      <c r="R92" s="28">
        <v>118.77745309660503</v>
      </c>
      <c r="S92" s="28">
        <v>141.78261070416821</v>
      </c>
      <c r="T92" s="28">
        <v>130.22400929855417</v>
      </c>
      <c r="U92" s="23"/>
      <c r="V92" s="41">
        <v>43800</v>
      </c>
      <c r="W92" s="28">
        <f t="shared" si="57"/>
        <v>3.0793289347326578</v>
      </c>
      <c r="X92" s="28">
        <f t="shared" si="58"/>
        <v>2.095203873420985</v>
      </c>
      <c r="Y92" s="28">
        <f t="shared" si="59"/>
        <v>2.099316643798872</v>
      </c>
      <c r="Z92" s="28">
        <f t="shared" si="60"/>
        <v>2.5664699149226209</v>
      </c>
      <c r="AA92" s="28">
        <f t="shared" si="61"/>
        <v>12.44628399042189</v>
      </c>
      <c r="AB92" s="28">
        <f t="shared" si="62"/>
        <v>3.1954753721360447</v>
      </c>
      <c r="AC92" s="28">
        <f t="shared" si="63"/>
        <v>3.4385489693466127</v>
      </c>
      <c r="AD92" s="28">
        <f t="shared" si="64"/>
        <v>5.4627226933823891</v>
      </c>
      <c r="AE92" s="28">
        <f t="shared" si="65"/>
        <v>1.2029820418090225</v>
      </c>
      <c r="AF92" s="28">
        <f t="shared" si="66"/>
        <v>7.8287113370292332</v>
      </c>
      <c r="AG92" s="28">
        <f t="shared" si="67"/>
        <v>4.1660848453583128</v>
      </c>
      <c r="AH92" s="28">
        <f t="shared" si="68"/>
        <v>4.1477024095100745</v>
      </c>
      <c r="AI92" s="28">
        <f t="shared" si="69"/>
        <v>4.2660396477292011</v>
      </c>
      <c r="AJ92" s="28">
        <f t="shared" si="70"/>
        <v>2.3728123063038566</v>
      </c>
      <c r="AK92" s="28">
        <f t="shared" si="71"/>
        <v>0.2810102729244619</v>
      </c>
      <c r="AL92" s="28">
        <f t="shared" si="72"/>
        <v>6.3378905013672835</v>
      </c>
      <c r="AM92" s="28">
        <f t="shared" si="73"/>
        <v>3.0272819520870513</v>
      </c>
      <c r="AN92" s="28">
        <f t="shared" si="74"/>
        <v>5.0324529793182506</v>
      </c>
      <c r="AO92" s="28">
        <f t="shared" si="75"/>
        <v>3.7568253515868548</v>
      </c>
      <c r="AP92" s="23"/>
      <c r="AQ92" s="23"/>
      <c r="AR92" s="58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M92" s="58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</row>
    <row r="93" spans="1:84" s="60" customFormat="1" ht="15.75" x14ac:dyDescent="0.25">
      <c r="A93" s="42">
        <v>43831</v>
      </c>
      <c r="B93" s="29">
        <v>127.86118404925759</v>
      </c>
      <c r="C93" s="29">
        <v>73.386790144346818</v>
      </c>
      <c r="D93" s="29">
        <v>127.10105022865699</v>
      </c>
      <c r="E93" s="29">
        <v>132.15195472055163</v>
      </c>
      <c r="F93" s="29">
        <v>111.92988912246975</v>
      </c>
      <c r="G93" s="29">
        <v>125.33770106874982</v>
      </c>
      <c r="H93" s="29">
        <v>126.60287564141879</v>
      </c>
      <c r="I93" s="29">
        <v>130.01274416553323</v>
      </c>
      <c r="J93" s="29">
        <v>129.69098215424978</v>
      </c>
      <c r="K93" s="29">
        <v>157.38637888677496</v>
      </c>
      <c r="L93" s="29">
        <v>129.03793034909529</v>
      </c>
      <c r="M93" s="29">
        <v>116.29736153100714</v>
      </c>
      <c r="N93" s="29">
        <v>123.18109298411156</v>
      </c>
      <c r="O93" s="29">
        <v>120.43907613716824</v>
      </c>
      <c r="P93" s="29">
        <v>112.06818316323621</v>
      </c>
      <c r="Q93" s="29">
        <v>142.06407397161342</v>
      </c>
      <c r="R93" s="29">
        <v>129.65242474188642</v>
      </c>
      <c r="S93" s="29">
        <v>141.52615794877374</v>
      </c>
      <c r="T93" s="29">
        <v>127.24368734536905</v>
      </c>
      <c r="U93" s="23"/>
      <c r="V93" s="42">
        <v>43831</v>
      </c>
      <c r="W93" s="29">
        <f t="shared" ref="W93:W95" si="76">B93/B81*100-100</f>
        <v>6.4731847723009679</v>
      </c>
      <c r="X93" s="29">
        <f t="shared" ref="X93:X95" si="77">C93/C81*100-100</f>
        <v>10.965713817421047</v>
      </c>
      <c r="Y93" s="29">
        <f t="shared" ref="Y93:Y95" si="78">D93/D81*100-100</f>
        <v>5.4728269290715588</v>
      </c>
      <c r="Z93" s="29">
        <f t="shared" ref="Z93:Z95" si="79">E93/E81*100-100</f>
        <v>3.2607767633915188</v>
      </c>
      <c r="AA93" s="29">
        <f t="shared" ref="AA93:AA95" si="80">F93/F81*100-100</f>
        <v>3.5447826824687212</v>
      </c>
      <c r="AB93" s="29">
        <f t="shared" ref="AB93:AB95" si="81">G93/G81*100-100</f>
        <v>3.9939571616435217</v>
      </c>
      <c r="AC93" s="29">
        <f t="shared" ref="AC93:AC95" si="82">H93/H81*100-100</f>
        <v>3.3454733292536361</v>
      </c>
      <c r="AD93" s="29">
        <f t="shared" ref="AD93:AD95" si="83">I93/I81*100-100</f>
        <v>6.6685736859630964</v>
      </c>
      <c r="AE93" s="29">
        <f t="shared" ref="AE93:AE95" si="84">J93/J81*100-100</f>
        <v>-0.99555657657815289</v>
      </c>
      <c r="AF93" s="29">
        <f t="shared" ref="AF93:AF95" si="85">K93/K81*100-100</f>
        <v>7.8243505871070624</v>
      </c>
      <c r="AG93" s="29">
        <f t="shared" ref="AG93:AG95" si="86">L93/L81*100-100</f>
        <v>3.9274142021417333</v>
      </c>
      <c r="AH93" s="29">
        <f t="shared" ref="AH93:AH95" si="87">M93/M81*100-100</f>
        <v>2.2345457416057712</v>
      </c>
      <c r="AI93" s="29">
        <f t="shared" ref="AI93:AI95" si="88">N93/N81*100-100</f>
        <v>3.4391204688129875</v>
      </c>
      <c r="AJ93" s="29">
        <f t="shared" ref="AJ93:AJ95" si="89">O93/O81*100-100</f>
        <v>3.8993793884423411</v>
      </c>
      <c r="AK93" s="29">
        <f t="shared" ref="AK93:AK95" si="90">P93/P81*100-100</f>
        <v>0.9189572586096233</v>
      </c>
      <c r="AL93" s="29">
        <f t="shared" ref="AL93:AL95" si="91">Q93/Q81*100-100</f>
        <v>13.746056907022904</v>
      </c>
      <c r="AM93" s="29">
        <f t="shared" ref="AM93:AM95" si="92">R93/R81*100-100</f>
        <v>7.7779834013356606</v>
      </c>
      <c r="AN93" s="29">
        <f t="shared" ref="AN93:AN95" si="93">S93/S81*100-100</f>
        <v>5.4994317930598697</v>
      </c>
      <c r="AO93" s="29">
        <f t="shared" ref="AO93:AO95" si="94">T93/T81*100-100</f>
        <v>4.7101221909426272</v>
      </c>
      <c r="AP93" s="23"/>
      <c r="AQ93" s="23"/>
      <c r="AR93" s="58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M93" s="58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</row>
    <row r="94" spans="1:84" s="60" customFormat="1" ht="15.75" x14ac:dyDescent="0.25">
      <c r="A94" s="43">
        <v>43862</v>
      </c>
      <c r="B94" s="31">
        <v>129.54251356648021</v>
      </c>
      <c r="C94" s="31">
        <v>66.706681106098088</v>
      </c>
      <c r="D94" s="31">
        <v>124.43236578785077</v>
      </c>
      <c r="E94" s="31">
        <v>121.39330157608516</v>
      </c>
      <c r="F94" s="31">
        <v>105.94909974128703</v>
      </c>
      <c r="G94" s="31">
        <v>123.06828975247463</v>
      </c>
      <c r="H94" s="31">
        <v>122.93751363433465</v>
      </c>
      <c r="I94" s="31">
        <v>131.68210736320304</v>
      </c>
      <c r="J94" s="31">
        <v>118.73755252820098</v>
      </c>
      <c r="K94" s="31">
        <v>140.34146117106073</v>
      </c>
      <c r="L94" s="31">
        <v>128.03392889940537</v>
      </c>
      <c r="M94" s="31">
        <v>114.77044245823794</v>
      </c>
      <c r="N94" s="31">
        <v>119.8112971746495</v>
      </c>
      <c r="O94" s="31">
        <v>123.87584253815606</v>
      </c>
      <c r="P94" s="31">
        <v>127.13214755510845</v>
      </c>
      <c r="Q94" s="31">
        <v>137.52178819678122</v>
      </c>
      <c r="R94" s="31">
        <v>122.36568673216537</v>
      </c>
      <c r="S94" s="31">
        <v>137.05274618679834</v>
      </c>
      <c r="T94" s="31">
        <v>124.99121914184856</v>
      </c>
      <c r="U94" s="23"/>
      <c r="V94" s="43">
        <v>43862</v>
      </c>
      <c r="W94" s="31">
        <f t="shared" si="76"/>
        <v>4.0196390077362025</v>
      </c>
      <c r="X94" s="31">
        <f t="shared" si="77"/>
        <v>-0.37824393112279608</v>
      </c>
      <c r="Y94" s="31">
        <f t="shared" si="78"/>
        <v>4.1369444062351732</v>
      </c>
      <c r="Z94" s="31">
        <f t="shared" si="79"/>
        <v>6.3565868128817442</v>
      </c>
      <c r="AA94" s="31">
        <f t="shared" si="80"/>
        <v>-8.7103420870472661</v>
      </c>
      <c r="AB94" s="31">
        <f t="shared" si="81"/>
        <v>3.1976173556076617</v>
      </c>
      <c r="AC94" s="31">
        <f t="shared" si="82"/>
        <v>2.4476728661114038</v>
      </c>
      <c r="AD94" s="31">
        <f t="shared" si="83"/>
        <v>11.576671349700803</v>
      </c>
      <c r="AE94" s="31">
        <f t="shared" si="84"/>
        <v>-0.37546824274224377</v>
      </c>
      <c r="AF94" s="31">
        <f t="shared" si="85"/>
        <v>6.3299258128781446</v>
      </c>
      <c r="AG94" s="31">
        <f t="shared" si="86"/>
        <v>3.5353756077276302</v>
      </c>
      <c r="AH94" s="31">
        <f t="shared" si="87"/>
        <v>-0.24197571550490693</v>
      </c>
      <c r="AI94" s="31">
        <f t="shared" si="88"/>
        <v>0.88301091640788343</v>
      </c>
      <c r="AJ94" s="31">
        <f t="shared" si="89"/>
        <v>3.649843808215806</v>
      </c>
      <c r="AK94" s="31">
        <f t="shared" si="90"/>
        <v>-0.15534242367453999</v>
      </c>
      <c r="AL94" s="31">
        <f t="shared" si="91"/>
        <v>4.5638055827803328</v>
      </c>
      <c r="AM94" s="31">
        <f t="shared" si="92"/>
        <v>3.354166523220627</v>
      </c>
      <c r="AN94" s="31">
        <f t="shared" si="93"/>
        <v>3.8244573002377962</v>
      </c>
      <c r="AO94" s="31">
        <f t="shared" si="94"/>
        <v>2.8974629869765351</v>
      </c>
      <c r="AP94" s="23"/>
      <c r="AQ94" s="23"/>
      <c r="AR94" s="58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M94" s="58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</row>
    <row r="95" spans="1:84" s="60" customFormat="1" ht="15.75" x14ac:dyDescent="0.25">
      <c r="A95" s="43">
        <v>43891</v>
      </c>
      <c r="B95" s="31">
        <v>133.83904724323031</v>
      </c>
      <c r="C95" s="31">
        <v>63.945386922003763</v>
      </c>
      <c r="D95" s="31">
        <v>116.86441703750253</v>
      </c>
      <c r="E95" s="31">
        <v>124.26739285696873</v>
      </c>
      <c r="F95" s="31">
        <v>97.166833232866139</v>
      </c>
      <c r="G95" s="31">
        <v>117.85292207090117</v>
      </c>
      <c r="H95" s="31">
        <v>104.3485318265882</v>
      </c>
      <c r="I95" s="31">
        <v>95.630405879569281</v>
      </c>
      <c r="J95" s="31">
        <v>128.42415992388831</v>
      </c>
      <c r="K95" s="31">
        <v>137.11723991911396</v>
      </c>
      <c r="L95" s="31">
        <v>128.63300949537245</v>
      </c>
      <c r="M95" s="31">
        <v>114.05809503990072</v>
      </c>
      <c r="N95" s="31">
        <v>116.02730335980281</v>
      </c>
      <c r="O95" s="31">
        <v>124.15411168224422</v>
      </c>
      <c r="P95" s="31">
        <v>107.75815928935396</v>
      </c>
      <c r="Q95" s="31">
        <v>129.14940195519864</v>
      </c>
      <c r="R95" s="31">
        <v>108.93837558697771</v>
      </c>
      <c r="S95" s="31">
        <v>126.62992564970756</v>
      </c>
      <c r="T95" s="31">
        <v>119.1629012410136</v>
      </c>
      <c r="U95" s="23"/>
      <c r="V95" s="43">
        <v>43891</v>
      </c>
      <c r="W95" s="31">
        <f t="shared" si="76"/>
        <v>2.6980088508538529</v>
      </c>
      <c r="X95" s="31">
        <f t="shared" si="77"/>
        <v>-7.3733425793065805</v>
      </c>
      <c r="Y95" s="31">
        <f t="shared" si="78"/>
        <v>-6.6739224942630244</v>
      </c>
      <c r="Z95" s="31">
        <f t="shared" si="79"/>
        <v>0.92768200737648954</v>
      </c>
      <c r="AA95" s="31">
        <f t="shared" si="80"/>
        <v>-13.51220836147813</v>
      </c>
      <c r="AB95" s="31">
        <f t="shared" si="81"/>
        <v>-2.6891333828526456</v>
      </c>
      <c r="AC95" s="31">
        <f t="shared" si="82"/>
        <v>-15.411037192184551</v>
      </c>
      <c r="AD95" s="31">
        <f t="shared" si="83"/>
        <v>-28.799394631111369</v>
      </c>
      <c r="AE95" s="31">
        <f t="shared" si="84"/>
        <v>5.0658532528141933</v>
      </c>
      <c r="AF95" s="31">
        <f t="shared" si="85"/>
        <v>1.7767680822295802</v>
      </c>
      <c r="AG95" s="31">
        <f t="shared" si="86"/>
        <v>2.9359177243909755</v>
      </c>
      <c r="AH95" s="31">
        <f t="shared" si="87"/>
        <v>-3.9961899387940321</v>
      </c>
      <c r="AI95" s="31">
        <f t="shared" si="88"/>
        <v>-7.7475403112705692</v>
      </c>
      <c r="AJ95" s="31">
        <f t="shared" si="89"/>
        <v>2.5582273347682758</v>
      </c>
      <c r="AK95" s="31">
        <f t="shared" si="90"/>
        <v>-16.700334236449791</v>
      </c>
      <c r="AL95" s="31">
        <f t="shared" si="91"/>
        <v>-5.9190756458643818</v>
      </c>
      <c r="AM95" s="31">
        <f t="shared" si="92"/>
        <v>-14.242003334188453</v>
      </c>
      <c r="AN95" s="31">
        <f t="shared" si="93"/>
        <v>-4.7192595785798375</v>
      </c>
      <c r="AO95" s="31">
        <f t="shared" si="94"/>
        <v>-4.8140047744528829</v>
      </c>
      <c r="AP95" s="23"/>
      <c r="AQ95" s="23"/>
      <c r="AR95" s="58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M95" s="58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</row>
    <row r="96" spans="1:84" s="60" customFormat="1" ht="15.75" x14ac:dyDescent="0.25">
      <c r="A96" s="43">
        <v>43922</v>
      </c>
      <c r="B96" s="31">
        <v>118.91094899026109</v>
      </c>
      <c r="C96" s="31">
        <v>63.378440342802087</v>
      </c>
      <c r="D96" s="31">
        <v>110.14008505163436</v>
      </c>
      <c r="E96" s="31">
        <v>105.13722301185219</v>
      </c>
      <c r="F96" s="31">
        <v>105.47473311226098</v>
      </c>
      <c r="G96" s="31">
        <v>110.30362191387258</v>
      </c>
      <c r="H96" s="31">
        <v>88.966276026306531</v>
      </c>
      <c r="I96" s="31">
        <v>70.566530534695218</v>
      </c>
      <c r="J96" s="31">
        <v>120.32225505472698</v>
      </c>
      <c r="K96" s="31">
        <v>137.58541906447027</v>
      </c>
      <c r="L96" s="31">
        <v>129.8059536000338</v>
      </c>
      <c r="M96" s="31">
        <v>119.5080649230942</v>
      </c>
      <c r="N96" s="31">
        <v>108.45826615839789</v>
      </c>
      <c r="O96" s="31">
        <v>122.59960342473903</v>
      </c>
      <c r="P96" s="31">
        <v>90.096239417998902</v>
      </c>
      <c r="Q96" s="31">
        <v>109.78135609681182</v>
      </c>
      <c r="R96" s="31">
        <v>97.325858415501443</v>
      </c>
      <c r="S96" s="31">
        <v>116.17156246009399</v>
      </c>
      <c r="T96" s="31">
        <v>111.19612811361677</v>
      </c>
      <c r="U96" s="23"/>
      <c r="V96" s="43">
        <v>43922</v>
      </c>
      <c r="W96" s="31">
        <f t="shared" ref="W96:W98" si="95">B96/B84*100-100</f>
        <v>1.7693480167538809</v>
      </c>
      <c r="X96" s="31">
        <f t="shared" ref="X96:X98" si="96">C96/C84*100-100</f>
        <v>-12.775232690904289</v>
      </c>
      <c r="Y96" s="31">
        <f t="shared" ref="Y96:Y98" si="97">D96/D84*100-100</f>
        <v>-11.21182708122619</v>
      </c>
      <c r="Z96" s="31">
        <f t="shared" ref="Z96:Z98" si="98">E96/E84*100-100</f>
        <v>-10.563111223382705</v>
      </c>
      <c r="AA96" s="31">
        <f t="shared" ref="AA96:AA98" si="99">F96/F84*100-100</f>
        <v>-17.147679136930464</v>
      </c>
      <c r="AB96" s="31">
        <f t="shared" ref="AB96:AB98" si="100">G96/G84*100-100</f>
        <v>-9.8234558572750359</v>
      </c>
      <c r="AC96" s="31">
        <f t="shared" ref="AC96:AC98" si="101">H96/H84*100-100</f>
        <v>-28.398881594954389</v>
      </c>
      <c r="AD96" s="31">
        <f t="shared" ref="AD96:AD98" si="102">I96/I84*100-100</f>
        <v>-46.131521524118412</v>
      </c>
      <c r="AE96" s="31">
        <f t="shared" ref="AE96:AE98" si="103">J96/J84*100-100</f>
        <v>-5.2563467025305926</v>
      </c>
      <c r="AF96" s="31">
        <f t="shared" ref="AF96:AF98" si="104">K96/K84*100-100</f>
        <v>1.4580667184280713</v>
      </c>
      <c r="AG96" s="31">
        <f t="shared" ref="AG96:AG98" si="105">L96/L84*100-100</f>
        <v>3.1655233620285799</v>
      </c>
      <c r="AH96" s="31">
        <f t="shared" ref="AH96:AH98" si="106">M96/M84*100-100</f>
        <v>-4.7472502886370336</v>
      </c>
      <c r="AI96" s="31">
        <f t="shared" ref="AI96:AI98" si="107">N96/N84*100-100</f>
        <v>-14.642118946214197</v>
      </c>
      <c r="AJ96" s="31">
        <f t="shared" ref="AJ96:AJ98" si="108">O96/O84*100-100</f>
        <v>1.1452686250446078</v>
      </c>
      <c r="AK96" s="31">
        <f t="shared" ref="AK96:AK98" si="109">P96/P84*100-100</f>
        <v>-20.213703019501679</v>
      </c>
      <c r="AL96" s="31">
        <f t="shared" ref="AL96:AL98" si="110">Q96/Q84*100-100</f>
        <v>-16.220440860108781</v>
      </c>
      <c r="AM96" s="31">
        <f t="shared" ref="AM96:AM98" si="111">R96/R84*100-100</f>
        <v>-20.637607672423115</v>
      </c>
      <c r="AN96" s="31">
        <f t="shared" ref="AN96:AN98" si="112">S96/S84*100-100</f>
        <v>-12.398483633988889</v>
      </c>
      <c r="AO96" s="31">
        <f t="shared" ref="AO96:AO98" si="113">T96/T84*100-100</f>
        <v>-10.178130750267684</v>
      </c>
      <c r="AP96" s="23"/>
      <c r="AQ96" s="23"/>
      <c r="AR96" s="58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M96" s="58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</row>
    <row r="97" spans="1:84" s="60" customFormat="1" ht="15.75" x14ac:dyDescent="0.25">
      <c r="A97" s="43">
        <v>43952</v>
      </c>
      <c r="B97" s="31">
        <v>115.89424110329071</v>
      </c>
      <c r="C97" s="31">
        <v>66.555490889031077</v>
      </c>
      <c r="D97" s="31">
        <v>111.89925862797458</v>
      </c>
      <c r="E97" s="31">
        <v>96.1798263399413</v>
      </c>
      <c r="F97" s="31">
        <v>118.9293222363881</v>
      </c>
      <c r="G97" s="31">
        <v>105.49517713322484</v>
      </c>
      <c r="H97" s="31">
        <v>83.960034885971851</v>
      </c>
      <c r="I97" s="31">
        <v>79.889725252466505</v>
      </c>
      <c r="J97" s="31">
        <v>121.25126765748156</v>
      </c>
      <c r="K97" s="31">
        <v>140.70646864983055</v>
      </c>
      <c r="L97" s="31">
        <v>129.63146811143935</v>
      </c>
      <c r="M97" s="31">
        <v>116.38461930746493</v>
      </c>
      <c r="N97" s="31">
        <v>104.88822126335677</v>
      </c>
      <c r="O97" s="31">
        <v>121.85491936073231</v>
      </c>
      <c r="P97" s="31">
        <v>89.981058032768047</v>
      </c>
      <c r="Q97" s="31">
        <v>116.78034277111789</v>
      </c>
      <c r="R97" s="31">
        <v>95.093916184815257</v>
      </c>
      <c r="S97" s="31">
        <v>109.05408964019431</v>
      </c>
      <c r="T97" s="31">
        <v>110.38077348927233</v>
      </c>
      <c r="U97" s="23"/>
      <c r="V97" s="43">
        <v>43952</v>
      </c>
      <c r="W97" s="31">
        <f t="shared" si="95"/>
        <v>2.2536347267794667</v>
      </c>
      <c r="X97" s="31">
        <f t="shared" si="96"/>
        <v>-20.225128020309526</v>
      </c>
      <c r="Y97" s="31">
        <f t="shared" si="97"/>
        <v>-10.994039575773542</v>
      </c>
      <c r="Z97" s="31">
        <f t="shared" si="98"/>
        <v>-17.11717283243172</v>
      </c>
      <c r="AA97" s="31">
        <f t="shared" si="99"/>
        <v>-13.781752713948123</v>
      </c>
      <c r="AB97" s="31">
        <f t="shared" si="100"/>
        <v>-12.321501184536004</v>
      </c>
      <c r="AC97" s="31">
        <f t="shared" si="101"/>
        <v>-32.445918368597674</v>
      </c>
      <c r="AD97" s="31">
        <f t="shared" si="102"/>
        <v>-39.884645032747137</v>
      </c>
      <c r="AE97" s="31">
        <f t="shared" si="103"/>
        <v>-3.7485775436886826</v>
      </c>
      <c r="AF97" s="31">
        <f t="shared" si="104"/>
        <v>-1.1982534431525949</v>
      </c>
      <c r="AG97" s="31">
        <f t="shared" si="105"/>
        <v>2.4647150195259684</v>
      </c>
      <c r="AH97" s="31">
        <f t="shared" si="106"/>
        <v>-5.1374519695712877</v>
      </c>
      <c r="AI97" s="31">
        <f t="shared" si="107"/>
        <v>-15.345414558631191</v>
      </c>
      <c r="AJ97" s="31">
        <f t="shared" si="108"/>
        <v>-3.9003764806025742E-2</v>
      </c>
      <c r="AK97" s="31">
        <f t="shared" si="109"/>
        <v>-14.691727955295974</v>
      </c>
      <c r="AL97" s="31">
        <f t="shared" si="110"/>
        <v>-17.261294739187022</v>
      </c>
      <c r="AM97" s="31">
        <f t="shared" si="111"/>
        <v>-24.03215058761262</v>
      </c>
      <c r="AN97" s="31">
        <f t="shared" si="112"/>
        <v>-15.756007557667445</v>
      </c>
      <c r="AO97" s="31">
        <f t="shared" si="113"/>
        <v>-10.844312331558015</v>
      </c>
      <c r="AP97" s="23"/>
      <c r="AQ97" s="23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M97" s="58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</row>
    <row r="98" spans="1:84" s="60" customFormat="1" ht="15.75" x14ac:dyDescent="0.25">
      <c r="A98" s="43">
        <v>43983</v>
      </c>
      <c r="B98" s="31">
        <v>109.67730706852237</v>
      </c>
      <c r="C98" s="31">
        <v>62.939939789072049</v>
      </c>
      <c r="D98" s="31">
        <v>111.91518983511668</v>
      </c>
      <c r="E98" s="31">
        <v>109.86062873314295</v>
      </c>
      <c r="F98" s="31">
        <v>111.81818059979535</v>
      </c>
      <c r="G98" s="31">
        <v>107.07771181138536</v>
      </c>
      <c r="H98" s="31">
        <v>83.353329631365611</v>
      </c>
      <c r="I98" s="31">
        <v>69.756898206256722</v>
      </c>
      <c r="J98" s="31">
        <v>124.41013475479824</v>
      </c>
      <c r="K98" s="31">
        <v>139.83576551439654</v>
      </c>
      <c r="L98" s="31">
        <v>129.42153314860326</v>
      </c>
      <c r="M98" s="31">
        <v>114.26411617806207</v>
      </c>
      <c r="N98" s="31">
        <v>105.75147849425313</v>
      </c>
      <c r="O98" s="31">
        <v>121.67530016935271</v>
      </c>
      <c r="P98" s="31">
        <v>97.691727543752393</v>
      </c>
      <c r="Q98" s="31">
        <v>127.00936340838138</v>
      </c>
      <c r="R98" s="31">
        <v>96.049368017958258</v>
      </c>
      <c r="S98" s="31">
        <v>111.8964251221548</v>
      </c>
      <c r="T98" s="31">
        <v>110.59068316245184</v>
      </c>
      <c r="U98" s="23"/>
      <c r="V98" s="43">
        <v>43983</v>
      </c>
      <c r="W98" s="31">
        <f t="shared" si="95"/>
        <v>1.4504426954229217</v>
      </c>
      <c r="X98" s="31">
        <f t="shared" si="96"/>
        <v>-9.8384024234213143</v>
      </c>
      <c r="Y98" s="31">
        <f t="shared" si="97"/>
        <v>-3.7805100117675181</v>
      </c>
      <c r="Z98" s="31">
        <f t="shared" si="98"/>
        <v>1.9091929507504233</v>
      </c>
      <c r="AA98" s="31">
        <f t="shared" si="99"/>
        <v>-13.258312208933503</v>
      </c>
      <c r="AB98" s="31">
        <f t="shared" si="100"/>
        <v>-9.1223074290272024</v>
      </c>
      <c r="AC98" s="31">
        <f t="shared" si="101"/>
        <v>-28.826359335195804</v>
      </c>
      <c r="AD98" s="31">
        <f t="shared" si="102"/>
        <v>-48.782532892515349</v>
      </c>
      <c r="AE98" s="31">
        <f t="shared" si="103"/>
        <v>1.293430059805047</v>
      </c>
      <c r="AF98" s="31">
        <f t="shared" si="104"/>
        <v>1.8602683142587892</v>
      </c>
      <c r="AG98" s="31">
        <f t="shared" si="105"/>
        <v>2.4071732661928849</v>
      </c>
      <c r="AH98" s="31">
        <f t="shared" si="106"/>
        <v>-3.4084985902615301</v>
      </c>
      <c r="AI98" s="31">
        <f t="shared" si="107"/>
        <v>-10.785136563053243</v>
      </c>
      <c r="AJ98" s="31">
        <f t="shared" si="108"/>
        <v>-0.50289929636070951</v>
      </c>
      <c r="AK98" s="31">
        <f t="shared" si="109"/>
        <v>-7.6621305998250904</v>
      </c>
      <c r="AL98" s="31">
        <f t="shared" si="110"/>
        <v>-8.0318714249765719</v>
      </c>
      <c r="AM98" s="31">
        <f t="shared" si="111"/>
        <v>-21.12499866511898</v>
      </c>
      <c r="AN98" s="31">
        <f t="shared" si="112"/>
        <v>-11.967201834152888</v>
      </c>
      <c r="AO98" s="31">
        <f t="shared" si="113"/>
        <v>-7.6176847428585575</v>
      </c>
      <c r="AP98" s="23"/>
      <c r="AQ98" s="23"/>
      <c r="AR98" s="58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M98" s="58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</row>
    <row r="99" spans="1:84" s="60" customFormat="1" ht="15.75" x14ac:dyDescent="0.25">
      <c r="A99" s="43">
        <v>44013</v>
      </c>
      <c r="B99" s="31">
        <v>110.06971542387926</v>
      </c>
      <c r="C99" s="31">
        <v>72.402301203405202</v>
      </c>
      <c r="D99" s="31">
        <v>120.46934569352977</v>
      </c>
      <c r="E99" s="31">
        <v>108.7953844972733</v>
      </c>
      <c r="F99" s="31">
        <v>124.26599165108742</v>
      </c>
      <c r="G99" s="31">
        <v>112.9334883763968</v>
      </c>
      <c r="H99" s="31">
        <v>91.68697639748261</v>
      </c>
      <c r="I99" s="31">
        <v>83.698829808218761</v>
      </c>
      <c r="J99" s="31">
        <v>126.28262159797437</v>
      </c>
      <c r="K99" s="31">
        <v>145.52655618227055</v>
      </c>
      <c r="L99" s="31">
        <v>130.2427899091571</v>
      </c>
      <c r="M99" s="31">
        <v>123.3762915138978</v>
      </c>
      <c r="N99" s="31">
        <v>118.9911950980667</v>
      </c>
      <c r="O99" s="31">
        <v>122.17752354388773</v>
      </c>
      <c r="P99" s="31">
        <v>111.09002247981599</v>
      </c>
      <c r="Q99" s="31">
        <v>138.29346460907726</v>
      </c>
      <c r="R99" s="31">
        <v>106.30677738676395</v>
      </c>
      <c r="S99" s="31">
        <v>117.66819208577735</v>
      </c>
      <c r="T99" s="31">
        <v>117.03325906797636</v>
      </c>
      <c r="U99" s="23"/>
      <c r="V99" s="43">
        <v>44013</v>
      </c>
      <c r="W99" s="31">
        <f t="shared" ref="W99:W101" si="114">B99/B87*100-100</f>
        <v>2.4864678361122543</v>
      </c>
      <c r="X99" s="31">
        <f t="shared" ref="X99:X101" si="115">C99/C87*100-100</f>
        <v>-9.1189189946059486</v>
      </c>
      <c r="Y99" s="31">
        <f t="shared" ref="Y99:Y101" si="116">D99/D87*100-100</f>
        <v>-0.66985009896166048</v>
      </c>
      <c r="Z99" s="31">
        <f t="shared" ref="Z99:Z101" si="117">E99/E87*100-100</f>
        <v>-1.7089121912918728</v>
      </c>
      <c r="AA99" s="31">
        <f t="shared" ref="AA99:AA101" si="118">F99/F87*100-100</f>
        <v>-6.5870386112452479</v>
      </c>
      <c r="AB99" s="31">
        <f t="shared" ref="AB99:AB101" si="119">G99/G87*100-100</f>
        <v>-4.7833578398521297</v>
      </c>
      <c r="AC99" s="31">
        <f t="shared" ref="AC99:AC101" si="120">H99/H87*100-100</f>
        <v>-24.451145751921956</v>
      </c>
      <c r="AD99" s="31">
        <f t="shared" ref="AD99:AD101" si="121">I99/I87*100-100</f>
        <v>-40.897195982877321</v>
      </c>
      <c r="AE99" s="31">
        <f t="shared" ref="AE99:AE101" si="122">J99/J87*100-100</f>
        <v>-1.5041081432093932</v>
      </c>
      <c r="AF99" s="31">
        <f t="shared" ref="AF99:AF101" si="123">K99/K87*100-100</f>
        <v>3.7881204793592644</v>
      </c>
      <c r="AG99" s="31">
        <f t="shared" ref="AG99:AG101" si="124">L99/L87*100-100</f>
        <v>2.3747985900038486</v>
      </c>
      <c r="AH99" s="31">
        <f t="shared" ref="AH99:AH101" si="125">M99/M87*100-100</f>
        <v>-1.9525124139599654</v>
      </c>
      <c r="AI99" s="31">
        <f t="shared" ref="AI99:AI101" si="126">N99/N87*100-100</f>
        <v>-0.9622646946521769</v>
      </c>
      <c r="AJ99" s="31">
        <f t="shared" ref="AJ99:AJ101" si="127">O99/O87*100-100</f>
        <v>-0.11620340463261414</v>
      </c>
      <c r="AK99" s="31">
        <f t="shared" ref="AK99:AK101" si="128">P99/P87*100-100</f>
        <v>-3.862014561033817</v>
      </c>
      <c r="AL99" s="31">
        <f t="shared" ref="AL99:AL101" si="129">Q99/Q87*100-100</f>
        <v>-3.9339937826741362</v>
      </c>
      <c r="AM99" s="31">
        <f t="shared" ref="AM99:AM101" si="130">R99/R87*100-100</f>
        <v>-14.907004382468131</v>
      </c>
      <c r="AN99" s="31">
        <f t="shared" ref="AN99:AN101" si="131">S99/S87*100-100</f>
        <v>-9.1141981618795</v>
      </c>
      <c r="AO99" s="31">
        <f t="shared" ref="AO99:AO101" si="132">T99/T87*100-100</f>
        <v>-4.5769930469003839</v>
      </c>
      <c r="AP99" s="23"/>
      <c r="AQ99" s="23"/>
      <c r="AR99" s="58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M99" s="58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</row>
    <row r="100" spans="1:84" s="60" customFormat="1" ht="15.75" x14ac:dyDescent="0.25">
      <c r="A100" s="43">
        <v>44044</v>
      </c>
      <c r="B100" s="31">
        <v>116.03317529504446</v>
      </c>
      <c r="C100" s="31">
        <v>75.530140320955397</v>
      </c>
      <c r="D100" s="31">
        <v>121.11473455408102</v>
      </c>
      <c r="E100" s="31">
        <v>121.15062465359543</v>
      </c>
      <c r="F100" s="31">
        <v>121.41224393222866</v>
      </c>
      <c r="G100" s="31">
        <v>118.78440702259792</v>
      </c>
      <c r="H100" s="31">
        <v>105.07936255792056</v>
      </c>
      <c r="I100" s="31">
        <v>96.728173754470589</v>
      </c>
      <c r="J100" s="31">
        <v>124.7734335939076</v>
      </c>
      <c r="K100" s="31">
        <v>140.16201757146948</v>
      </c>
      <c r="L100" s="31">
        <v>130.79093745476089</v>
      </c>
      <c r="M100" s="31">
        <v>123.56648725404182</v>
      </c>
      <c r="N100" s="31">
        <v>116.89284318066379</v>
      </c>
      <c r="O100" s="31">
        <v>122.08057664067175</v>
      </c>
      <c r="P100" s="31">
        <v>112.98040117378736</v>
      </c>
      <c r="Q100" s="31">
        <v>140.54753515593956</v>
      </c>
      <c r="R100" s="31">
        <v>112.62207049196383</v>
      </c>
      <c r="S100" s="31">
        <v>126.04283185000844</v>
      </c>
      <c r="T100" s="31">
        <v>120.4486902608886</v>
      </c>
      <c r="U100" s="23"/>
      <c r="V100" s="43">
        <v>44044</v>
      </c>
      <c r="W100" s="31">
        <f t="shared" si="114"/>
        <v>3.2153252961809784</v>
      </c>
      <c r="X100" s="31">
        <f t="shared" si="115"/>
        <v>-3.3380070696011472</v>
      </c>
      <c r="Y100" s="31">
        <f t="shared" si="116"/>
        <v>3.1928717645047726</v>
      </c>
      <c r="Z100" s="31">
        <f t="shared" si="117"/>
        <v>11.382456471315308</v>
      </c>
      <c r="AA100" s="31">
        <f t="shared" si="118"/>
        <v>-6.2442440173790033</v>
      </c>
      <c r="AB100" s="31">
        <f t="shared" si="119"/>
        <v>-1.4404519681082633</v>
      </c>
      <c r="AC100" s="31">
        <f t="shared" si="120"/>
        <v>-12.537452419465083</v>
      </c>
      <c r="AD100" s="31">
        <f t="shared" si="121"/>
        <v>-28.814354826593345</v>
      </c>
      <c r="AE100" s="31">
        <f t="shared" si="122"/>
        <v>1.8503867133588443</v>
      </c>
      <c r="AF100" s="31">
        <f t="shared" si="123"/>
        <v>4.1652443072151186</v>
      </c>
      <c r="AG100" s="31">
        <f t="shared" si="124"/>
        <v>2.5836622202131991</v>
      </c>
      <c r="AH100" s="31">
        <f t="shared" si="125"/>
        <v>0.37274092617096244</v>
      </c>
      <c r="AI100" s="31">
        <f t="shared" si="126"/>
        <v>0.60265658623632135</v>
      </c>
      <c r="AJ100" s="31">
        <f t="shared" si="127"/>
        <v>-9.1806746730100031E-2</v>
      </c>
      <c r="AK100" s="31">
        <f t="shared" si="128"/>
        <v>-2.8063763461705662</v>
      </c>
      <c r="AL100" s="31">
        <f t="shared" si="129"/>
        <v>-1.1026487264162483</v>
      </c>
      <c r="AM100" s="31">
        <f t="shared" si="130"/>
        <v>-9.8486843127639929</v>
      </c>
      <c r="AN100" s="31">
        <f t="shared" si="131"/>
        <v>-3.5705941577137708</v>
      </c>
      <c r="AO100" s="31">
        <f t="shared" si="132"/>
        <v>-1.2814315465125077</v>
      </c>
      <c r="AP100" s="23"/>
      <c r="AQ100" s="23"/>
      <c r="AR100" s="58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M100" s="58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</row>
    <row r="101" spans="1:84" s="60" customFormat="1" ht="15.75" x14ac:dyDescent="0.25">
      <c r="A101" s="43">
        <v>44075</v>
      </c>
      <c r="B101" s="31">
        <v>110.88658089364755</v>
      </c>
      <c r="C101" s="31">
        <v>72.178379806713252</v>
      </c>
      <c r="D101" s="31">
        <v>118.63329461244777</v>
      </c>
      <c r="E101" s="31">
        <v>130.56834824386524</v>
      </c>
      <c r="F101" s="31">
        <v>116.45808240799681</v>
      </c>
      <c r="G101" s="31">
        <v>122.89177945404117</v>
      </c>
      <c r="H101" s="31">
        <v>113.05225319740873</v>
      </c>
      <c r="I101" s="31">
        <v>98.966211845979601</v>
      </c>
      <c r="J101" s="31">
        <v>125.60358946889393</v>
      </c>
      <c r="K101" s="31">
        <v>139.61314694031068</v>
      </c>
      <c r="L101" s="31">
        <v>131.3857104377974</v>
      </c>
      <c r="M101" s="31">
        <v>123.1216187368865</v>
      </c>
      <c r="N101" s="31">
        <v>114.25589416309879</v>
      </c>
      <c r="O101" s="31">
        <v>122.58430698993983</v>
      </c>
      <c r="P101" s="31">
        <v>106.49395905635545</v>
      </c>
      <c r="Q101" s="31">
        <v>139.04796112326784</v>
      </c>
      <c r="R101" s="31">
        <v>110.65195739722348</v>
      </c>
      <c r="S101" s="31">
        <v>131.18006527323695</v>
      </c>
      <c r="T101" s="31">
        <v>120.45069974832863</v>
      </c>
      <c r="U101" s="23"/>
      <c r="V101" s="43">
        <v>44075</v>
      </c>
      <c r="W101" s="31">
        <f t="shared" si="114"/>
        <v>2.7542289876732156</v>
      </c>
      <c r="X101" s="31">
        <f t="shared" si="115"/>
        <v>-2.1672485455293042</v>
      </c>
      <c r="Y101" s="31">
        <f t="shared" si="116"/>
        <v>6.832172627298533</v>
      </c>
      <c r="Z101" s="31">
        <f t="shared" si="117"/>
        <v>16.638553569826755</v>
      </c>
      <c r="AA101" s="31">
        <f t="shared" si="118"/>
        <v>-11.837356861217728</v>
      </c>
      <c r="AB101" s="31">
        <f t="shared" si="119"/>
        <v>1.4404584192232477</v>
      </c>
      <c r="AC101" s="31">
        <f t="shared" si="120"/>
        <v>-7.1755529632729633</v>
      </c>
      <c r="AD101" s="31">
        <f t="shared" si="121"/>
        <v>-22.383131377958804</v>
      </c>
      <c r="AE101" s="31">
        <f t="shared" si="122"/>
        <v>5.7809005258806252</v>
      </c>
      <c r="AF101" s="31">
        <f t="shared" si="123"/>
        <v>-0.11914317122383977</v>
      </c>
      <c r="AG101" s="31">
        <f t="shared" si="124"/>
        <v>2.9105470063923065</v>
      </c>
      <c r="AH101" s="31">
        <f t="shared" si="125"/>
        <v>2.8885757672896659</v>
      </c>
      <c r="AI101" s="31">
        <f t="shared" si="126"/>
        <v>-3.9779390581721543</v>
      </c>
      <c r="AJ101" s="31">
        <f t="shared" si="127"/>
        <v>0.40646233702010193</v>
      </c>
      <c r="AK101" s="31">
        <f t="shared" si="128"/>
        <v>-1.3949319403268134</v>
      </c>
      <c r="AL101" s="31">
        <f t="shared" si="129"/>
        <v>2.2757314534903657</v>
      </c>
      <c r="AM101" s="31">
        <f t="shared" si="130"/>
        <v>-5.2180572453646477</v>
      </c>
      <c r="AN101" s="31">
        <f t="shared" si="131"/>
        <v>0.36268907282091334</v>
      </c>
      <c r="AO101" s="31">
        <f t="shared" si="132"/>
        <v>0.46796432756970319</v>
      </c>
      <c r="AP101" s="23"/>
      <c r="AQ101" s="23"/>
      <c r="AR101" s="58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M101" s="58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</row>
    <row r="102" spans="1:84" s="60" customFormat="1" ht="15.75" hidden="1" x14ac:dyDescent="0.25">
      <c r="A102" s="43">
        <v>44105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3"/>
      <c r="V102" s="43">
        <v>44105</v>
      </c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23"/>
      <c r="AQ102" s="23"/>
      <c r="AR102" s="58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M102" s="58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</row>
    <row r="103" spans="1:84" s="60" customFormat="1" ht="15.75" hidden="1" x14ac:dyDescent="0.25">
      <c r="A103" s="43">
        <v>44136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23"/>
      <c r="V103" s="43">
        <v>44136</v>
      </c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23"/>
      <c r="AQ103" s="23"/>
      <c r="AR103" s="58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M103" s="58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</row>
    <row r="104" spans="1:84" s="60" customFormat="1" ht="15.75" hidden="1" x14ac:dyDescent="0.25">
      <c r="A104" s="44">
        <v>44166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23"/>
      <c r="V104" s="44">
        <v>44166</v>
      </c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23"/>
      <c r="AQ104" s="23"/>
      <c r="AR104" s="58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M104" s="58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</row>
    <row r="105" spans="1:84" s="60" customFormat="1" ht="15.75" hidden="1" x14ac:dyDescent="0.25">
      <c r="A105" s="45">
        <v>44197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23"/>
      <c r="V105" s="45">
        <v>44197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23"/>
      <c r="AQ105" s="23"/>
      <c r="AR105" s="58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M105" s="58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</row>
    <row r="106" spans="1:84" s="60" customFormat="1" ht="15.75" hidden="1" x14ac:dyDescent="0.25">
      <c r="A106" s="40">
        <v>44228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3"/>
      <c r="V106" s="40">
        <v>44228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3"/>
      <c r="AQ106" s="23"/>
      <c r="AR106" s="58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M106" s="58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</row>
    <row r="107" spans="1:84" s="60" customFormat="1" ht="15.75" hidden="1" x14ac:dyDescent="0.25">
      <c r="A107" s="40">
        <v>44256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3"/>
      <c r="V107" s="40">
        <v>44256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3"/>
      <c r="AQ107" s="23"/>
      <c r="AR107" s="58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M107" s="58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</row>
    <row r="108" spans="1:84" s="60" customFormat="1" ht="15.75" hidden="1" x14ac:dyDescent="0.25">
      <c r="A108" s="40">
        <v>44287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3"/>
      <c r="V108" s="40">
        <v>44287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3"/>
      <c r="AQ108" s="23"/>
      <c r="AR108" s="58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M108" s="58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</row>
    <row r="109" spans="1:84" s="60" customFormat="1" ht="15.75" hidden="1" x14ac:dyDescent="0.25">
      <c r="A109" s="40">
        <v>44317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/>
      <c r="V109" s="40">
        <v>44317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3"/>
      <c r="AQ109" s="23"/>
      <c r="AR109" s="58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M109" s="58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</row>
    <row r="110" spans="1:84" s="60" customFormat="1" ht="15.75" hidden="1" x14ac:dyDescent="0.25">
      <c r="A110" s="40">
        <v>44348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/>
      <c r="V110" s="40">
        <v>44348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3"/>
      <c r="AQ110" s="23"/>
      <c r="AR110" s="58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M110" s="58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</row>
    <row r="111" spans="1:84" s="60" customFormat="1" ht="15.75" hidden="1" x14ac:dyDescent="0.25">
      <c r="A111" s="40">
        <v>44378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3"/>
      <c r="V111" s="40">
        <v>44378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3"/>
      <c r="AQ111" s="23"/>
      <c r="AR111" s="58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M111" s="58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</row>
    <row r="112" spans="1:84" s="60" customFormat="1" ht="15.75" hidden="1" x14ac:dyDescent="0.25">
      <c r="A112" s="40">
        <v>44409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3"/>
      <c r="V112" s="40">
        <v>44409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3"/>
      <c r="AQ112" s="23"/>
      <c r="AR112" s="58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M112" s="58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</row>
    <row r="113" spans="1:84" s="60" customFormat="1" ht="15.75" hidden="1" x14ac:dyDescent="0.25">
      <c r="A113" s="40">
        <v>44440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3"/>
      <c r="V113" s="40">
        <v>44440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3"/>
      <c r="AQ113" s="23"/>
      <c r="AR113" s="58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M113" s="58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</row>
    <row r="114" spans="1:84" s="60" customFormat="1" ht="15.75" hidden="1" x14ac:dyDescent="0.25">
      <c r="A114" s="40">
        <v>44470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3"/>
      <c r="V114" s="40">
        <v>44470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3"/>
      <c r="AQ114" s="23"/>
      <c r="AR114" s="58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M114" s="58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</row>
    <row r="115" spans="1:84" s="60" customFormat="1" ht="15.75" hidden="1" x14ac:dyDescent="0.25">
      <c r="A115" s="40">
        <v>44501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3"/>
      <c r="V115" s="40">
        <v>44501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3"/>
      <c r="AQ115" s="23"/>
      <c r="AR115" s="58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M115" s="58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</row>
    <row r="116" spans="1:84" s="60" customFormat="1" ht="15.75" hidden="1" x14ac:dyDescent="0.25">
      <c r="A116" s="41">
        <v>44531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3"/>
      <c r="V116" s="41">
        <v>44531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3"/>
      <c r="AQ116" s="23"/>
      <c r="AR116" s="58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M116" s="58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</row>
    <row r="117" spans="1:84" s="60" customFormat="1" ht="15.75" hidden="1" x14ac:dyDescent="0.25">
      <c r="A117" s="42">
        <v>44562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3"/>
      <c r="V117" s="42">
        <v>44562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3"/>
      <c r="AQ117" s="23"/>
      <c r="AR117" s="58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M117" s="58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</row>
    <row r="118" spans="1:84" s="60" customFormat="1" ht="15.75" hidden="1" x14ac:dyDescent="0.25">
      <c r="A118" s="43">
        <v>44593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3"/>
      <c r="V118" s="43">
        <v>44593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3"/>
      <c r="AQ118" s="23"/>
      <c r="AR118" s="5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M118" s="58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</row>
    <row r="119" spans="1:84" s="60" customFormat="1" ht="15.75" hidden="1" x14ac:dyDescent="0.25">
      <c r="A119" s="43">
        <v>44621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3"/>
      <c r="V119" s="43">
        <v>44621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3"/>
      <c r="AQ119" s="23"/>
      <c r="AR119" s="58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M119" s="58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</row>
    <row r="120" spans="1:84" s="60" customFormat="1" ht="15.75" hidden="1" x14ac:dyDescent="0.25">
      <c r="A120" s="43">
        <v>44652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3"/>
      <c r="V120" s="43">
        <v>44652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3"/>
      <c r="AQ120" s="23"/>
      <c r="AR120" s="58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M120" s="58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</row>
    <row r="121" spans="1:84" s="60" customFormat="1" ht="15.75" hidden="1" x14ac:dyDescent="0.25">
      <c r="A121" s="43">
        <v>44682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3"/>
      <c r="V121" s="43">
        <v>44682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3"/>
      <c r="AQ121" s="23"/>
      <c r="AR121" s="58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M121" s="58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</row>
    <row r="122" spans="1:84" s="60" customFormat="1" ht="15.75" hidden="1" x14ac:dyDescent="0.25">
      <c r="A122" s="43">
        <v>44713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3"/>
      <c r="V122" s="43">
        <v>44713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3"/>
      <c r="AQ122" s="23"/>
      <c r="AR122" s="58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8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</row>
    <row r="123" spans="1:84" s="60" customFormat="1" ht="15.75" hidden="1" x14ac:dyDescent="0.25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8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M123" s="58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</row>
    <row r="124" spans="1:84" s="60" customFormat="1" ht="15.75" hidden="1" x14ac:dyDescent="0.25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8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M124" s="58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</row>
    <row r="125" spans="1:84" s="60" customFormat="1" ht="15.75" hidden="1" x14ac:dyDescent="0.25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8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M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</row>
    <row r="126" spans="1:84" s="60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8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M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</row>
    <row r="127" spans="1:84" s="60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8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M127" s="58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</row>
    <row r="128" spans="1:84" s="60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M128" s="58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</row>
    <row r="129" spans="1:84" s="60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8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M129" s="58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</row>
    <row r="130" spans="1:84" s="60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8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M130" s="58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</row>
    <row r="131" spans="1:84" s="60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8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M131" s="58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</row>
    <row r="132" spans="1:84" s="60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8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M132" s="58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</row>
    <row r="133" spans="1:84" s="60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8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M133" s="58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</row>
    <row r="134" spans="1:84" s="60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8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M134" s="58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</row>
    <row r="135" spans="1:84" s="60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8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M135" s="58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</row>
    <row r="136" spans="1:84" s="60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8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M136" s="58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</row>
    <row r="137" spans="1:84" s="60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8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M137" s="58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</row>
    <row r="138" spans="1:84" s="60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M138" s="58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</row>
    <row r="139" spans="1:84" s="60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8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M139" s="58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</row>
    <row r="140" spans="1:84" s="60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8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M140" s="58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</row>
    <row r="141" spans="1:84" s="60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8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M141" s="58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</row>
    <row r="142" spans="1:84" s="60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8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</row>
    <row r="143" spans="1:84" s="60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8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M143" s="58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</row>
    <row r="144" spans="1:84" s="60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8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M144" s="58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</row>
    <row r="145" spans="1:84" s="60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8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M145" s="58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</row>
    <row r="146" spans="1:84" s="60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8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M146" s="58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</row>
    <row r="147" spans="1:84" s="60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8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M147" s="58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</row>
    <row r="148" spans="1:84" s="60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M148" s="58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</row>
    <row r="149" spans="1:84" s="60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8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M149" s="58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</row>
    <row r="150" spans="1:84" s="60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8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M150" s="58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</row>
    <row r="151" spans="1:84" s="60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8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M151" s="58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</row>
    <row r="152" spans="1:84" s="60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8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M152" s="58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</row>
    <row r="153" spans="1:84" s="60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8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M153" s="58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</row>
    <row r="154" spans="1:84" s="60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8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M154" s="58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</row>
    <row r="155" spans="1:84" s="60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8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M155" s="58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</row>
    <row r="156" spans="1:84" s="60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8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M156" s="58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</row>
    <row r="157" spans="1:84" s="60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8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M157" s="58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</row>
    <row r="158" spans="1:84" s="60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M158" s="58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</row>
    <row r="159" spans="1:84" s="60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M159" s="58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</row>
    <row r="160" spans="1:84" s="60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8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M160" s="58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</row>
    <row r="161" spans="1:84" s="60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8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M161" s="58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</row>
    <row r="162" spans="1:84" s="60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8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M162" s="58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</row>
    <row r="163" spans="1:84" s="60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8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M163" s="58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</row>
    <row r="164" spans="1:84" s="60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8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M164" s="58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</row>
    <row r="165" spans="1:84" s="60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8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M165" s="58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</row>
    <row r="166" spans="1:84" s="60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8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M166" s="58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</row>
    <row r="167" spans="1:84" s="60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8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M167" s="58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</row>
    <row r="168" spans="1:84" s="60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M168" s="58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</row>
    <row r="169" spans="1:84" s="60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8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M169" s="58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</row>
    <row r="170" spans="1:84" s="60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8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M170" s="58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</row>
    <row r="171" spans="1:84" s="60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8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M171" s="58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</row>
    <row r="172" spans="1:84" s="60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8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M172" s="58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</row>
    <row r="173" spans="1:84" s="60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8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M173" s="58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</row>
    <row r="174" spans="1:84" s="60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8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M174" s="58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</row>
    <row r="175" spans="1:84" s="60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8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M175" s="58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</row>
    <row r="176" spans="1:84" s="60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8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M176" s="58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</row>
    <row r="177" spans="1:84" s="60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8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M177" s="58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</row>
    <row r="178" spans="1:84" s="60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M178" s="58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</row>
    <row r="179" spans="1:84" s="60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8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M179" s="58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</row>
    <row r="180" spans="1:84" s="60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8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M180" s="58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</row>
    <row r="181" spans="1:84" s="60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8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M181" s="58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</row>
    <row r="182" spans="1:84" s="60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8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M182" s="58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</row>
    <row r="183" spans="1:84" s="60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8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M183" s="58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</row>
    <row r="184" spans="1:84" s="60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8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M184" s="58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</row>
    <row r="185" spans="1:84" s="60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8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M185" s="58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</row>
    <row r="186" spans="1:84" s="60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8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M186" s="58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</row>
    <row r="187" spans="1:84" s="60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8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M187" s="58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</row>
    <row r="188" spans="1:84" s="60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M188" s="58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</row>
    <row r="189" spans="1:84" s="60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8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M189" s="58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</row>
    <row r="190" spans="1:84" s="60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8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M190" s="58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</row>
    <row r="191" spans="1:84" s="60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8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M191" s="58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</row>
    <row r="192" spans="1:84" s="60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8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M192" s="58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</row>
    <row r="193" spans="1:84" s="60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M193" s="58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</row>
    <row r="194" spans="1:84" s="60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8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M194" s="58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</row>
    <row r="195" spans="1:84" s="60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8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M195" s="58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</row>
    <row r="196" spans="1:84" s="60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8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M196" s="58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</row>
    <row r="197" spans="1:84" s="60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8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M197" s="58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</row>
    <row r="198" spans="1:84" s="60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8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M198" s="58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</row>
    <row r="199" spans="1:84" s="60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8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M199" s="58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</row>
    <row r="200" spans="1:84" s="60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8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M200" s="58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</row>
    <row r="201" spans="1:84" s="60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8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8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</row>
    <row r="202" spans="1:84" s="60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8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M202" s="58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</row>
    <row r="203" spans="1:84" s="60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8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M203" s="58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</row>
    <row r="204" spans="1:84" s="60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8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M204" s="58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</row>
    <row r="205" spans="1:84" s="60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8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M205" s="58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</row>
    <row r="206" spans="1:84" s="60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8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M206" s="58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</row>
    <row r="207" spans="1:84" s="60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8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M207" s="58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</row>
    <row r="208" spans="1:84" s="60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8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M208" s="5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</row>
    <row r="209" spans="1:84" s="60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8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M209" s="58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</row>
    <row r="210" spans="1:84" s="60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8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M210" s="58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</row>
    <row r="211" spans="1:84" s="60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8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M211" s="58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</row>
    <row r="212" spans="1:84" s="60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8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M212" s="58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</row>
    <row r="213" spans="1:84" s="60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8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M213" s="58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</row>
    <row r="214" spans="1:84" s="60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8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M214" s="58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</row>
    <row r="215" spans="1:84" s="60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8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M215" s="58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</row>
    <row r="216" spans="1:84" s="60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8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M216" s="58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</row>
    <row r="217" spans="1:84" s="60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8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M217" s="58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</row>
    <row r="218" spans="1:84" s="60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8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M218" s="58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</row>
    <row r="219" spans="1:84" s="60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8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M219" s="58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</row>
    <row r="220" spans="1:84" s="60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8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M220" s="58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</row>
    <row r="221" spans="1:84" s="60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8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M221" s="58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</row>
    <row r="222" spans="1:84" s="60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8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M222" s="58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</row>
    <row r="223" spans="1:84" s="60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8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M223" s="58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</row>
    <row r="224" spans="1:84" s="60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8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M224" s="58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</row>
    <row r="225" spans="1:84" s="60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8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M225" s="58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</row>
    <row r="226" spans="1:84" s="60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8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M226" s="58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</row>
    <row r="227" spans="1:84" s="60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8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M227" s="58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</row>
    <row r="228" spans="1:84" s="60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8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M228" s="58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</row>
    <row r="229" spans="1:84" s="60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8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M229" s="58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</row>
    <row r="230" spans="1:84" s="60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M230" s="58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</row>
    <row r="231" spans="1:84" s="60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8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M231" s="58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</row>
    <row r="232" spans="1:84" s="60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8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M232" s="58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</row>
    <row r="233" spans="1:84" s="60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8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M233" s="58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</row>
    <row r="234" spans="1:84" s="60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8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M234" s="58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</row>
    <row r="235" spans="1:84" s="60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8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M235" s="58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</row>
    <row r="236" spans="1:84" s="60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8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M236" s="58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</row>
    <row r="237" spans="1:84" s="60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8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M237" s="58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</row>
    <row r="238" spans="1:84" s="60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8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M238" s="58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</row>
    <row r="239" spans="1:84" s="60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8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M239" s="58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</row>
    <row r="240" spans="1:84" s="60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8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M240" s="58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</row>
    <row r="241" spans="1:84" s="60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8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M241" s="58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</row>
    <row r="242" spans="1:84" s="60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8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M242" s="58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</row>
    <row r="243" spans="1:84" s="60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8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M243" s="58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</row>
    <row r="244" spans="1:84" s="60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8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M244" s="58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</row>
    <row r="245" spans="1:84" s="60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8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M245" s="58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</row>
    <row r="246" spans="1:84" s="60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8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M246" s="58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</row>
    <row r="247" spans="1:84" s="60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8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M247" s="58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</row>
    <row r="248" spans="1:84" s="60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8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M248" s="5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</row>
    <row r="249" spans="1:84" s="60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8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M249" s="58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</row>
    <row r="250" spans="1:84" s="60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8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M250" s="58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</row>
    <row r="251" spans="1:84" s="60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8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M251" s="58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</row>
    <row r="252" spans="1:84" s="60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8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M252" s="58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</row>
    <row r="253" spans="1:84" s="60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8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M253" s="58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</row>
    <row r="254" spans="1:84" s="60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8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M254" s="58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</row>
    <row r="255" spans="1:84" s="60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8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M255" s="58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</row>
    <row r="256" spans="1:84" s="60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8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M256" s="58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</row>
    <row r="257" spans="1:84" s="60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8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M257" s="58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</row>
    <row r="258" spans="1:84" s="60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8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M258" s="58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</row>
    <row r="259" spans="1:84" s="60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8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M259" s="58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</row>
    <row r="260" spans="1:84" s="60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8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M260" s="58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</row>
    <row r="261" spans="1:84" s="60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8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M261" s="58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</row>
    <row r="262" spans="1:84" s="60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8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M262" s="58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</row>
    <row r="263" spans="1:84" s="60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8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M263" s="58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</row>
    <row r="264" spans="1:84" s="60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8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M264" s="58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</row>
    <row r="265" spans="1:84" s="60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8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M265" s="58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</row>
    <row r="266" spans="1:84" s="60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8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M266" s="58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</row>
    <row r="267" spans="1:84" s="60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8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M267" s="58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</row>
    <row r="268" spans="1:84" s="60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8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M268" s="5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</row>
    <row r="269" spans="1:84" s="60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8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M269" s="58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</row>
    <row r="270" spans="1:84" s="60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8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M270" s="58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</row>
    <row r="271" spans="1:84" s="60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8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M271" s="58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</row>
    <row r="272" spans="1:84" s="60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8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M272" s="58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</row>
    <row r="273" spans="1:84" s="60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8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M273" s="58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</row>
    <row r="274" spans="1:84" s="60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8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M274" s="58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</row>
    <row r="275" spans="1:84" s="60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8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M275" s="58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</row>
    <row r="276" spans="1:84" s="60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8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M276" s="58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</row>
    <row r="277" spans="1:84" s="60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8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M277" s="58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</row>
    <row r="278" spans="1:84" s="60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8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M278" s="58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</row>
    <row r="279" spans="1:84" s="60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8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M279" s="58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</row>
    <row r="280" spans="1:84" s="60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8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M280" s="58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</row>
    <row r="281" spans="1:84" s="60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8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M281" s="58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</row>
    <row r="282" spans="1:84" s="60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8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M282" s="58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</row>
    <row r="283" spans="1:84" s="60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8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M283" s="58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</row>
    <row r="284" spans="1:84" s="60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8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M284" s="58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</row>
    <row r="285" spans="1:84" s="60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8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M285" s="58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</row>
    <row r="286" spans="1:84" s="60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8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M286" s="58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</row>
    <row r="287" spans="1:84" s="60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8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M287" s="58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</row>
    <row r="288" spans="1:84" s="60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8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M288" s="58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</row>
    <row r="289" spans="1:84" s="60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8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M289" s="58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</row>
    <row r="290" spans="1:84" s="60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8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M290" s="58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</row>
    <row r="291" spans="1:84" s="60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8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M291" s="58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</row>
    <row r="292" spans="1:84" s="60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8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M292" s="58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</row>
    <row r="293" spans="1:84" s="60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8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M293" s="58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</row>
    <row r="294" spans="1:84" s="60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8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M294" s="58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</row>
    <row r="295" spans="1:84" s="60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8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M295" s="58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</row>
    <row r="296" spans="1:84" s="60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8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M296" s="58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</row>
    <row r="297" spans="1:84" s="60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8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M297" s="58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</row>
    <row r="298" spans="1:84" s="60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8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M298" s="58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</row>
    <row r="299" spans="1:84" s="60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8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M299" s="58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</row>
    <row r="300" spans="1:84" s="60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8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M300" s="58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</row>
    <row r="301" spans="1:84" s="60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8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M301" s="58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</row>
    <row r="302" spans="1:84" s="60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8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M302" s="58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</row>
    <row r="303" spans="1:84" s="60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8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M303" s="58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</row>
    <row r="304" spans="1:84" s="60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8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M304" s="58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</row>
    <row r="305" spans="1:84" s="60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8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M305" s="58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</row>
    <row r="306" spans="1:84" s="60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8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M306" s="58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</row>
    <row r="307" spans="1:84" s="60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8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M307" s="58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</row>
    <row r="308" spans="1:84" s="60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8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M308" s="58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</row>
    <row r="309" spans="1:84" s="60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8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M309" s="58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</row>
    <row r="310" spans="1:84" s="60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8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M310" s="58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</row>
    <row r="311" spans="1:84" s="60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8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M311" s="58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</row>
    <row r="312" spans="1:84" s="60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8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M312" s="58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</row>
    <row r="313" spans="1:84" s="60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8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M313" s="58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</row>
    <row r="314" spans="1:84" s="60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8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M314" s="58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</row>
    <row r="315" spans="1:84" s="60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8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M315" s="58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</row>
    <row r="316" spans="1:84" s="60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8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M316" s="58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</row>
    <row r="317" spans="1:84" s="60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8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M317" s="58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</row>
    <row r="318" spans="1:84" s="60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8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M318" s="5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</row>
    <row r="319" spans="1:84" s="60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8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M319" s="58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</row>
    <row r="320" spans="1:84" s="60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8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M320" s="58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</row>
    <row r="321" spans="1:84" s="60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8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M321" s="58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</row>
    <row r="322" spans="1:84" s="60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8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M322" s="58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</row>
    <row r="323" spans="1:84" s="60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8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M323" s="58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</row>
    <row r="324" spans="1:84" s="60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8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M324" s="58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</row>
    <row r="325" spans="1:84" s="60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8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M325" s="58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</row>
    <row r="326" spans="1:84" s="60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8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M326" s="58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</row>
    <row r="327" spans="1:84" s="60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8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M327" s="58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</row>
    <row r="328" spans="1:84" s="60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8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M328" s="58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</row>
    <row r="329" spans="1:84" s="60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8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M329" s="58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</row>
    <row r="330" spans="1:84" s="60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8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M330" s="58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</row>
    <row r="331" spans="1:84" s="60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8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M331" s="58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</row>
    <row r="332" spans="1:84" s="60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8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M332" s="58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</row>
    <row r="333" spans="1:84" s="60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8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M333" s="58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</row>
    <row r="334" spans="1:84" s="60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8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M334" s="58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</row>
    <row r="335" spans="1:84" s="60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8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M335" s="58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</row>
    <row r="336" spans="1:84" s="60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8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M336" s="58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</row>
    <row r="337" spans="1:84" s="60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8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M337" s="58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</row>
    <row r="338" spans="1:84" s="60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8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M338" s="58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</row>
    <row r="339" spans="1:84" s="60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8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M339" s="58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</row>
    <row r="340" spans="1:84" s="60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8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M340" s="58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</row>
    <row r="341" spans="1:84" s="60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8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M341" s="58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</row>
    <row r="342" spans="1:84" s="60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8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M342" s="58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</row>
    <row r="343" spans="1:84" s="60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8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M343" s="58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</row>
    <row r="344" spans="1:84" s="60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8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M344" s="58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</row>
    <row r="345" spans="1:84" s="60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8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M345" s="58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</row>
    <row r="346" spans="1:84" s="60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8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M346" s="58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</row>
    <row r="347" spans="1:84" s="60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8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M347" s="58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</row>
    <row r="348" spans="1:84" s="60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8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M348" s="58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</row>
    <row r="349" spans="1:84" s="60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8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M349" s="58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</row>
    <row r="350" spans="1:84" s="60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8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M350" s="58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</row>
    <row r="351" spans="1:84" s="60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8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M351" s="58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</row>
    <row r="352" spans="1:84" s="60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8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M352" s="58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</row>
    <row r="353" spans="1:84" s="60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8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M353" s="58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</row>
    <row r="354" spans="1:84" s="60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8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M354" s="58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</row>
    <row r="355" spans="1:84" s="60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8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M355" s="58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</row>
    <row r="356" spans="1:84" s="60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8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M356" s="58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</row>
    <row r="357" spans="1:84" s="60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8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M357" s="58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</row>
    <row r="358" spans="1:84" s="60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8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M358" s="58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</row>
    <row r="359" spans="1:84" s="60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8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M359" s="58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</row>
    <row r="360" spans="1:84" s="60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8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M360" s="58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</row>
    <row r="361" spans="1:84" s="60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8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M361" s="58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</row>
    <row r="362" spans="1:84" s="60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8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M362" s="58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</row>
    <row r="363" spans="1:84" s="60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8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M363" s="58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</row>
    <row r="364" spans="1:84" s="60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8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M364" s="58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</row>
    <row r="365" spans="1:84" s="60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8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M365" s="58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</row>
    <row r="366" spans="1:84" s="60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8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M366" s="58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</row>
    <row r="367" spans="1:84" s="60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8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M367" s="58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</row>
    <row r="368" spans="1:84" s="60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8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M368" s="58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</row>
    <row r="369" spans="1:84" s="60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8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M369" s="58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</row>
    <row r="370" spans="1:84" s="60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8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M370" s="58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</row>
    <row r="371" spans="1:84" s="60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8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M371" s="58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</row>
    <row r="372" spans="1:84" s="60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8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M372" s="58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</row>
    <row r="373" spans="1:84" s="60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8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M373" s="58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</row>
    <row r="374" spans="1:84" s="60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8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M374" s="58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</row>
    <row r="375" spans="1:84" s="60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8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M375" s="58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</row>
    <row r="376" spans="1:84" s="60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8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M376" s="58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</row>
    <row r="377" spans="1:84" s="60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8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M377" s="58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</row>
    <row r="378" spans="1:84" s="60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8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M378" s="58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</row>
    <row r="379" spans="1:84" s="60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8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M379" s="58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</row>
    <row r="380" spans="1:84" s="60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8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M380" s="58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</row>
    <row r="381" spans="1:84" s="60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8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M381" s="58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</row>
    <row r="382" spans="1:84" s="60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8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M382" s="58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</row>
    <row r="383" spans="1:84" s="60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8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M383" s="58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</row>
    <row r="384" spans="1:84" s="60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8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M384" s="58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</row>
    <row r="385" spans="1:84" s="60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8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M385" s="58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</row>
    <row r="386" spans="1:84" s="60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8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M386" s="58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</row>
    <row r="387" spans="1:84" s="60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8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M387" s="58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</row>
    <row r="388" spans="1:84" s="60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8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M388" s="58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</row>
    <row r="389" spans="1:84" s="60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8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M389" s="58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</row>
    <row r="390" spans="1:84" s="60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8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M390" s="58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</row>
    <row r="391" spans="1:84" s="60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8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M391" s="58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</row>
    <row r="392" spans="1:84" s="60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8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M392" s="58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</row>
    <row r="393" spans="1:84" s="60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8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M393" s="58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</row>
    <row r="394" spans="1:84" s="60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8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M394" s="58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</row>
    <row r="395" spans="1:84" s="60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8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M395" s="58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</row>
    <row r="396" spans="1:84" s="60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8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M396" s="58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</row>
    <row r="397" spans="1:84" s="60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8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M397" s="58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</row>
    <row r="398" spans="1:84" s="60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8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M398" s="58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</row>
    <row r="399" spans="1:84" s="60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8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M399" s="58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</row>
    <row r="400" spans="1:84" s="60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8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M400" s="58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</row>
    <row r="401" spans="1:84" s="60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8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M401" s="58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</row>
    <row r="402" spans="1:84" s="60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8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M402" s="58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</row>
    <row r="403" spans="1:84" s="60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8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M403" s="58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</row>
    <row r="404" spans="1:84" s="60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8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M404" s="58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</row>
    <row r="405" spans="1:84" s="60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8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M405" s="58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</row>
    <row r="406" spans="1:84" s="60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8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M406" s="58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</row>
    <row r="407" spans="1:84" s="60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8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M407" s="58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</row>
    <row r="408" spans="1:84" s="60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8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M408" s="58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</row>
    <row r="409" spans="1:84" s="60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8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M409" s="58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</row>
    <row r="410" spans="1:84" s="60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8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M410" s="58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</row>
    <row r="411" spans="1:84" s="60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8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M411" s="58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</row>
    <row r="412" spans="1:84" s="60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8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M412" s="58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</row>
    <row r="413" spans="1:84" s="60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8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M413" s="58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</row>
    <row r="414" spans="1:84" s="60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8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M414" s="58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</row>
    <row r="415" spans="1:84" s="60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8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M415" s="58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</row>
    <row r="416" spans="1:84" s="60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8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M416" s="58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</row>
    <row r="417" spans="1:84" s="60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8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M417" s="58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</row>
    <row r="418" spans="1:84" s="60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8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M418" s="58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</row>
    <row r="419" spans="1:84" s="60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8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M419" s="58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</row>
    <row r="420" spans="1:84" s="60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8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M420" s="58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</row>
    <row r="421" spans="1:84" s="60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8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M421" s="58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</row>
    <row r="422" spans="1:84" s="60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8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M422" s="58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</row>
    <row r="423" spans="1:84" s="60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8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M423" s="58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</row>
    <row r="424" spans="1:84" s="60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8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M424" s="58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</row>
    <row r="425" spans="1:84" s="60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8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M425" s="58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</row>
    <row r="426" spans="1:84" s="60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8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M426" s="58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</row>
    <row r="427" spans="1:84" s="60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8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M427" s="58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</row>
    <row r="428" spans="1:84" s="60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8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M428" s="58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</row>
    <row r="429" spans="1:84" s="60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8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M429" s="58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</row>
    <row r="430" spans="1:84" s="60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8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M430" s="58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</row>
    <row r="431" spans="1:84" s="60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8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M431" s="58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</row>
    <row r="432" spans="1:84" s="60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8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M432" s="58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</row>
    <row r="433" spans="1:84" s="60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8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M433" s="58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</row>
    <row r="434" spans="1:84" s="60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8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M434" s="58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</row>
    <row r="435" spans="1:84" s="60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8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M435" s="58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</row>
    <row r="436" spans="1:84" s="60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8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M436" s="58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</row>
    <row r="437" spans="1:84" s="60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8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M437" s="58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</row>
    <row r="438" spans="1:84" s="60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8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M438" s="58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</row>
    <row r="439" spans="1:84" s="60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8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M439" s="58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</row>
    <row r="440" spans="1:84" s="60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8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M440" s="58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</row>
    <row r="441" spans="1:84" ht="14.25" x14ac:dyDescent="0.2">
      <c r="A441" s="61" t="s">
        <v>5</v>
      </c>
      <c r="B441" s="61" t="s">
        <v>5</v>
      </c>
      <c r="C441" s="61" t="s">
        <v>5</v>
      </c>
      <c r="D441" s="61" t="s">
        <v>5</v>
      </c>
      <c r="E441" s="61" t="s">
        <v>5</v>
      </c>
      <c r="F441" s="61" t="s">
        <v>5</v>
      </c>
      <c r="G441" s="61" t="s">
        <v>5</v>
      </c>
      <c r="H441" s="61" t="s">
        <v>5</v>
      </c>
      <c r="I441" s="61" t="s">
        <v>5</v>
      </c>
      <c r="J441" s="61" t="s">
        <v>5</v>
      </c>
      <c r="K441" s="61" t="s">
        <v>5</v>
      </c>
      <c r="L441" s="61" t="s">
        <v>5</v>
      </c>
      <c r="M441" s="61" t="s">
        <v>5</v>
      </c>
      <c r="N441" s="61" t="s">
        <v>5</v>
      </c>
      <c r="O441" s="61" t="s">
        <v>5</v>
      </c>
      <c r="P441" s="61"/>
      <c r="Q441" s="61"/>
      <c r="R441" s="61"/>
      <c r="S441" s="61"/>
      <c r="T441" s="61" t="s">
        <v>5</v>
      </c>
      <c r="V441" s="61" t="s">
        <v>5</v>
      </c>
      <c r="W441" s="61" t="s">
        <v>5</v>
      </c>
      <c r="X441" s="61" t="s">
        <v>5</v>
      </c>
      <c r="Y441" s="61" t="s">
        <v>5</v>
      </c>
      <c r="Z441" s="61" t="s">
        <v>5</v>
      </c>
      <c r="AA441" s="61" t="s">
        <v>5</v>
      </c>
      <c r="AB441" s="61" t="s">
        <v>5</v>
      </c>
      <c r="AC441" s="61" t="s">
        <v>5</v>
      </c>
      <c r="AD441" s="61" t="s">
        <v>5</v>
      </c>
      <c r="AE441" s="61" t="s">
        <v>5</v>
      </c>
      <c r="AF441" s="61" t="s">
        <v>5</v>
      </c>
      <c r="AG441" s="61" t="s">
        <v>5</v>
      </c>
      <c r="AH441" s="61" t="s">
        <v>5</v>
      </c>
      <c r="AI441" s="61" t="s">
        <v>5</v>
      </c>
      <c r="AJ441" s="61" t="s">
        <v>5</v>
      </c>
      <c r="AK441" s="61" t="s">
        <v>5</v>
      </c>
      <c r="AL441" s="61" t="s">
        <v>5</v>
      </c>
      <c r="AM441" s="61" t="s">
        <v>5</v>
      </c>
      <c r="AN441" s="61" t="s">
        <v>5</v>
      </c>
      <c r="AO441" s="61" t="s">
        <v>5</v>
      </c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</row>
    <row r="450" spans="23:41" x14ac:dyDescent="0.2"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</row>
    <row r="451" spans="23:41" x14ac:dyDescent="0.2"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2021-03-02T16:39:21Z</dcterms:modified>
</cp:coreProperties>
</file>