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NCH\AppData\Local\Microsoft\Windows\INetCache\Content.Outlook\8WYR4HJY\"/>
    </mc:Choice>
  </mc:AlternateContent>
  <xr:revisionPtr revIDLastSave="0" documentId="13_ncr:1_{42AB5E91-1C96-4B67-8F19-E834FCF784AB}" xr6:coauthVersionLast="36" xr6:coauthVersionMax="36" xr10:uidLastSave="{00000000-0000-0000-0000-000000000000}"/>
  <bookViews>
    <workbookView xWindow="360" yWindow="2160" windowWidth="15600" windowHeight="6150" tabRatio="505" xr2:uid="{00000000-000D-0000-FFFF-FFFF00000000}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Acumulada">OFFSET('C.1'!$D$93,0,0,COUNT('C.1'!$D$93:$D$440))</definedName>
    <definedName name="_xlnm.Print_Area" localSheetId="1">'C.1'!$A$1:$F$441</definedName>
    <definedName name="_xlnm.Print_Area" localSheetId="2">'C.2'!#REF!,'C.2'!#REF!,'C.2'!$V$1:$AO$224,'C.2'!$A$1:$T$224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OFFSET('C.1'!$C$93,0,0,COUNT('C.1'!$C$93:$C$440))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91029"/>
</workbook>
</file>

<file path=xl/calcChain.xml><?xml version="1.0" encoding="utf-8"?>
<calcChain xmlns="http://schemas.openxmlformats.org/spreadsheetml/2006/main">
  <c r="C143" i="9" l="1"/>
  <c r="AO140" i="24" l="1"/>
  <c r="AN140" i="24"/>
  <c r="AM140" i="24"/>
  <c r="AL140" i="24"/>
  <c r="AK140" i="24"/>
  <c r="AJ140" i="24"/>
  <c r="AI140" i="24"/>
  <c r="AH140" i="24"/>
  <c r="AG140" i="24"/>
  <c r="AF140" i="24"/>
  <c r="AE140" i="24"/>
  <c r="AD140" i="24"/>
  <c r="AC140" i="24"/>
  <c r="AB140" i="24"/>
  <c r="AA140" i="24"/>
  <c r="Z140" i="24"/>
  <c r="Y140" i="24"/>
  <c r="X140" i="24"/>
  <c r="W140" i="24"/>
  <c r="AO139" i="24"/>
  <c r="AN139" i="24"/>
  <c r="AM139" i="24"/>
  <c r="AL139" i="24"/>
  <c r="AK139" i="24"/>
  <c r="AJ139" i="24"/>
  <c r="AI139" i="24"/>
  <c r="AH139" i="24"/>
  <c r="AG139" i="24"/>
  <c r="AF139" i="24"/>
  <c r="AE139" i="24"/>
  <c r="AD139" i="24"/>
  <c r="AC139" i="24"/>
  <c r="AB139" i="24"/>
  <c r="AA139" i="24"/>
  <c r="Z139" i="24"/>
  <c r="Y139" i="24"/>
  <c r="X139" i="24"/>
  <c r="W139" i="24"/>
  <c r="AO138" i="24"/>
  <c r="AN138" i="24"/>
  <c r="AM138" i="24"/>
  <c r="AL138" i="24"/>
  <c r="AK138" i="24"/>
  <c r="AJ138" i="24"/>
  <c r="AI138" i="24"/>
  <c r="AH138" i="24"/>
  <c r="AG138" i="24"/>
  <c r="AF138" i="24"/>
  <c r="AE138" i="24"/>
  <c r="AD138" i="24"/>
  <c r="AC138" i="24"/>
  <c r="AB138" i="24"/>
  <c r="AA138" i="24"/>
  <c r="Z138" i="24"/>
  <c r="Y138" i="24"/>
  <c r="X138" i="24"/>
  <c r="W138" i="24"/>
  <c r="C140" i="9" l="1"/>
  <c r="AO137" i="24" l="1"/>
  <c r="AN137" i="24"/>
  <c r="AM137" i="24"/>
  <c r="AL137" i="24"/>
  <c r="AK137" i="24"/>
  <c r="AJ137" i="24"/>
  <c r="AI137" i="24"/>
  <c r="AH137" i="24"/>
  <c r="AG137" i="24"/>
  <c r="AF137" i="24"/>
  <c r="AE137" i="24"/>
  <c r="AD137" i="24"/>
  <c r="AC137" i="24"/>
  <c r="AB137" i="24"/>
  <c r="AA137" i="24"/>
  <c r="Z137" i="24"/>
  <c r="Y137" i="24"/>
  <c r="X137" i="24"/>
  <c r="W137" i="24"/>
  <c r="AO136" i="24"/>
  <c r="AN136" i="24"/>
  <c r="AM136" i="24"/>
  <c r="AL136" i="24"/>
  <c r="AK136" i="24"/>
  <c r="AJ136" i="24"/>
  <c r="AI136" i="24"/>
  <c r="AH136" i="24"/>
  <c r="AG136" i="24"/>
  <c r="AF136" i="24"/>
  <c r="AE136" i="24"/>
  <c r="AD136" i="24"/>
  <c r="AC136" i="24"/>
  <c r="AB136" i="24"/>
  <c r="AA136" i="24"/>
  <c r="Z136" i="24"/>
  <c r="Y136" i="24"/>
  <c r="X136" i="24"/>
  <c r="W136" i="24"/>
  <c r="AO135" i="24"/>
  <c r="AN135" i="24"/>
  <c r="AM135" i="24"/>
  <c r="AL135" i="24"/>
  <c r="AK135" i="24"/>
  <c r="AJ135" i="24"/>
  <c r="AI135" i="24"/>
  <c r="AH135" i="24"/>
  <c r="AG135" i="24"/>
  <c r="AF135" i="24"/>
  <c r="AE135" i="24"/>
  <c r="AD135" i="24"/>
  <c r="AC135" i="24"/>
  <c r="AB135" i="24"/>
  <c r="AA135" i="24"/>
  <c r="Z135" i="24"/>
  <c r="Y135" i="24"/>
  <c r="X135" i="24"/>
  <c r="W135" i="24"/>
  <c r="C139" i="9" l="1"/>
  <c r="C138" i="9"/>
  <c r="AO134" i="24" l="1"/>
  <c r="AN134" i="24"/>
  <c r="AM134" i="24"/>
  <c r="AL134" i="24"/>
  <c r="AK134" i="24"/>
  <c r="AJ134" i="24"/>
  <c r="AI134" i="24"/>
  <c r="AH134" i="24"/>
  <c r="AG134" i="24"/>
  <c r="AF134" i="24"/>
  <c r="AE134" i="24"/>
  <c r="AD134" i="24"/>
  <c r="AC134" i="24"/>
  <c r="AB134" i="24"/>
  <c r="AA134" i="24"/>
  <c r="Z134" i="24"/>
  <c r="Y134" i="24"/>
  <c r="X134" i="24"/>
  <c r="W134" i="24"/>
  <c r="AO133" i="24"/>
  <c r="AN133" i="24"/>
  <c r="AM133" i="24"/>
  <c r="AL133" i="24"/>
  <c r="AK133" i="24"/>
  <c r="AJ133" i="24"/>
  <c r="AI133" i="24"/>
  <c r="AH133" i="24"/>
  <c r="AG133" i="24"/>
  <c r="AF133" i="24"/>
  <c r="AE133" i="24"/>
  <c r="AD133" i="24"/>
  <c r="AC133" i="24"/>
  <c r="AB133" i="24"/>
  <c r="AA133" i="24"/>
  <c r="Z133" i="24"/>
  <c r="Y133" i="24"/>
  <c r="X133" i="24"/>
  <c r="W133" i="24"/>
  <c r="AO132" i="24"/>
  <c r="AN132" i="24"/>
  <c r="AM132" i="24"/>
  <c r="AL132" i="24"/>
  <c r="AK132" i="24"/>
  <c r="AJ132" i="24"/>
  <c r="AI132" i="24"/>
  <c r="AH132" i="24"/>
  <c r="AG132" i="24"/>
  <c r="AF132" i="24"/>
  <c r="AE132" i="24"/>
  <c r="AD132" i="24"/>
  <c r="AC132" i="24"/>
  <c r="AB132" i="24"/>
  <c r="AA132" i="24"/>
  <c r="Z132" i="24"/>
  <c r="Y132" i="24"/>
  <c r="X132" i="24"/>
  <c r="W132" i="24"/>
  <c r="D144" i="9" l="1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C134" i="9" l="1"/>
  <c r="AO131" i="24" l="1"/>
  <c r="AN131" i="24"/>
  <c r="AM131" i="24"/>
  <c r="AL131" i="24"/>
  <c r="AK131" i="24"/>
  <c r="AJ131" i="24"/>
  <c r="AI131" i="24"/>
  <c r="AH131" i="24"/>
  <c r="AG131" i="24"/>
  <c r="AF131" i="24"/>
  <c r="AE131" i="24"/>
  <c r="AD131" i="24"/>
  <c r="AC131" i="24"/>
  <c r="AB131" i="24"/>
  <c r="AA131" i="24"/>
  <c r="Z131" i="24"/>
  <c r="Y131" i="24"/>
  <c r="X131" i="24"/>
  <c r="W131" i="24"/>
  <c r="AO130" i="24"/>
  <c r="AN130" i="24"/>
  <c r="AM130" i="24"/>
  <c r="AL130" i="24"/>
  <c r="AK130" i="24"/>
  <c r="AJ130" i="24"/>
  <c r="AI130" i="24"/>
  <c r="AH130" i="24"/>
  <c r="AG130" i="24"/>
  <c r="AF130" i="24"/>
  <c r="AE130" i="24"/>
  <c r="AD130" i="24"/>
  <c r="AC130" i="24"/>
  <c r="AB130" i="24"/>
  <c r="AA130" i="24"/>
  <c r="Z130" i="24"/>
  <c r="Y130" i="24"/>
  <c r="X130" i="24"/>
  <c r="W130" i="24"/>
  <c r="AO129" i="24"/>
  <c r="AN129" i="24"/>
  <c r="AM129" i="24"/>
  <c r="AL129" i="24"/>
  <c r="AK129" i="24"/>
  <c r="AJ129" i="24"/>
  <c r="AI129" i="24"/>
  <c r="AH129" i="24"/>
  <c r="AG129" i="24"/>
  <c r="AF129" i="24"/>
  <c r="AE129" i="24"/>
  <c r="AD129" i="24"/>
  <c r="AC129" i="24"/>
  <c r="AB129" i="24"/>
  <c r="AA129" i="24"/>
  <c r="Z129" i="24"/>
  <c r="Y129" i="24"/>
  <c r="X129" i="24"/>
  <c r="W129" i="24"/>
  <c r="AO128" i="24" l="1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AB128" i="24"/>
  <c r="AA128" i="24"/>
  <c r="Z128" i="24"/>
  <c r="Y128" i="24"/>
  <c r="X128" i="24"/>
  <c r="W128" i="24"/>
  <c r="AO127" i="24"/>
  <c r="AN127" i="24"/>
  <c r="AM127" i="24"/>
  <c r="AL127" i="24"/>
  <c r="AK127" i="24"/>
  <c r="AJ127" i="24"/>
  <c r="AI127" i="24"/>
  <c r="AH127" i="24"/>
  <c r="AG127" i="24"/>
  <c r="AF127" i="24"/>
  <c r="AE127" i="24"/>
  <c r="AD127" i="24"/>
  <c r="AC127" i="24"/>
  <c r="AB127" i="24"/>
  <c r="AA127" i="24"/>
  <c r="Z127" i="24"/>
  <c r="Y127" i="24"/>
  <c r="X127" i="24"/>
  <c r="W127" i="24"/>
  <c r="AO126" i="24"/>
  <c r="AN126" i="24"/>
  <c r="AM126" i="24"/>
  <c r="AL126" i="24"/>
  <c r="AK126" i="24"/>
  <c r="AJ126" i="24"/>
  <c r="AI126" i="24"/>
  <c r="AH126" i="24"/>
  <c r="AG126" i="24"/>
  <c r="AF126" i="24"/>
  <c r="AE126" i="24"/>
  <c r="AD126" i="24"/>
  <c r="AC126" i="24"/>
  <c r="AB126" i="24"/>
  <c r="AA126" i="24"/>
  <c r="Z126" i="24"/>
  <c r="Y126" i="24"/>
  <c r="X126" i="24"/>
  <c r="W126" i="24"/>
  <c r="AO125" i="24" l="1"/>
  <c r="AN125" i="24"/>
  <c r="AM125" i="24"/>
  <c r="AL125" i="24"/>
  <c r="AK125" i="24"/>
  <c r="AJ125" i="24"/>
  <c r="AI125" i="24"/>
  <c r="AH125" i="24"/>
  <c r="AG125" i="24"/>
  <c r="AF125" i="24"/>
  <c r="AE125" i="24"/>
  <c r="AD125" i="24"/>
  <c r="AC125" i="24"/>
  <c r="AB125" i="24"/>
  <c r="AA125" i="24"/>
  <c r="Z125" i="24"/>
  <c r="Y125" i="24"/>
  <c r="X125" i="24"/>
  <c r="W125" i="24"/>
  <c r="AO124" i="24"/>
  <c r="AN124" i="24"/>
  <c r="AM124" i="24"/>
  <c r="AL124" i="24"/>
  <c r="AK124" i="24"/>
  <c r="AJ124" i="24"/>
  <c r="AI124" i="24"/>
  <c r="AH124" i="24"/>
  <c r="AG124" i="24"/>
  <c r="AF124" i="24"/>
  <c r="AE124" i="24"/>
  <c r="AD124" i="24"/>
  <c r="AC124" i="24"/>
  <c r="AB124" i="24"/>
  <c r="AA124" i="24"/>
  <c r="Z124" i="24"/>
  <c r="Y124" i="24"/>
  <c r="X124" i="24"/>
  <c r="W124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AB123" i="24"/>
  <c r="AA123" i="24"/>
  <c r="Z123" i="24"/>
  <c r="Y123" i="24"/>
  <c r="X123" i="24"/>
  <c r="W123" i="24"/>
  <c r="AO122" i="24" l="1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B122" i="24"/>
  <c r="AA122" i="24"/>
  <c r="Z122" i="24"/>
  <c r="Y122" i="24"/>
  <c r="X122" i="24"/>
  <c r="W122" i="24"/>
  <c r="AO121" i="24"/>
  <c r="AN121" i="24"/>
  <c r="AM121" i="24"/>
  <c r="AL121" i="24"/>
  <c r="AK121" i="24"/>
  <c r="AJ121" i="24"/>
  <c r="AI121" i="24"/>
  <c r="AH121" i="24"/>
  <c r="AG121" i="24"/>
  <c r="AF121" i="24"/>
  <c r="AE121" i="24"/>
  <c r="AD121" i="24"/>
  <c r="AC121" i="24"/>
  <c r="AB121" i="24"/>
  <c r="AA121" i="24"/>
  <c r="Z121" i="24"/>
  <c r="Y121" i="24"/>
  <c r="X121" i="24"/>
  <c r="W121" i="24"/>
  <c r="AO120" i="24"/>
  <c r="AN120" i="24"/>
  <c r="AM120" i="24"/>
  <c r="AL120" i="24"/>
  <c r="AK120" i="24"/>
  <c r="AJ120" i="24"/>
  <c r="AI120" i="24"/>
  <c r="AH120" i="24"/>
  <c r="AG120" i="24"/>
  <c r="AF120" i="24"/>
  <c r="AE120" i="24"/>
  <c r="AD120" i="24"/>
  <c r="AC120" i="24"/>
  <c r="AB120" i="24"/>
  <c r="AA120" i="24"/>
  <c r="Z120" i="24"/>
  <c r="Y120" i="24"/>
  <c r="X120" i="24"/>
  <c r="W120" i="24"/>
  <c r="W119" i="24"/>
  <c r="AO119" i="24" l="1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AB119" i="24"/>
  <c r="AA119" i="24"/>
  <c r="Z119" i="24"/>
  <c r="Y119" i="24"/>
  <c r="X119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C104" i="9" l="1"/>
  <c r="C103" i="9"/>
  <c r="C102" i="9"/>
  <c r="C100" i="9"/>
  <c r="C99" i="9"/>
  <c r="C98" i="9"/>
  <c r="C97" i="9"/>
  <c r="C96" i="9"/>
  <c r="C95" i="9"/>
  <c r="C94" i="9"/>
  <c r="C93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F236" i="9" l="1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0" i="9"/>
  <c r="F139" i="9"/>
  <c r="F138" i="9"/>
  <c r="F137" i="9"/>
  <c r="F136" i="9"/>
  <c r="F135" i="9"/>
  <c r="F134" i="9"/>
  <c r="F133" i="9"/>
  <c r="F132" i="9"/>
  <c r="F131" i="9"/>
  <c r="F130" i="9"/>
  <c r="F128" i="9"/>
  <c r="F127" i="9"/>
  <c r="F126" i="9"/>
  <c r="F125" i="9"/>
  <c r="F124" i="9"/>
  <c r="F123" i="9"/>
  <c r="F122" i="9"/>
  <c r="F121" i="9"/>
  <c r="F120" i="9"/>
  <c r="F119" i="9"/>
  <c r="F118" i="9"/>
  <c r="F116" i="9"/>
  <c r="F115" i="9"/>
  <c r="F114" i="9"/>
  <c r="F113" i="9"/>
  <c r="F112" i="9"/>
  <c r="F111" i="9"/>
  <c r="F110" i="9"/>
  <c r="F109" i="9"/>
  <c r="F108" i="9"/>
  <c r="F107" i="9"/>
  <c r="F106" i="9"/>
  <c r="F104" i="9"/>
  <c r="F103" i="9"/>
  <c r="F102" i="9"/>
  <c r="F101" i="9"/>
  <c r="F100" i="9"/>
  <c r="F99" i="9"/>
  <c r="F98" i="9"/>
  <c r="F97" i="9"/>
  <c r="F96" i="9"/>
  <c r="F95" i="9"/>
  <c r="F94" i="9"/>
  <c r="F83" i="9"/>
  <c r="F82" i="9"/>
  <c r="F92" i="9"/>
  <c r="F91" i="9"/>
  <c r="F90" i="9"/>
  <c r="F89" i="9"/>
  <c r="F88" i="9"/>
  <c r="F87" i="9"/>
  <c r="F86" i="9"/>
  <c r="F84" i="9"/>
  <c r="F85" i="9"/>
  <c r="F21" i="9"/>
  <c r="F33" i="9" s="1"/>
  <c r="F45" i="9" s="1"/>
  <c r="F57" i="9" s="1"/>
  <c r="F69" i="9" s="1"/>
  <c r="F81" i="9" s="1"/>
  <c r="F93" i="9" s="1"/>
  <c r="F105" i="9" s="1"/>
  <c r="F117" i="9" s="1"/>
  <c r="F129" i="9" s="1"/>
  <c r="F141" i="9" s="1"/>
  <c r="C440" i="9" l="1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2" i="9"/>
  <c r="C141" i="9"/>
  <c r="C137" i="9"/>
  <c r="C136" i="9"/>
  <c r="C135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<sst xmlns="http://schemas.openxmlformats.org/spreadsheetml/2006/main" count="208" uniqueCount="71">
  <si>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</si>
  <si>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</si>
  <si>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</si>
  <si>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</si>
  <si>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</si>
  <si>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</si>
  <si>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</si>
  <si>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</si>
  <si>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</si>
  <si>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</si>
  <si>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</si>
  <si>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</si>
  <si>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</si>
  <si>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</si>
  <si>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</si>
  <si>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</si>
  <si>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</si>
  <si>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</si>
  <si>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</si>
  <si>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</si>
  <si>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SISTEMA DE CUENTAS NACIONALES</t>
  </si>
  <si>
    <t>Índice Mensual de la Actividad Económica (IMAE)</t>
  </si>
  <si>
    <t>Año de referencia 2013</t>
  </si>
  <si>
    <t xml:space="preserve"> </t>
  </si>
  <si>
    <t>Cuadro del IMAE de la serie original, por componentes.</t>
  </si>
  <si>
    <t>Cuadro del IMAE de la tasa de variación interanual de la serie original, por componentes.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</si>
  <si>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</si>
  <si>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</si>
  <si>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</si>
  <si>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</si>
  <si>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</si>
  <si>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</si>
  <si>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</si>
  <si>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</si>
  <si>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</si>
  <si>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</si>
  <si>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</si>
  <si>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</si>
  <si>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</si>
  <si>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</si>
  <si>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</si>
  <si>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</si>
  <si>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</si>
  <si>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</si>
  <si>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</si>
  <si>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</si>
  <si>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</si>
  <si>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</si>
  <si>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</si>
  <si>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</si>
  <si>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</si>
  <si>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</si>
  <si>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</si>
  <si>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</si>
  <si>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</si>
  <si>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</si>
  <si>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</si>
  <si>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</si>
  <si>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</si>
  <si>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</si>
  <si>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</si>
  <si>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</si>
  <si>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</si>
  <si>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</si>
  <si>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</si>
  <si>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</si>
  <si>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r>
      <t>Índice Mensual de la Actividad Económica (IMAE)</t>
    </r>
    <r>
      <rPr>
        <b/>
        <vertAlign val="superscript"/>
        <sz val="12"/>
        <color rgb="FF1A2D4F"/>
        <rFont val="Century Schoolbook"/>
        <family val="1"/>
      </rPr>
      <t>1/</t>
    </r>
  </si>
  <si>
    <t>Cuadro de la serie agregada del IMAE: índice original.</t>
  </si>
  <si>
    <t>Variación Interanual acumulada</t>
  </si>
  <si>
    <t>ÍNDICE MENSUAL DE LA ACTIVIDAD ECONÓMICA. AÑOS 2013 - 2024</t>
  </si>
  <si>
    <t>Índice mensual, serie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</si>
</sst>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_-;[Red]\-#,##0.0_-;&quot;-&quot;?_-;_-@_-"/>
  </numFmts>
  <fonts count="36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  <font>
      <b/>
      <sz val="12"/>
      <color rgb="FF1A2D4F"/>
      <name val="Century Schoolbook"/>
      <family val="1"/>
    </font>
    <font>
      <b/>
      <sz val="11"/>
      <color rgb="FF1A2D4F"/>
      <name val="Century Schoolbook"/>
      <family val="1"/>
    </font>
    <font>
      <b/>
      <sz val="10"/>
      <color rgb="FF1A2D4F"/>
      <name val="Century Schoolbook"/>
      <family val="1"/>
    </font>
    <font>
      <b/>
      <vertAlign val="superscript"/>
      <sz val="12"/>
      <color rgb="FF1A2D4F"/>
      <name val="Century Schoolbook"/>
      <family val="1"/>
    </font>
    <font>
      <sz val="12"/>
      <color rgb="FF1A2D4F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A2D4F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9CD3F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91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0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2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1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3" borderId="6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3" borderId="2" xfId="0" applyNumberFormat="1" applyFont="1" applyFill="1" applyBorder="1" applyAlignment="1">
      <alignment horizontal="center" vertical="center"/>
    </xf>
    <xf numFmtId="17" fontId="22" fillId="3" borderId="4" xfId="0" applyNumberFormat="1" applyFont="1" applyFill="1" applyBorder="1" applyAlignment="1">
      <alignment horizontal="center" vertical="center"/>
    </xf>
    <xf numFmtId="17" fontId="22" fillId="3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49" fontId="5" fillId="0" borderId="12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2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7" xfId="0" applyFont="1" applyBorder="1"/>
    <xf numFmtId="0" fontId="28" fillId="0" borderId="0" xfId="0" applyFont="1" applyFill="1" applyBorder="1"/>
    <xf numFmtId="0" fontId="29" fillId="0" borderId="0" xfId="0" applyFont="1" applyAlignment="1">
      <alignment wrapText="1"/>
    </xf>
    <xf numFmtId="165" fontId="18" fillId="0" borderId="0" xfId="0" applyNumberFormat="1" applyFont="1"/>
    <xf numFmtId="0" fontId="16" fillId="0" borderId="7" xfId="0" applyFont="1" applyBorder="1"/>
    <xf numFmtId="0" fontId="17" fillId="0" borderId="7" xfId="0" applyFont="1" applyBorder="1"/>
    <xf numFmtId="3" fontId="30" fillId="5" borderId="18" xfId="16" applyNumberFormat="1" applyFont="1" applyFill="1" applyBorder="1" applyAlignment="1">
      <alignment horizontal="center" vertical="center" wrapText="1"/>
    </xf>
    <xf numFmtId="165" fontId="22" fillId="7" borderId="4" xfId="0" applyNumberFormat="1" applyFont="1" applyFill="1" applyBorder="1" applyAlignment="1">
      <alignment horizontal="center" vertical="center"/>
    </xf>
    <xf numFmtId="165" fontId="22" fillId="7" borderId="6" xfId="0" applyNumberFormat="1" applyFont="1" applyFill="1" applyBorder="1" applyAlignment="1">
      <alignment horizontal="center" vertical="center"/>
    </xf>
    <xf numFmtId="165" fontId="22" fillId="7" borderId="2" xfId="0" applyNumberFormat="1" applyFont="1" applyFill="1" applyBorder="1" applyAlignment="1">
      <alignment horizontal="center" vertical="center"/>
    </xf>
    <xf numFmtId="3" fontId="30" fillId="5" borderId="13" xfId="1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 applyFill="1" applyBorder="1"/>
    <xf numFmtId="0" fontId="32" fillId="0" borderId="0" xfId="0" applyFont="1" applyFill="1" applyBorder="1"/>
    <xf numFmtId="0" fontId="35" fillId="0" borderId="0" xfId="0" applyFont="1"/>
    <xf numFmtId="3" fontId="30" fillId="5" borderId="20" xfId="16" applyNumberFormat="1" applyFont="1" applyFill="1" applyBorder="1" applyAlignment="1">
      <alignment horizontal="center" vertical="center" wrapText="1"/>
    </xf>
    <xf numFmtId="17" fontId="30" fillId="6" borderId="19" xfId="3" applyNumberFormat="1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center" vertical="center" wrapText="1"/>
    </xf>
    <xf numFmtId="0" fontId="9" fillId="5" borderId="9" xfId="5" applyFont="1" applyFill="1" applyBorder="1" applyAlignment="1">
      <alignment horizontal="center" vertical="center" wrapText="1"/>
    </xf>
    <xf numFmtId="0" fontId="11" fillId="8" borderId="10" xfId="5" applyFont="1" applyFill="1" applyBorder="1" applyAlignment="1">
      <alignment horizontal="center" vertical="center" wrapText="1"/>
    </xf>
    <xf numFmtId="0" fontId="11" fillId="8" borderId="1" xfId="5" applyFont="1" applyFill="1" applyBorder="1" applyAlignment="1">
      <alignment horizontal="center" vertical="center" wrapText="1"/>
    </xf>
    <xf numFmtId="0" fontId="11" fillId="8" borderId="11" xfId="5" applyFont="1" applyFill="1" applyBorder="1" applyAlignment="1">
      <alignment horizontal="center" vertical="center" wrapText="1"/>
    </xf>
    <xf numFmtId="0" fontId="11" fillId="8" borderId="5" xfId="5" applyFont="1" applyFill="1" applyBorder="1" applyAlignment="1">
      <alignment horizontal="center" vertical="center" wrapText="1"/>
    </xf>
    <xf numFmtId="3" fontId="30" fillId="5" borderId="15" xfId="16" applyNumberFormat="1" applyFont="1" applyFill="1" applyBorder="1" applyAlignment="1">
      <alignment horizontal="center" vertical="center" wrapText="1"/>
    </xf>
    <xf numFmtId="3" fontId="30" fillId="5" borderId="16" xfId="16" applyNumberFormat="1" applyFont="1" applyFill="1" applyBorder="1" applyAlignment="1">
      <alignment horizontal="center" vertical="center" wrapText="1"/>
    </xf>
    <xf numFmtId="3" fontId="30" fillId="5" borderId="17" xfId="16" applyNumberFormat="1" applyFont="1" applyFill="1" applyBorder="1" applyAlignment="1">
      <alignment horizontal="center" vertical="center" wrapText="1"/>
    </xf>
    <xf numFmtId="3" fontId="30" fillId="5" borderId="7" xfId="16" applyNumberFormat="1" applyFont="1" applyFill="1" applyBorder="1" applyAlignment="1">
      <alignment horizontal="center" vertical="center" wrapText="1"/>
    </xf>
    <xf numFmtId="3" fontId="30" fillId="5" borderId="1" xfId="16" applyNumberFormat="1" applyFont="1" applyFill="1" applyBorder="1" applyAlignment="1">
      <alignment horizontal="center" vertical="center" wrapText="1"/>
    </xf>
    <xf numFmtId="3" fontId="30" fillId="5" borderId="14" xfId="16" applyNumberFormat="1" applyFont="1" applyFill="1" applyBorder="1" applyAlignment="1">
      <alignment horizontal="center" vertical="center" wrapText="1"/>
    </xf>
    <xf numFmtId="3" fontId="30" fillId="5" borderId="13" xfId="16" applyNumberFormat="1" applyFont="1" applyFill="1" applyBorder="1" applyAlignment="1">
      <alignment horizontal="center" vertical="center" wrapText="1"/>
    </xf>
  </cellXfs>
  <cellStyles count="17">
    <cellStyle name="Estilo 1" xfId="6" xr:uid="{00000000-0005-0000-0000-000000000000}"/>
    <cellStyle name="Millares 2" xfId="2" xr:uid="{00000000-0005-0000-0000-000001000000}"/>
    <cellStyle name="Millares 3" xfId="7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2 2" xfId="9" xr:uid="{00000000-0005-0000-0000-000006000000}"/>
    <cellStyle name="Normal 2 3" xfId="10" xr:uid="{00000000-0005-0000-0000-000007000000}"/>
    <cellStyle name="Normal 2 4" xfId="11" xr:uid="{00000000-0005-0000-0000-000008000000}"/>
    <cellStyle name="Normal 3" xfId="5" xr:uid="{00000000-0005-0000-0000-000009000000}"/>
    <cellStyle name="Normal 3 2" xfId="3" xr:uid="{00000000-0005-0000-0000-00000A000000}"/>
    <cellStyle name="Normal 4" xfId="12" xr:uid="{00000000-0005-0000-0000-00000B000000}"/>
    <cellStyle name="Normal 4 2" xfId="4" xr:uid="{00000000-0005-0000-0000-00000C000000}"/>
    <cellStyle name="Normal 5" xfId="13" xr:uid="{00000000-0005-0000-0000-00000D000000}"/>
    <cellStyle name="Normal_Cuadros de Salida CNT 2001-2006" xfId="16" xr:uid="{00000000-0005-0000-0000-00000E000000}"/>
    <cellStyle name="Porcentaje 2" xfId="14" xr:uid="{00000000-0005-0000-0000-00000F000000}"/>
    <cellStyle name="Porcentual 2" xfId="15" xr:uid="{00000000-0005-0000-0000-000010000000}"/>
  </cellStyles>
  <dxfs count="0"/>
  <tableStyles count="0" defaultTableStyle="TableStyleMedium2" defaultPivotStyle="PivotStyleLight16"/>
  <colors>
    <mruColors>
      <color rgb="FF558ED5"/>
      <color rgb="FF1B20CE"/>
      <color rgb="FF9CD3F4"/>
      <color rgb="FF494949"/>
      <color rgb="FF1A2D4F"/>
      <color rgb="FF9CD390"/>
      <color rgb="FFE5E5E5"/>
      <color rgb="FFBCBCBC"/>
      <color rgb="FF757575"/>
      <color rgb="FF3E6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2020 - Abril 2024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3"/>
          <c:order val="1"/>
          <c:tx>
            <c:v>IMAE acumulado</c:v>
          </c:tx>
          <c:spPr>
            <a:solidFill>
              <a:srgbClr val="9CD3F4"/>
            </a:solidFill>
            <a:ln w="57150" cmpd="thickThin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BA-4045-AC22-6CFFC06CA7DC}"/>
              </c:ext>
            </c:extLst>
          </c:dPt>
          <c:dPt>
            <c:idx val="23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A-4045-AC22-6CFFC06CA7DC}"/>
              </c:ext>
            </c:extLst>
          </c:dPt>
          <c:dPt>
            <c:idx val="35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BA-4045-AC22-6CFFC06CA7DC}"/>
              </c:ext>
            </c:extLst>
          </c:dPt>
          <c:dPt>
            <c:idx val="47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A-4045-AC22-6CFFC06CA7DC}"/>
              </c:ext>
            </c:extLst>
          </c:dPt>
          <c:dPt>
            <c:idx val="59"/>
            <c:invertIfNegative val="0"/>
            <c:bubble3D val="0"/>
            <c:spPr>
              <a:solidFill>
                <a:srgbClr val="558ED5"/>
              </a:solidFill>
              <a:ln w="57150" cmpd="thickThin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5F-4399-92E7-5E9D0D5BBA4D}"/>
              </c:ext>
            </c:extLst>
          </c:dPt>
          <c:dLbls>
            <c:dLbl>
              <c:idx val="11"/>
              <c:layout>
                <c:manualLayout>
                  <c:x val="-5.8570197707853008E-3"/>
                  <c:y val="-8.0664292680541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A-4045-AC22-6CFFC06CA7DC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BA-4045-AC22-6CFFC06CA7DC}"/>
                </c:ext>
              </c:extLst>
            </c:dLbl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A-4045-AC22-6CFFC06CA7DC}"/>
                </c:ext>
              </c:extLst>
            </c:dLbl>
            <c:dLbl>
              <c:idx val="47"/>
              <c:layout>
                <c:manualLayout>
                  <c:x val="-2.9282576866764276E-3"/>
                  <c:y val="2.0310188499164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BA-4045-AC22-6CFFC06CA7DC}"/>
                </c:ext>
              </c:extLst>
            </c:dLbl>
            <c:dLbl>
              <c:idx val="51"/>
              <c:layout>
                <c:manualLayout>
                  <c:x val="2.7820843911230179E-2"/>
                  <c:y val="4.839857560832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BA-42F8-8A39-E3D393A0E9DF}"/>
                </c:ext>
              </c:extLst>
            </c:dLbl>
            <c:dLbl>
              <c:idx val="59"/>
              <c:layout>
                <c:manualLayout>
                  <c:x val="-1.0178535375385876E-2"/>
                  <c:y val="4.0641515877081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5F-4399-92E7-5E9D0D5BBA4D}"/>
                </c:ext>
              </c:extLst>
            </c:dLbl>
            <c:dLbl>
              <c:idx val="60"/>
              <c:layout>
                <c:manualLayout>
                  <c:x val="2.4887889013873159E-2"/>
                  <c:y val="4.64369185319308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rgbClr val="558ED5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5F-4399-92E7-5E9D0D5BBA4D}"/>
                </c:ext>
              </c:extLst>
            </c:dLbl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5F-4399-92E7-5E9D0D5BBA4D}"/>
                </c:ext>
              </c:extLst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5F-4399-92E7-5E9D0D5BBA4D}"/>
                </c:ext>
              </c:extLst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5F-4399-92E7-5E9D0D5BBA4D}"/>
                </c:ext>
              </c:extLst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5F-4399-92E7-5E9D0D5BBA4D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5F-4399-92E7-5E9D0D5BBA4D}"/>
                </c:ext>
              </c:extLst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5F-4399-92E7-5E9D0D5BBA4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558ED5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'C.1'!$F$165:$F$237</c:f>
            </c:multiLvlStrRef>
          </c:cat>
          <c:val>
            <c:numRef>
              <c:f>[0]!Acumulada</c:f>
              <c:numCache>
                <c:formatCode>#,##0.0_-;[Red]\-#,##0.0_-;"-"?_-;_-@_-</c:formatCode>
                <c:ptCount val="52"/>
                <c:pt idx="0">
                  <c:v>4.2821811525623588</c:v>
                </c:pt>
                <c:pt idx="1">
                  <c:v>3.2862937839198025</c:v>
                </c:pt>
                <c:pt idx="2">
                  <c:v>0.81709044300151845</c:v>
                </c:pt>
                <c:pt idx="3">
                  <c:v>-1.7886774675886556</c:v>
                </c:pt>
                <c:pt idx="4">
                  <c:v>-3.4873974829908576</c:v>
                </c:pt>
                <c:pt idx="5">
                  <c:v>-4.1991171838470649</c:v>
                </c:pt>
                <c:pt idx="6">
                  <c:v>-4.152440258363896</c:v>
                </c:pt>
                <c:pt idx="7">
                  <c:v>-3.7732975909023878</c:v>
                </c:pt>
                <c:pt idx="8">
                  <c:v>-3.2723708499457445</c:v>
                </c:pt>
                <c:pt idx="9">
                  <c:v>-2.7219765925965476</c:v>
                </c:pt>
                <c:pt idx="10">
                  <c:v>-2.3501055616787454</c:v>
                </c:pt>
                <c:pt idx="11">
                  <c:v>-1.7855519466152003</c:v>
                </c:pt>
                <c:pt idx="12">
                  <c:v>1.3149255012105527</c:v>
                </c:pt>
                <c:pt idx="13">
                  <c:v>1.8655505813696323</c:v>
                </c:pt>
                <c:pt idx="14">
                  <c:v>4.4804441467546354</c:v>
                </c:pt>
                <c:pt idx="15">
                  <c:v>7.0428693887578504</c:v>
                </c:pt>
                <c:pt idx="16">
                  <c:v>8.8418132827838605</c:v>
                </c:pt>
                <c:pt idx="17">
                  <c:v>9.7326210327415765</c:v>
                </c:pt>
                <c:pt idx="18">
                  <c:v>9.9145423904336525</c:v>
                </c:pt>
                <c:pt idx="19">
                  <c:v>9.6473514066001513</c:v>
                </c:pt>
                <c:pt idx="20">
                  <c:v>9.2209055402449991</c:v>
                </c:pt>
                <c:pt idx="21">
                  <c:v>8.7158855103046875</c:v>
                </c:pt>
                <c:pt idx="22">
                  <c:v>8.4501665196462028</c:v>
                </c:pt>
                <c:pt idx="23">
                  <c:v>8.0332677085144724</c:v>
                </c:pt>
                <c:pt idx="24">
                  <c:v>4.6775847960479808</c:v>
                </c:pt>
                <c:pt idx="25">
                  <c:v>4.6832892760987619</c:v>
                </c:pt>
                <c:pt idx="26">
                  <c:v>4.7335485927363976</c:v>
                </c:pt>
                <c:pt idx="27">
                  <c:v>4.7828943286790491</c:v>
                </c:pt>
                <c:pt idx="28">
                  <c:v>4.8382942095808801</c:v>
                </c:pt>
                <c:pt idx="29">
                  <c:v>4.7436341663793087</c:v>
                </c:pt>
                <c:pt idx="30">
                  <c:v>4.5350132156224419</c:v>
                </c:pt>
                <c:pt idx="31">
                  <c:v>4.5534750148044765</c:v>
                </c:pt>
                <c:pt idx="32">
                  <c:v>4.4743793648235624</c:v>
                </c:pt>
                <c:pt idx="33">
                  <c:v>4.3866022623838319</c:v>
                </c:pt>
                <c:pt idx="34">
                  <c:v>4.2881898765242425</c:v>
                </c:pt>
                <c:pt idx="35">
                  <c:v>4.200155895976792</c:v>
                </c:pt>
                <c:pt idx="36">
                  <c:v>3.3086269789243801</c:v>
                </c:pt>
                <c:pt idx="37">
                  <c:v>4.0247520139582207</c:v>
                </c:pt>
                <c:pt idx="38">
                  <c:v>4.0055156130107008</c:v>
                </c:pt>
                <c:pt idx="39">
                  <c:v>3.879004551380774</c:v>
                </c:pt>
                <c:pt idx="40">
                  <c:v>3.8634769106081706</c:v>
                </c:pt>
                <c:pt idx="41">
                  <c:v>4.0610652358918458</c:v>
                </c:pt>
                <c:pt idx="42">
                  <c:v>4.1961552245274731</c:v>
                </c:pt>
                <c:pt idx="43">
                  <c:v>4.1244056362467205</c:v>
                </c:pt>
                <c:pt idx="44">
                  <c:v>4.0483225066237054</c:v>
                </c:pt>
                <c:pt idx="45">
                  <c:v>3.760871881347839</c:v>
                </c:pt>
                <c:pt idx="46">
                  <c:v>3.6301942145402251</c:v>
                </c:pt>
                <c:pt idx="47">
                  <c:v>3.5267921269230555</c:v>
                </c:pt>
                <c:pt idx="48">
                  <c:v>4.5011463959575764</c:v>
                </c:pt>
                <c:pt idx="49">
                  <c:v>3.8173353797477603</c:v>
                </c:pt>
                <c:pt idx="50">
                  <c:v>3.3541530425963373</c:v>
                </c:pt>
                <c:pt idx="51">
                  <c:v>3.4671374329193725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15F-4399-92E7-5E9D0D5BB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3235968"/>
        <c:axId val="383237504"/>
      </c:barChart>
      <c:lineChart>
        <c:grouping val="standard"/>
        <c:varyColors val="0"/>
        <c:ser>
          <c:idx val="1"/>
          <c:order val="0"/>
          <c:tx>
            <c:v>IMAE Original</c:v>
          </c:tx>
          <c:spPr>
            <a:ln w="25400">
              <a:solidFill>
                <a:srgbClr val="494949"/>
              </a:solidFill>
            </a:ln>
          </c:spPr>
          <c:marker>
            <c:symbol val="none"/>
          </c:marker>
          <c:dLbls>
            <c:dLbl>
              <c:idx val="51"/>
              <c:layout>
                <c:manualLayout>
                  <c:x val="4.3927648280890829E-3"/>
                  <c:y val="-1.008303658506764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/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BA-42F8-8A39-E3D393A0E9D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'C.1'!$A$93:$A$440</c:f>
              <c:numCache>
                <c:formatCode>mmm\-yy</c:formatCode>
                <c:ptCount val="5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52"/>
                <c:pt idx="0">
                  <c:v>4.2821811525623588</c:v>
                </c:pt>
                <c:pt idx="1">
                  <c:v>2.2965055828655778</c:v>
                </c:pt>
                <c:pt idx="2">
                  <c:v>-3.9786707779801134</c:v>
                </c:pt>
                <c:pt idx="3">
                  <c:v>-9.5771165555552642</c:v>
                </c:pt>
                <c:pt idx="4">
                  <c:v>-10.279048448340077</c:v>
                </c:pt>
                <c:pt idx="5">
                  <c:v>-7.850229134416125</c:v>
                </c:pt>
                <c:pt idx="6">
                  <c:v>-3.8722161507823358</c:v>
                </c:pt>
                <c:pt idx="7">
                  <c:v>-1.0951943907848403</c:v>
                </c:pt>
                <c:pt idx="8">
                  <c:v>0.80496937182998352</c:v>
                </c:pt>
                <c:pt idx="9">
                  <c:v>2.2226001287470041</c:v>
                </c:pt>
                <c:pt idx="10">
                  <c:v>1.2412548428274874</c:v>
                </c:pt>
                <c:pt idx="11">
                  <c:v>4.0659542156582802</c:v>
                </c:pt>
                <c:pt idx="12">
                  <c:v>1.3149255012105527</c:v>
                </c:pt>
                <c:pt idx="13">
                  <c:v>2.4234261532131427</c:v>
                </c:pt>
                <c:pt idx="14">
                  <c:v>9.9434251763584598</c:v>
                </c:pt>
                <c:pt idx="15">
                  <c:v>15.582158307698492</c:v>
                </c:pt>
                <c:pt idx="16">
                  <c:v>16.7147880914833</c:v>
                </c:pt>
                <c:pt idx="17">
                  <c:v>14.518810820521082</c:v>
                </c:pt>
                <c:pt idx="18">
                  <c:v>11.00298998055456</c:v>
                </c:pt>
                <c:pt idx="19">
                  <c:v>7.8183665364207826</c:v>
                </c:pt>
                <c:pt idx="20">
                  <c:v>5.9074564256137165</c:v>
                </c:pt>
                <c:pt idx="21">
                  <c:v>4.4228206600096485</c:v>
                </c:pt>
                <c:pt idx="22">
                  <c:v>5.9844312083052529</c:v>
                </c:pt>
                <c:pt idx="23">
                  <c:v>3.9785909467053813</c:v>
                </c:pt>
                <c:pt idx="24">
                  <c:v>4.6775847960479808</c:v>
                </c:pt>
                <c:pt idx="25">
                  <c:v>4.6890063203250918</c:v>
                </c:pt>
                <c:pt idx="26">
                  <c:v>4.8308345887108715</c:v>
                </c:pt>
                <c:pt idx="27">
                  <c:v>4.9315441339175692</c:v>
                </c:pt>
                <c:pt idx="28">
                  <c:v>5.0606569054423716</c:v>
                </c:pt>
                <c:pt idx="29">
                  <c:v>4.2602509509803781</c:v>
                </c:pt>
                <c:pt idx="30">
                  <c:v>3.3011050748199295</c:v>
                </c:pt>
                <c:pt idx="31">
                  <c:v>4.6823073101967907</c:v>
                </c:pt>
                <c:pt idx="32">
                  <c:v>3.8381106004279104</c:v>
                </c:pt>
                <c:pt idx="33">
                  <c:v>3.6061426410928448</c:v>
                </c:pt>
                <c:pt idx="34">
                  <c:v>3.3514380350088828</c:v>
                </c:pt>
                <c:pt idx="35">
                  <c:v>3.307133776632611</c:v>
                </c:pt>
                <c:pt idx="36">
                  <c:v>3.3086269789243801</c:v>
                </c:pt>
                <c:pt idx="37">
                  <c:v>4.7423760206952466</c:v>
                </c:pt>
                <c:pt idx="38">
                  <c:v>3.9683324879307804</c:v>
                </c:pt>
                <c:pt idx="39">
                  <c:v>3.4986199137381391</c:v>
                </c:pt>
                <c:pt idx="40">
                  <c:v>3.8013172186965818</c:v>
                </c:pt>
                <c:pt idx="41">
                  <c:v>5.0756476452042563</c:v>
                </c:pt>
                <c:pt idx="42">
                  <c:v>5.0063151274849957</c:v>
                </c:pt>
                <c:pt idx="43">
                  <c:v>3.6244187342341547</c:v>
                </c:pt>
                <c:pt idx="44">
                  <c:v>3.4320708958049124</c:v>
                </c:pt>
                <c:pt idx="45">
                  <c:v>1.1836206777515486</c:v>
                </c:pt>
                <c:pt idx="46">
                  <c:v>2.3738622648001808</c:v>
                </c:pt>
                <c:pt idx="47">
                  <c:v>2.4679139424953007</c:v>
                </c:pt>
                <c:pt idx="48">
                  <c:v>4.5011463959575764</c:v>
                </c:pt>
                <c:pt idx="49">
                  <c:v>3.1414728594417909</c:v>
                </c:pt>
                <c:pt idx="50">
                  <c:v>2.4583559112148379</c:v>
                </c:pt>
                <c:pt idx="51">
                  <c:v>3.808514802656731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015F-4399-92E7-5E9D0D5BB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35968"/>
        <c:axId val="383237504"/>
      </c:lineChart>
      <c:catAx>
        <c:axId val="383235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383237504"/>
        <c:crosses val="autoZero"/>
        <c:auto val="0"/>
        <c:lblAlgn val="ctr"/>
        <c:lblOffset val="100"/>
        <c:tickMarkSkip val="12"/>
        <c:noMultiLvlLbl val="0"/>
      </c:catAx>
      <c:valAx>
        <c:axId val="3832375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3832359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eco\SICIP\3.0.IMAE2013\Proyecto%20nuevo%20IMAE\1.Informes%20IMAE\2023\2-23\Cuadros%20con%20macro\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8" t="s">
        <v>20</v>
      </c>
      <c r="C13" s="79"/>
      <c r="D13" s="9"/>
    </row>
    <row r="14" spans="1:5" s="10" customFormat="1" ht="20.100000000000001" customHeight="1" x14ac:dyDescent="0.2">
      <c r="B14" s="80" t="s">
        <v>21</v>
      </c>
      <c r="C14" s="81"/>
      <c r="D14" s="11"/>
    </row>
    <row r="15" spans="1:5" s="12" customFormat="1" ht="20.100000000000001" customHeight="1" x14ac:dyDescent="0.2">
      <c r="B15" s="82" t="s">
        <v>22</v>
      </c>
      <c r="C15" s="83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69</v>
      </c>
      <c r="D17" s="2"/>
    </row>
    <row r="18" spans="1:4" s="1" customFormat="1" ht="6.75" customHeight="1" x14ac:dyDescent="0.2">
      <c r="B18" s="16" t="s">
        <v>23</v>
      </c>
      <c r="C18" s="18"/>
      <c r="D18" s="2"/>
    </row>
    <row r="19" spans="1:4" s="3" customFormat="1" ht="15.75" customHeight="1" x14ac:dyDescent="0.2">
      <c r="A19" s="19"/>
      <c r="B19" s="48" t="s">
        <v>30</v>
      </c>
      <c r="C19" s="49" t="s">
        <v>67</v>
      </c>
      <c r="D19" s="2"/>
    </row>
    <row r="20" spans="1:4" s="3" customFormat="1" ht="15.75" customHeight="1" x14ac:dyDescent="0.2">
      <c r="A20" s="19"/>
      <c r="B20" s="50" t="s">
        <v>31</v>
      </c>
      <c r="C20" s="49" t="s">
        <v>24</v>
      </c>
      <c r="D20" s="2"/>
    </row>
    <row r="21" spans="1:4" s="3" customFormat="1" ht="15.75" customHeight="1" x14ac:dyDescent="0.2">
      <c r="A21" s="19"/>
      <c r="B21" s="50" t="s">
        <v>32</v>
      </c>
      <c r="C21" s="49" t="s">
        <v>25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 xr:uid="{00000000-0004-0000-0000-000000000000}"/>
    <hyperlink ref="C21" location="C.2!V2" display="Cuadro del IMAE de la tasa de variación interanual de la serie original, por componentes." xr:uid="{00000000-0004-0000-0000-000001000000}"/>
    <hyperlink ref="C20" location="C.2!A2" display="Cuadro del IMAE de la serie original, por componentes." xr:uid="{00000000-0004-0000-0000-000002000000}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0" tint="-4.9989318521683403E-2"/>
    <pageSetUpPr fitToPage="1"/>
  </sheetPr>
  <dimension ref="A1:XFB442"/>
  <sheetViews>
    <sheetView showGridLines="0" zoomScale="85" zoomScaleNormal="85" zoomScaleSheetLayoutView="120" workbookViewId="0">
      <pane xSplit="1" ySplit="8" topLeftCell="B128" activePane="bottomRight" state="frozen"/>
      <selection activeCell="E70" sqref="E70"/>
      <selection pane="topRight" activeCell="E70" sqref="E70"/>
      <selection pane="bottomLeft" activeCell="E70" sqref="E70"/>
      <selection pane="bottomRight" activeCell="A144" sqref="A144"/>
    </sheetView>
  </sheetViews>
  <sheetFormatPr baseColWidth="10" defaultColWidth="0" defaultRowHeight="15.75" x14ac:dyDescent="0.25"/>
  <cols>
    <col min="1" max="2" width="15.7109375" style="23" customWidth="1"/>
    <col min="3" max="4" width="16.7109375" style="23" customWidth="1"/>
    <col min="5" max="5" width="0.85546875" style="36" customWidth="1"/>
    <col min="6" max="6" width="1" style="36" customWidth="1"/>
    <col min="7" max="16382" width="1.85546875" style="23" hidden="1"/>
    <col min="16383" max="16384" width="0.85546875" style="23" customWidth="1"/>
  </cols>
  <sheetData>
    <row r="1" spans="1:6" x14ac:dyDescent="0.25">
      <c r="A1" s="22"/>
      <c r="D1" s="62" t="s">
        <v>58</v>
      </c>
    </row>
    <row r="2" spans="1:6" x14ac:dyDescent="0.25">
      <c r="A2" s="22" t="s">
        <v>27</v>
      </c>
    </row>
    <row r="3" spans="1:6" x14ac:dyDescent="0.25">
      <c r="A3" s="22" t="s">
        <v>21</v>
      </c>
    </row>
    <row r="4" spans="1:6" x14ac:dyDescent="0.25">
      <c r="A4" s="23" t="s">
        <v>70</v>
      </c>
    </row>
    <row r="5" spans="1:6" x14ac:dyDescent="0.25">
      <c r="A5" s="23" t="s">
        <v>26</v>
      </c>
    </row>
    <row r="6" spans="1:6" s="22" customFormat="1" ht="15.95" customHeight="1" x14ac:dyDescent="0.25">
      <c r="C6" s="23"/>
      <c r="D6" s="23"/>
      <c r="E6" s="37"/>
      <c r="F6" s="37"/>
    </row>
    <row r="7" spans="1:6" ht="20.25" customHeight="1" x14ac:dyDescent="0.25">
      <c r="A7" s="84" t="s">
        <v>2</v>
      </c>
      <c r="B7" s="86" t="s">
        <v>28</v>
      </c>
      <c r="C7" s="87"/>
      <c r="D7" s="88"/>
    </row>
    <row r="8" spans="1:6" s="39" customFormat="1" ht="42.75" x14ac:dyDescent="0.2">
      <c r="A8" s="85"/>
      <c r="B8" s="66" t="s">
        <v>11</v>
      </c>
      <c r="C8" s="76" t="s">
        <v>57</v>
      </c>
      <c r="D8" s="77" t="s">
        <v>68</v>
      </c>
      <c r="E8" s="38"/>
      <c r="F8" s="38"/>
    </row>
    <row r="9" spans="1:6" ht="13.5" customHeight="1" x14ac:dyDescent="0.25">
      <c r="A9" s="40">
        <v>41275</v>
      </c>
      <c r="B9" s="27">
        <v>99.07569180897714</v>
      </c>
      <c r="C9" s="27"/>
      <c r="D9" s="27"/>
      <c r="F9" s="36">
        <v>2013</v>
      </c>
    </row>
    <row r="10" spans="1:6" ht="13.5" customHeight="1" x14ac:dyDescent="0.25">
      <c r="A10" s="40">
        <v>41306</v>
      </c>
      <c r="B10" s="27">
        <v>98.813422099196103</v>
      </c>
      <c r="C10" s="27"/>
      <c r="D10" s="27"/>
      <c r="F10" s="36" t="s">
        <v>3</v>
      </c>
    </row>
    <row r="11" spans="1:6" ht="13.5" customHeight="1" x14ac:dyDescent="0.25">
      <c r="A11" s="40">
        <v>41334</v>
      </c>
      <c r="B11" s="27">
        <v>101.72011941554075</v>
      </c>
      <c r="C11" s="27"/>
      <c r="D11" s="27"/>
      <c r="F11" s="36" t="s">
        <v>4</v>
      </c>
    </row>
    <row r="12" spans="1:6" ht="13.5" customHeight="1" x14ac:dyDescent="0.25">
      <c r="A12" s="40">
        <v>41365</v>
      </c>
      <c r="B12" s="27">
        <v>101.19966083606818</v>
      </c>
      <c r="C12" s="27"/>
      <c r="D12" s="27"/>
      <c r="F12" s="36" t="s">
        <v>5</v>
      </c>
    </row>
    <row r="13" spans="1:6" ht="13.5" customHeight="1" x14ac:dyDescent="0.25">
      <c r="A13" s="40">
        <v>41395</v>
      </c>
      <c r="B13" s="27">
        <v>99.504416729331453</v>
      </c>
      <c r="C13" s="27"/>
      <c r="D13" s="27"/>
      <c r="F13" s="36" t="s">
        <v>4</v>
      </c>
    </row>
    <row r="14" spans="1:6" ht="13.5" customHeight="1" x14ac:dyDescent="0.25">
      <c r="A14" s="40">
        <v>41426</v>
      </c>
      <c r="B14" s="27">
        <v>96.718005585860539</v>
      </c>
      <c r="C14" s="27"/>
      <c r="D14" s="27"/>
      <c r="F14" s="36" t="s">
        <v>6</v>
      </c>
    </row>
    <row r="15" spans="1:6" ht="13.5" customHeight="1" x14ac:dyDescent="0.25">
      <c r="A15" s="40">
        <v>41456</v>
      </c>
      <c r="B15" s="27">
        <v>98.646012394515907</v>
      </c>
      <c r="C15" s="27"/>
      <c r="D15" s="27"/>
      <c r="F15" s="36" t="s">
        <v>6</v>
      </c>
    </row>
    <row r="16" spans="1:6" ht="13.5" customHeight="1" x14ac:dyDescent="0.25">
      <c r="A16" s="40">
        <v>41487</v>
      </c>
      <c r="B16" s="27">
        <v>98.671572552799802</v>
      </c>
      <c r="C16" s="27"/>
      <c r="D16" s="27"/>
      <c r="F16" s="36" t="s">
        <v>5</v>
      </c>
    </row>
    <row r="17" spans="1:6" ht="13.5" customHeight="1" x14ac:dyDescent="0.25">
      <c r="A17" s="40">
        <v>41518</v>
      </c>
      <c r="B17" s="27">
        <v>97.715899733543935</v>
      </c>
      <c r="C17" s="27"/>
      <c r="D17" s="27"/>
      <c r="F17" s="36" t="s">
        <v>7</v>
      </c>
    </row>
    <row r="18" spans="1:6" ht="13.5" customHeight="1" x14ac:dyDescent="0.25">
      <c r="A18" s="40">
        <v>41548</v>
      </c>
      <c r="B18" s="27">
        <v>99.478760196896715</v>
      </c>
      <c r="C18" s="27"/>
      <c r="D18" s="27"/>
      <c r="F18" s="36" t="s">
        <v>8</v>
      </c>
    </row>
    <row r="19" spans="1:6" ht="13.5" customHeight="1" x14ac:dyDescent="0.25">
      <c r="A19" s="40">
        <v>41579</v>
      </c>
      <c r="B19" s="27">
        <v>102.16015040010443</v>
      </c>
      <c r="C19" s="27"/>
      <c r="D19" s="27"/>
      <c r="F19" s="36" t="s">
        <v>9</v>
      </c>
    </row>
    <row r="20" spans="1:6" ht="13.5" customHeight="1" x14ac:dyDescent="0.25">
      <c r="A20" s="41">
        <v>41609</v>
      </c>
      <c r="B20" s="28">
        <v>106.29628824716528</v>
      </c>
      <c r="C20" s="28"/>
      <c r="D20" s="28"/>
      <c r="F20" s="36" t="s">
        <v>10</v>
      </c>
    </row>
    <row r="21" spans="1:6" ht="13.5" customHeight="1" x14ac:dyDescent="0.25">
      <c r="A21" s="42">
        <v>41640</v>
      </c>
      <c r="B21" s="29">
        <v>102.74779512022316</v>
      </c>
      <c r="C21" s="29">
        <f t="shared" ref="C21:C84" si="0">IFERROR(IF(B21/B9*100-100=-100,"",B21/B9*100-100),"")</f>
        <v>3.7063615143117232</v>
      </c>
      <c r="D21" s="69">
        <f>SUM(B$21:B21)/SUM(B$9:B9)*100-100</f>
        <v>3.7063615143117232</v>
      </c>
      <c r="F21" s="36">
        <f>+F9+1</f>
        <v>2014</v>
      </c>
    </row>
    <row r="22" spans="1:6" ht="13.5" customHeight="1" x14ac:dyDescent="0.25">
      <c r="A22" s="43">
        <v>41671</v>
      </c>
      <c r="B22" s="31">
        <v>102.57337749818629</v>
      </c>
      <c r="C22" s="31">
        <f t="shared" si="0"/>
        <v>3.8051059452385516</v>
      </c>
      <c r="D22" s="67">
        <f>SUM(B$21:B22)/SUM(B$9:B10)*100-100</f>
        <v>3.7556682949648774</v>
      </c>
      <c r="F22" s="36" t="s">
        <v>3</v>
      </c>
    </row>
    <row r="23" spans="1:6" ht="13.5" customHeight="1" x14ac:dyDescent="0.25">
      <c r="A23" s="43">
        <v>41699</v>
      </c>
      <c r="B23" s="31">
        <v>106.76502220044807</v>
      </c>
      <c r="C23" s="31">
        <f t="shared" si="0"/>
        <v>4.9595918820132283</v>
      </c>
      <c r="D23" s="67">
        <f>SUM(B$21:B23)/SUM(B$9:B11)*100-100</f>
        <v>4.16441154257177</v>
      </c>
      <c r="F23" s="36" t="s">
        <v>4</v>
      </c>
    </row>
    <row r="24" spans="1:6" ht="13.5" customHeight="1" x14ac:dyDescent="0.25">
      <c r="A24" s="43">
        <v>41730</v>
      </c>
      <c r="B24" s="31">
        <v>104.79874316573343</v>
      </c>
      <c r="C24" s="31">
        <f t="shared" si="0"/>
        <v>3.5564173831524499</v>
      </c>
      <c r="D24" s="67">
        <f>SUM(B$21:B24)/SUM(B$9:B12)*100-100</f>
        <v>4.0108999722945384</v>
      </c>
      <c r="F24" s="36" t="s">
        <v>5</v>
      </c>
    </row>
    <row r="25" spans="1:6" ht="13.5" customHeight="1" x14ac:dyDescent="0.25">
      <c r="A25" s="43">
        <v>41760</v>
      </c>
      <c r="B25" s="31">
        <v>104.39429952592909</v>
      </c>
      <c r="C25" s="31">
        <f t="shared" si="0"/>
        <v>4.914236932717202</v>
      </c>
      <c r="D25" s="67">
        <f>SUM(B$21:B25)/SUM(B$9:B13)*100-100</f>
        <v>4.1905594284804408</v>
      </c>
      <c r="F25" s="36" t="s">
        <v>4</v>
      </c>
    </row>
    <row r="26" spans="1:6" ht="13.5" customHeight="1" x14ac:dyDescent="0.25">
      <c r="A26" s="43">
        <v>41791</v>
      </c>
      <c r="B26" s="31">
        <v>101.04943926292712</v>
      </c>
      <c r="C26" s="31">
        <f t="shared" si="0"/>
        <v>4.4784150074531794</v>
      </c>
      <c r="D26" s="67">
        <f>SUM(B$21:B26)/SUM(B$9:B14)*100-100</f>
        <v>4.2371915174961146</v>
      </c>
      <c r="F26" s="36" t="s">
        <v>6</v>
      </c>
    </row>
    <row r="27" spans="1:6" ht="13.5" customHeight="1" x14ac:dyDescent="0.25">
      <c r="A27" s="43">
        <v>41821</v>
      </c>
      <c r="B27" s="31">
        <v>103.77946794458136</v>
      </c>
      <c r="C27" s="31">
        <f t="shared" si="0"/>
        <v>5.2039159267129662</v>
      </c>
      <c r="D27" s="67">
        <f>SUM(B$21:B27)/SUM(B$9:B15)*100-100</f>
        <v>4.3742716034731188</v>
      </c>
      <c r="F27" s="36" t="s">
        <v>6</v>
      </c>
    </row>
    <row r="28" spans="1:6" ht="13.5" customHeight="1" x14ac:dyDescent="0.25">
      <c r="A28" s="43">
        <v>41852</v>
      </c>
      <c r="B28" s="31">
        <v>102.19794753665856</v>
      </c>
      <c r="C28" s="31">
        <f t="shared" si="0"/>
        <v>3.5738510014845133</v>
      </c>
      <c r="D28" s="67">
        <f>SUM(B$21:B28)/SUM(B$9:B16)*100-100</f>
        <v>4.2748458229874302</v>
      </c>
      <c r="F28" s="36" t="s">
        <v>5</v>
      </c>
    </row>
    <row r="29" spans="1:6" ht="13.5" customHeight="1" x14ac:dyDescent="0.25">
      <c r="A29" s="43">
        <v>41883</v>
      </c>
      <c r="B29" s="31">
        <v>101.76652320794801</v>
      </c>
      <c r="C29" s="31">
        <f t="shared" si="0"/>
        <v>4.1453064296081692</v>
      </c>
      <c r="D29" s="67">
        <f>SUM(B$21:B29)/SUM(B$9:B17)*100-100</f>
        <v>4.260656205418627</v>
      </c>
      <c r="F29" s="36" t="s">
        <v>7</v>
      </c>
    </row>
    <row r="30" spans="1:6" ht="13.5" customHeight="1" x14ac:dyDescent="0.25">
      <c r="A30" s="43">
        <v>41913</v>
      </c>
      <c r="B30" s="31">
        <v>103.88655835099084</v>
      </c>
      <c r="C30" s="31">
        <f t="shared" si="0"/>
        <v>4.4308937358787261</v>
      </c>
      <c r="D30" s="67">
        <f>SUM(B$21:B30)/SUM(B$9:B18)*100-100</f>
        <v>4.2777356552070671</v>
      </c>
      <c r="F30" s="36" t="s">
        <v>8</v>
      </c>
    </row>
    <row r="31" spans="1:6" ht="13.5" customHeight="1" x14ac:dyDescent="0.25">
      <c r="A31" s="43">
        <v>41944</v>
      </c>
      <c r="B31" s="31">
        <v>107.09269267389817</v>
      </c>
      <c r="C31" s="31">
        <f t="shared" si="0"/>
        <v>4.8282449217975199</v>
      </c>
      <c r="D31" s="67">
        <f>SUM(B$21:B31)/SUM(B$9:B19)*100-100</f>
        <v>4.3291573600684217</v>
      </c>
      <c r="F31" s="36" t="s">
        <v>9</v>
      </c>
    </row>
    <row r="32" spans="1:6" ht="13.5" customHeight="1" x14ac:dyDescent="0.25">
      <c r="A32" s="44">
        <v>41974</v>
      </c>
      <c r="B32" s="33">
        <v>112.27586766546527</v>
      </c>
      <c r="C32" s="33">
        <f t="shared" si="0"/>
        <v>5.6253887289046105</v>
      </c>
      <c r="D32" s="68">
        <f>SUM(B$21:B32)/SUM(B$9:B20)*100-100</f>
        <v>4.4439778460824613</v>
      </c>
      <c r="F32" s="36" t="s">
        <v>10</v>
      </c>
    </row>
    <row r="33" spans="1:6" ht="13.5" customHeight="1" x14ac:dyDescent="0.25">
      <c r="A33" s="45">
        <v>42005</v>
      </c>
      <c r="B33" s="35">
        <v>107.76400468725809</v>
      </c>
      <c r="C33" s="35">
        <f t="shared" si="0"/>
        <v>4.8820605455966728</v>
      </c>
      <c r="D33" s="27">
        <f>SUM(B$33:B33)/SUM(B$21:B21)*100-100</f>
        <v>4.8820605455966728</v>
      </c>
      <c r="F33" s="36">
        <f>+F21+1</f>
        <v>2015</v>
      </c>
    </row>
    <row r="34" spans="1:6" ht="13.5" customHeight="1" x14ac:dyDescent="0.25">
      <c r="A34" s="40">
        <v>42036</v>
      </c>
      <c r="B34" s="27">
        <v>107.15445130524263</v>
      </c>
      <c r="C34" s="27">
        <f t="shared" si="0"/>
        <v>4.4661430858483158</v>
      </c>
      <c r="D34" s="27">
        <f>SUM(B$33:B34)/SUM(B$21:B22)*100-100</f>
        <v>4.6742784739145691</v>
      </c>
      <c r="F34" s="36" t="s">
        <v>3</v>
      </c>
    </row>
    <row r="35" spans="1:6" ht="13.5" customHeight="1" x14ac:dyDescent="0.25">
      <c r="A35" s="40">
        <v>42064</v>
      </c>
      <c r="B35" s="27">
        <v>111.73349616636811</v>
      </c>
      <c r="C35" s="27">
        <f t="shared" si="0"/>
        <v>4.6536532878641594</v>
      </c>
      <c r="D35" s="27">
        <f>SUM(B$33:B35)/SUM(B$21:B23)*100-100</f>
        <v>4.667222575630305</v>
      </c>
      <c r="F35" s="36" t="s">
        <v>4</v>
      </c>
    </row>
    <row r="36" spans="1:6" ht="13.5" customHeight="1" x14ac:dyDescent="0.25">
      <c r="A36" s="40">
        <v>42095</v>
      </c>
      <c r="B36" s="27">
        <v>107.655331033469</v>
      </c>
      <c r="C36" s="27">
        <f t="shared" si="0"/>
        <v>2.725784471687831</v>
      </c>
      <c r="D36" s="27">
        <f>SUM(B$33:B36)/SUM(B$21:B24)*100-100</f>
        <v>4.1791735849163558</v>
      </c>
      <c r="F36" s="36" t="s">
        <v>5</v>
      </c>
    </row>
    <row r="37" spans="1:6" ht="13.5" customHeight="1" x14ac:dyDescent="0.25">
      <c r="A37" s="40">
        <v>42125</v>
      </c>
      <c r="B37" s="27">
        <v>106.6703821069602</v>
      </c>
      <c r="C37" s="27">
        <f t="shared" si="0"/>
        <v>2.1802747768481225</v>
      </c>
      <c r="D37" s="27">
        <f>SUM(B$33:B37)/SUM(B$21:B25)*100-100</f>
        <v>3.7788629147886184</v>
      </c>
      <c r="F37" s="36" t="s">
        <v>4</v>
      </c>
    </row>
    <row r="38" spans="1:6" ht="13.5" customHeight="1" x14ac:dyDescent="0.25">
      <c r="A38" s="40">
        <v>42156</v>
      </c>
      <c r="B38" s="27">
        <v>105.61833873089672</v>
      </c>
      <c r="C38" s="27">
        <f t="shared" si="0"/>
        <v>4.5214496006073688</v>
      </c>
      <c r="D38" s="27">
        <f>SUM(B$33:B38)/SUM(B$21:B26)*100-100</f>
        <v>3.8994390203204432</v>
      </c>
      <c r="F38" s="36" t="s">
        <v>6</v>
      </c>
    </row>
    <row r="39" spans="1:6" ht="13.5" customHeight="1" x14ac:dyDescent="0.25">
      <c r="A39" s="40">
        <v>42186</v>
      </c>
      <c r="B39" s="27">
        <v>108.70253088620115</v>
      </c>
      <c r="C39" s="27">
        <f t="shared" si="0"/>
        <v>4.7437735412641899</v>
      </c>
      <c r="D39" s="27">
        <f>SUM(B$33:B39)/SUM(B$21:B27)*100-100</f>
        <v>4.0201160682067609</v>
      </c>
      <c r="F39" s="36" t="s">
        <v>6</v>
      </c>
    </row>
    <row r="40" spans="1:6" ht="13.5" customHeight="1" x14ac:dyDescent="0.25">
      <c r="A40" s="40">
        <v>42217</v>
      </c>
      <c r="B40" s="27">
        <v>107.522437706646</v>
      </c>
      <c r="C40" s="27">
        <f t="shared" si="0"/>
        <v>5.2099775957609609</v>
      </c>
      <c r="D40" s="27">
        <f>SUM(B$33:B40)/SUM(B$21:B28)*100-100</f>
        <v>4.1669233983784579</v>
      </c>
      <c r="F40" s="36" t="s">
        <v>5</v>
      </c>
    </row>
    <row r="41" spans="1:6" ht="13.5" customHeight="1" x14ac:dyDescent="0.25">
      <c r="A41" s="40">
        <v>42248</v>
      </c>
      <c r="B41" s="27">
        <v>106.65655679965158</v>
      </c>
      <c r="C41" s="27">
        <f t="shared" si="0"/>
        <v>4.805149510425295</v>
      </c>
      <c r="D41" s="27">
        <f>SUM(B$33:B41)/SUM(B$21:B29)*100-100</f>
        <v>4.2367567117818794</v>
      </c>
      <c r="F41" s="36" t="s">
        <v>7</v>
      </c>
    </row>
    <row r="42" spans="1:6" ht="13.5" customHeight="1" x14ac:dyDescent="0.25">
      <c r="A42" s="40">
        <v>42278</v>
      </c>
      <c r="B42" s="27">
        <v>108.46017477416788</v>
      </c>
      <c r="C42" s="27">
        <f t="shared" si="0"/>
        <v>4.4025102917786967</v>
      </c>
      <c r="D42" s="27">
        <f>SUM(B$33:B42)/SUM(B$21:B30)*100-100</f>
        <v>4.2534107242383925</v>
      </c>
      <c r="F42" s="36" t="s">
        <v>8</v>
      </c>
    </row>
    <row r="43" spans="1:6" ht="13.5" customHeight="1" x14ac:dyDescent="0.25">
      <c r="A43" s="40">
        <v>42309</v>
      </c>
      <c r="B43" s="27">
        <v>111.44329016251882</v>
      </c>
      <c r="C43" s="27">
        <f t="shared" si="0"/>
        <v>4.0624597066285446</v>
      </c>
      <c r="D43" s="27">
        <f>SUM(B$33:B43)/SUM(B$21:B31)*100-100</f>
        <v>4.2354891386862761</v>
      </c>
      <c r="F43" s="36" t="s">
        <v>9</v>
      </c>
    </row>
    <row r="44" spans="1:6" ht="13.5" customHeight="1" x14ac:dyDescent="0.25">
      <c r="A44" s="41">
        <v>42339</v>
      </c>
      <c r="B44" s="28">
        <v>115.23505028331415</v>
      </c>
      <c r="C44" s="28">
        <f t="shared" si="0"/>
        <v>2.6356354926296461</v>
      </c>
      <c r="D44" s="28">
        <f>SUM(B$33:B44)/SUM(B$21:B32)*100-100</f>
        <v>4.0921707141800425</v>
      </c>
      <c r="F44" s="36" t="s">
        <v>10</v>
      </c>
    </row>
    <row r="45" spans="1:6" ht="13.5" customHeight="1" x14ac:dyDescent="0.25">
      <c r="A45" s="42">
        <v>42370</v>
      </c>
      <c r="B45" s="29">
        <v>109.74116578443756</v>
      </c>
      <c r="C45" s="29">
        <f t="shared" si="0"/>
        <v>1.8347138294622312</v>
      </c>
      <c r="D45" s="69">
        <f>SUM(B$45:B45)/SUM(B$33:B33)*100-100</f>
        <v>1.8347138294622312</v>
      </c>
      <c r="F45" s="36">
        <f>+F33+1</f>
        <v>2016</v>
      </c>
    </row>
    <row r="46" spans="1:6" ht="13.5" customHeight="1" x14ac:dyDescent="0.25">
      <c r="A46" s="43">
        <v>42401</v>
      </c>
      <c r="B46" s="31">
        <v>109.43287628459542</v>
      </c>
      <c r="C46" s="31">
        <f t="shared" si="0"/>
        <v>2.1262998891781137</v>
      </c>
      <c r="D46" s="67">
        <f>SUM(B$45:B46)/SUM(B$33:B34)*100-100</f>
        <v>1.9800933600047586</v>
      </c>
      <c r="F46" s="36" t="s">
        <v>3</v>
      </c>
    </row>
    <row r="47" spans="1:6" ht="13.5" customHeight="1" x14ac:dyDescent="0.25">
      <c r="A47" s="43">
        <v>42430</v>
      </c>
      <c r="B47" s="31">
        <v>112.95201381980614</v>
      </c>
      <c r="C47" s="31">
        <f t="shared" si="0"/>
        <v>1.0905571697350922</v>
      </c>
      <c r="D47" s="67">
        <f>SUM(B$45:B47)/SUM(B$33:B35)*100-100</f>
        <v>1.6758215261814655</v>
      </c>
      <c r="F47" s="36" t="s">
        <v>4</v>
      </c>
    </row>
    <row r="48" spans="1:6" ht="13.5" customHeight="1" x14ac:dyDescent="0.25">
      <c r="A48" s="43">
        <v>42461</v>
      </c>
      <c r="B48" s="31">
        <v>112.28159825005352</v>
      </c>
      <c r="C48" s="31">
        <f t="shared" si="0"/>
        <v>4.2972950546650281</v>
      </c>
      <c r="D48" s="67">
        <f>SUM(B$45:B48)/SUM(B$33:B36)*100-100</f>
        <v>2.3256278071859526</v>
      </c>
      <c r="F48" s="36" t="s">
        <v>5</v>
      </c>
    </row>
    <row r="49" spans="1:6" ht="13.5" customHeight="1" x14ac:dyDescent="0.25">
      <c r="A49" s="43">
        <v>42491</v>
      </c>
      <c r="B49" s="31">
        <v>111.11485404703589</v>
      </c>
      <c r="C49" s="31">
        <f t="shared" si="0"/>
        <v>4.1665473135918347</v>
      </c>
      <c r="D49" s="67">
        <f>SUM(B$45:B49)/SUM(B$33:B37)*100-100</f>
        <v>2.688621697271671</v>
      </c>
      <c r="F49" s="36" t="s">
        <v>4</v>
      </c>
    </row>
    <row r="50" spans="1:6" ht="13.5" customHeight="1" x14ac:dyDescent="0.25">
      <c r="A50" s="43">
        <v>42522</v>
      </c>
      <c r="B50" s="31">
        <v>108.39303207544856</v>
      </c>
      <c r="C50" s="31">
        <f t="shared" si="0"/>
        <v>2.627094288636215</v>
      </c>
      <c r="D50" s="67">
        <f>SUM(B$45:B50)/SUM(B$33:B38)*100-100</f>
        <v>2.6785714918172516</v>
      </c>
      <c r="F50" s="36" t="s">
        <v>6</v>
      </c>
    </row>
    <row r="51" spans="1:6" ht="13.5" customHeight="1" x14ac:dyDescent="0.25">
      <c r="A51" s="43">
        <v>42552</v>
      </c>
      <c r="B51" s="31">
        <v>109.34932431522924</v>
      </c>
      <c r="C51" s="31">
        <f t="shared" si="0"/>
        <v>0.5950122998563927</v>
      </c>
      <c r="D51" s="67">
        <f>SUM(B$45:B51)/SUM(B$33:B39)*100-100</f>
        <v>2.3787057474167028</v>
      </c>
      <c r="F51" s="36" t="s">
        <v>6</v>
      </c>
    </row>
    <row r="52" spans="1:6" ht="13.5" customHeight="1" x14ac:dyDescent="0.25">
      <c r="A52" s="43">
        <v>42583</v>
      </c>
      <c r="B52" s="31">
        <v>110.41431194437391</v>
      </c>
      <c r="C52" s="31">
        <f t="shared" si="0"/>
        <v>2.689554198555129</v>
      </c>
      <c r="D52" s="67">
        <f>SUM(B$45:B52)/SUM(B$33:B40)*100-100</f>
        <v>2.4174428484889461</v>
      </c>
      <c r="F52" s="36" t="s">
        <v>5</v>
      </c>
    </row>
    <row r="53" spans="1:6" ht="13.5" customHeight="1" x14ac:dyDescent="0.25">
      <c r="A53" s="43">
        <v>42614</v>
      </c>
      <c r="B53" s="31">
        <v>109.80101151863747</v>
      </c>
      <c r="C53" s="31">
        <f t="shared" si="0"/>
        <v>2.9482057299979942</v>
      </c>
      <c r="D53" s="67">
        <f>SUM(B$45:B53)/SUM(B$33:B41)*100-100</f>
        <v>2.4758344457160888</v>
      </c>
      <c r="F53" s="36" t="s">
        <v>7</v>
      </c>
    </row>
    <row r="54" spans="1:6" ht="13.5" customHeight="1" x14ac:dyDescent="0.25">
      <c r="A54" s="43">
        <v>42644</v>
      </c>
      <c r="B54" s="31">
        <v>110.43075738180362</v>
      </c>
      <c r="C54" s="31">
        <f t="shared" si="0"/>
        <v>1.8168720562536436</v>
      </c>
      <c r="D54" s="67">
        <f>SUM(B$45:B54)/SUM(B$33:B42)*100-100</f>
        <v>2.4095308219979046</v>
      </c>
      <c r="F54" s="36" t="s">
        <v>8</v>
      </c>
    </row>
    <row r="55" spans="1:6" ht="13.5" customHeight="1" x14ac:dyDescent="0.25">
      <c r="A55" s="43">
        <v>42675</v>
      </c>
      <c r="B55" s="31">
        <v>114.99770159485338</v>
      </c>
      <c r="C55" s="31">
        <f t="shared" si="0"/>
        <v>3.1894351173149289</v>
      </c>
      <c r="D55" s="67">
        <f>SUM(B$45:B55)/SUM(B$33:B43)*100-100</f>
        <v>2.4826067338328954</v>
      </c>
      <c r="F55" s="36" t="s">
        <v>9</v>
      </c>
    </row>
    <row r="56" spans="1:6" ht="13.5" customHeight="1" x14ac:dyDescent="0.25">
      <c r="A56" s="44">
        <v>42705</v>
      </c>
      <c r="B56" s="33">
        <v>120.64244150393375</v>
      </c>
      <c r="C56" s="33">
        <f t="shared" si="0"/>
        <v>4.6924882727305004</v>
      </c>
      <c r="D56" s="68">
        <f>SUM(B$45:B56)/SUM(B$33:B44)*100-100</f>
        <v>2.6778027160536624</v>
      </c>
      <c r="F56" s="36" t="s">
        <v>10</v>
      </c>
    </row>
    <row r="57" spans="1:6" ht="13.5" customHeight="1" x14ac:dyDescent="0.25">
      <c r="A57" s="45">
        <v>42736</v>
      </c>
      <c r="B57" s="35">
        <v>115.40880625360413</v>
      </c>
      <c r="C57" s="35">
        <f t="shared" si="0"/>
        <v>5.1645528172166593</v>
      </c>
      <c r="D57" s="27">
        <f>SUM(B$57:B57)/SUM(B$45:B45)*100-100</f>
        <v>5.1645528172166593</v>
      </c>
      <c r="F57" s="36">
        <f>+F45+1</f>
        <v>2017</v>
      </c>
    </row>
    <row r="58" spans="1:6" ht="13.5" customHeight="1" x14ac:dyDescent="0.25">
      <c r="A58" s="40">
        <v>42767</v>
      </c>
      <c r="B58" s="27">
        <v>114.31076399521383</v>
      </c>
      <c r="C58" s="27">
        <f t="shared" si="0"/>
        <v>4.4574243830828095</v>
      </c>
      <c r="D58" s="27">
        <f>SUM(B$57:B58)/SUM(B$45:B46)*100-100</f>
        <v>4.8114859224357645</v>
      </c>
      <c r="F58" s="36" t="s">
        <v>3</v>
      </c>
    </row>
    <row r="59" spans="1:6" ht="13.5" customHeight="1" x14ac:dyDescent="0.25">
      <c r="A59" s="40">
        <v>42795</v>
      </c>
      <c r="B59" s="27">
        <v>118.07841961275135</v>
      </c>
      <c r="C59" s="27">
        <f t="shared" si="0"/>
        <v>4.5385696275618699</v>
      </c>
      <c r="D59" s="27">
        <f>SUM(B$57:B59)/SUM(B$45:B47)*100-100</f>
        <v>4.7186704249351408</v>
      </c>
      <c r="F59" s="36" t="s">
        <v>4</v>
      </c>
    </row>
    <row r="60" spans="1:6" ht="13.5" customHeight="1" x14ac:dyDescent="0.25">
      <c r="A60" s="40">
        <v>42826</v>
      </c>
      <c r="B60" s="27">
        <v>114.68538271472352</v>
      </c>
      <c r="C60" s="27">
        <f t="shared" si="0"/>
        <v>2.1408534453853463</v>
      </c>
      <c r="D60" s="27">
        <f>SUM(B$57:B60)/SUM(B$45:B48)*100-100</f>
        <v>4.0673733382078154</v>
      </c>
      <c r="F60" s="36" t="s">
        <v>5</v>
      </c>
    </row>
    <row r="61" spans="1:6" ht="13.5" customHeight="1" x14ac:dyDescent="0.25">
      <c r="A61" s="40">
        <v>42856</v>
      </c>
      <c r="B61" s="27">
        <v>113.71938810888518</v>
      </c>
      <c r="C61" s="27">
        <f t="shared" si="0"/>
        <v>2.3440016946310038</v>
      </c>
      <c r="D61" s="27">
        <f>SUM(B$57:B61)/SUM(B$45:B49)*100-100</f>
        <v>3.7226668936927894</v>
      </c>
      <c r="F61" s="36" t="s">
        <v>4</v>
      </c>
    </row>
    <row r="62" spans="1:6" ht="13.5" customHeight="1" x14ac:dyDescent="0.25">
      <c r="A62" s="40">
        <v>42887</v>
      </c>
      <c r="B62" s="27">
        <v>111.6425965377353</v>
      </c>
      <c r="C62" s="27">
        <f t="shared" si="0"/>
        <v>2.9979459011948677</v>
      </c>
      <c r="D62" s="27">
        <f>SUM(B$57:B62)/SUM(B$45:B50)*100-100</f>
        <v>3.6043465637383747</v>
      </c>
      <c r="F62" s="36" t="s">
        <v>6</v>
      </c>
    </row>
    <row r="63" spans="1:6" ht="13.5" customHeight="1" x14ac:dyDescent="0.25">
      <c r="A63" s="40">
        <v>42917</v>
      </c>
      <c r="B63" s="27">
        <v>113.83537601080656</v>
      </c>
      <c r="C63" s="27">
        <f t="shared" si="0"/>
        <v>4.1024960361392289</v>
      </c>
      <c r="D63" s="27">
        <f>SUM(B$57:B63)/SUM(B$45:B51)*100-100</f>
        <v>3.6747911302904157</v>
      </c>
      <c r="F63" s="36" t="s">
        <v>6</v>
      </c>
    </row>
    <row r="64" spans="1:6" ht="13.5" customHeight="1" x14ac:dyDescent="0.25">
      <c r="A64" s="40">
        <v>42948</v>
      </c>
      <c r="B64" s="27">
        <v>113.89705384492349</v>
      </c>
      <c r="C64" s="27">
        <f t="shared" si="0"/>
        <v>3.1542486107273504</v>
      </c>
      <c r="D64" s="27">
        <f>SUM(B$57:B64)/SUM(B$45:B52)*100-100</f>
        <v>3.6097501678433446</v>
      </c>
      <c r="F64" s="36" t="s">
        <v>5</v>
      </c>
    </row>
    <row r="65" spans="1:6" ht="13.5" customHeight="1" x14ac:dyDescent="0.25">
      <c r="A65" s="40">
        <v>42979</v>
      </c>
      <c r="B65" s="27">
        <v>112.06827325983905</v>
      </c>
      <c r="C65" s="27">
        <f t="shared" si="0"/>
        <v>2.0648823811761901</v>
      </c>
      <c r="D65" s="27">
        <f>SUM(B$57:B65)/SUM(B$45:B53)*100-100</f>
        <v>3.4390089213839588</v>
      </c>
      <c r="F65" s="36" t="s">
        <v>7</v>
      </c>
    </row>
    <row r="66" spans="1:6" ht="13.5" customHeight="1" x14ac:dyDescent="0.25">
      <c r="A66" s="40">
        <v>43009</v>
      </c>
      <c r="B66" s="27">
        <v>113.61639885592382</v>
      </c>
      <c r="C66" s="27">
        <f t="shared" si="0"/>
        <v>2.8847411261575928</v>
      </c>
      <c r="D66" s="27">
        <f>SUM(B$57:B66)/SUM(B$45:B54)*100-100</f>
        <v>3.3835622273611534</v>
      </c>
      <c r="F66" s="36" t="s">
        <v>8</v>
      </c>
    </row>
    <row r="67" spans="1:6" ht="13.5" customHeight="1" x14ac:dyDescent="0.25">
      <c r="A67" s="40">
        <v>43040</v>
      </c>
      <c r="B67" s="27">
        <v>116.92009242751163</v>
      </c>
      <c r="C67" s="27">
        <f t="shared" si="0"/>
        <v>1.6716776126804547</v>
      </c>
      <c r="D67" s="27">
        <f>SUM(B$57:B67)/SUM(B$45:B55)*100-100</f>
        <v>3.2220548030223739</v>
      </c>
      <c r="F67" s="36" t="s">
        <v>9</v>
      </c>
    </row>
    <row r="68" spans="1:6" ht="13.5" customHeight="1" x14ac:dyDescent="0.25">
      <c r="A68" s="41">
        <v>43070</v>
      </c>
      <c r="B68" s="28">
        <v>122.62471831770097</v>
      </c>
      <c r="C68" s="28">
        <f t="shared" si="0"/>
        <v>1.6431007107084952</v>
      </c>
      <c r="D68" s="28">
        <f>SUM(B$57:B68)/SUM(B$45:B56)*100-100</f>
        <v>3.0798512854769626</v>
      </c>
      <c r="F68" s="36" t="s">
        <v>10</v>
      </c>
    </row>
    <row r="69" spans="1:6" ht="15" customHeight="1" x14ac:dyDescent="0.25">
      <c r="A69" s="42">
        <v>43101</v>
      </c>
      <c r="B69" s="29">
        <v>117.72534365033199</v>
      </c>
      <c r="C69" s="29">
        <f t="shared" si="0"/>
        <v>2.0072449165078581</v>
      </c>
      <c r="D69" s="69">
        <f>SUM(B$69:B69)/SUM(B$57:B57)*100-100</f>
        <v>2.0072449165078581</v>
      </c>
      <c r="F69" s="36">
        <f>+F57+1</f>
        <v>2018</v>
      </c>
    </row>
    <row r="70" spans="1:6" ht="15" customHeight="1" x14ac:dyDescent="0.25">
      <c r="A70" s="43">
        <v>43132</v>
      </c>
      <c r="B70" s="31">
        <v>117.756086523672</v>
      </c>
      <c r="C70" s="31">
        <f t="shared" si="0"/>
        <v>3.0139965896845951</v>
      </c>
      <c r="D70" s="67">
        <f>SUM(B$69:B70)/SUM(B$57:B58)*100-100</f>
        <v>2.5082146544785644</v>
      </c>
      <c r="F70" s="36" t="s">
        <v>3</v>
      </c>
    </row>
    <row r="71" spans="1:6" ht="15" customHeight="1" x14ac:dyDescent="0.25">
      <c r="A71" s="43">
        <v>43160</v>
      </c>
      <c r="B71" s="31">
        <v>121.73820789995767</v>
      </c>
      <c r="C71" s="31">
        <f t="shared" si="0"/>
        <v>3.0994556831035851</v>
      </c>
      <c r="D71" s="67">
        <f>SUM(B$69:B71)/SUM(B$57:B59)*100-100</f>
        <v>2.7089426871450257</v>
      </c>
      <c r="F71" s="36" t="s">
        <v>4</v>
      </c>
    </row>
    <row r="72" spans="1:6" ht="15" customHeight="1" x14ac:dyDescent="0.25">
      <c r="A72" s="43">
        <v>43191</v>
      </c>
      <c r="B72" s="31">
        <v>119.50018913601497</v>
      </c>
      <c r="C72" s="31">
        <f t="shared" si="0"/>
        <v>4.1982738404144726</v>
      </c>
      <c r="D72" s="67">
        <f>SUM(B$69:B72)/SUM(B$57:B60)*100-100</f>
        <v>3.0782630204365375</v>
      </c>
      <c r="F72" s="36" t="s">
        <v>5</v>
      </c>
    </row>
    <row r="73" spans="1:6" ht="15" customHeight="1" x14ac:dyDescent="0.25">
      <c r="A73" s="43">
        <v>43221</v>
      </c>
      <c r="B73" s="31">
        <v>118.66675585551464</v>
      </c>
      <c r="C73" s="31">
        <f t="shared" si="0"/>
        <v>4.3505050712130213</v>
      </c>
      <c r="D73" s="67">
        <f>SUM(B$69:B73)/SUM(B$57:B61)*100-100</f>
        <v>3.3293527364397448</v>
      </c>
      <c r="F73" s="36" t="s">
        <v>4</v>
      </c>
    </row>
    <row r="74" spans="1:6" ht="15" customHeight="1" x14ac:dyDescent="0.25">
      <c r="A74" s="43">
        <v>43252</v>
      </c>
      <c r="B74" s="31">
        <v>116.38568122860708</v>
      </c>
      <c r="C74" s="31">
        <f t="shared" si="0"/>
        <v>4.2484542978795901</v>
      </c>
      <c r="D74" s="67">
        <f>SUM(B$69:B74)/SUM(B$57:B62)*100-100</f>
        <v>3.4785299951412014</v>
      </c>
      <c r="F74" s="36" t="s">
        <v>6</v>
      </c>
    </row>
    <row r="75" spans="1:6" ht="15" customHeight="1" x14ac:dyDescent="0.25">
      <c r="A75" s="43">
        <v>43282</v>
      </c>
      <c r="B75" s="31">
        <v>118.22356352842334</v>
      </c>
      <c r="C75" s="31">
        <f t="shared" si="0"/>
        <v>3.8548539754462752</v>
      </c>
      <c r="D75" s="67">
        <f>SUM(B$69:B75)/SUM(B$57:B63)*100-100</f>
        <v>3.531966456844728</v>
      </c>
      <c r="F75" s="36" t="s">
        <v>6</v>
      </c>
    </row>
    <row r="76" spans="1:6" ht="15" customHeight="1" x14ac:dyDescent="0.25">
      <c r="A76" s="43">
        <v>43313</v>
      </c>
      <c r="B76" s="31">
        <v>118.0111522517515</v>
      </c>
      <c r="C76" s="31">
        <f t="shared" si="0"/>
        <v>3.6121201277335473</v>
      </c>
      <c r="D76" s="67">
        <f>SUM(B$69:B76)/SUM(B$57:B64)*100-100</f>
        <v>3.5419375014658812</v>
      </c>
      <c r="F76" s="36" t="s">
        <v>5</v>
      </c>
    </row>
    <row r="77" spans="1:6" ht="15" customHeight="1" x14ac:dyDescent="0.25">
      <c r="A77" s="43">
        <v>43344</v>
      </c>
      <c r="B77" s="31">
        <v>115.44461030286448</v>
      </c>
      <c r="C77" s="31">
        <f t="shared" si="0"/>
        <v>3.0127501252715092</v>
      </c>
      <c r="D77" s="67">
        <f>SUM(B$69:B77)/SUM(B$57:B65)*100-100</f>
        <v>3.4842278310162271</v>
      </c>
      <c r="F77" s="36" t="s">
        <v>7</v>
      </c>
    </row>
    <row r="78" spans="1:6" ht="15" customHeight="1" x14ac:dyDescent="0.25">
      <c r="A78" s="43">
        <v>43374</v>
      </c>
      <c r="B78" s="31">
        <v>118.04763683881633</v>
      </c>
      <c r="C78" s="31">
        <f t="shared" si="0"/>
        <v>3.9001746468938308</v>
      </c>
      <c r="D78" s="67">
        <f>SUM(B$69:B78)/SUM(B$57:B66)*100-100</f>
        <v>3.5256366927157217</v>
      </c>
      <c r="F78" s="36" t="s">
        <v>8</v>
      </c>
    </row>
    <row r="79" spans="1:6" ht="15" customHeight="1" x14ac:dyDescent="0.25">
      <c r="A79" s="43">
        <v>43405</v>
      </c>
      <c r="B79" s="31">
        <v>121.15986131439405</v>
      </c>
      <c r="C79" s="31">
        <f t="shared" si="0"/>
        <v>3.626210687021981</v>
      </c>
      <c r="D79" s="67">
        <f>SUM(B$69:B79)/SUM(B$57:B67)*100-100</f>
        <v>3.5349828092191729</v>
      </c>
      <c r="F79" s="36" t="s">
        <v>9</v>
      </c>
    </row>
    <row r="80" spans="1:6" ht="15" customHeight="1" x14ac:dyDescent="0.25">
      <c r="A80" s="44">
        <v>43435</v>
      </c>
      <c r="B80" s="33">
        <v>125.19053799774409</v>
      </c>
      <c r="C80" s="33">
        <f t="shared" si="0"/>
        <v>2.0924163702423328</v>
      </c>
      <c r="D80" s="68">
        <f>SUM(B$69:B80)/SUM(B$57:B68)*100-100</f>
        <v>3.4068734726845804</v>
      </c>
      <c r="F80" s="36" t="s">
        <v>10</v>
      </c>
    </row>
    <row r="81" spans="1:6" ht="15" customHeight="1" x14ac:dyDescent="0.25">
      <c r="A81" s="45">
        <v>43466</v>
      </c>
      <c r="B81" s="35">
        <v>121.91230676938279</v>
      </c>
      <c r="C81" s="35">
        <f t="shared" si="0"/>
        <v>3.5565520466747813</v>
      </c>
      <c r="D81" s="27">
        <f>SUM(B$81:B81)/SUM(B$69:B69)*100-100</f>
        <v>3.5565520466747813</v>
      </c>
      <c r="F81" s="36">
        <f>IF(B81=0,"",IF(B81="","",IF(B81&gt;0,F69+1,"")))</f>
        <v>2019</v>
      </c>
    </row>
    <row r="82" spans="1:6" ht="15" customHeight="1" x14ac:dyDescent="0.25">
      <c r="A82" s="40">
        <v>43497</v>
      </c>
      <c r="B82" s="27">
        <v>122.66354182076066</v>
      </c>
      <c r="C82" s="27">
        <f t="shared" si="0"/>
        <v>4.1674748558344135</v>
      </c>
      <c r="D82" s="27">
        <f>SUM(B$81:B82)/SUM(B$69:B70)*100-100</f>
        <v>3.8620533302432136</v>
      </c>
      <c r="F82" s="36" t="str">
        <f>IF(B82=0,"",IF(B82="","",IF(B82&gt;0,"f","")))</f>
        <v>f</v>
      </c>
    </row>
    <row r="83" spans="1:6" ht="15" customHeight="1" x14ac:dyDescent="0.25">
      <c r="A83" s="40">
        <v>43525</v>
      </c>
      <c r="B83" s="27">
        <v>125.92526496202323</v>
      </c>
      <c r="C83" s="27">
        <f t="shared" si="0"/>
        <v>3.4393943645912799</v>
      </c>
      <c r="D83" s="27">
        <f>SUM(B$81:B83)/SUM(B$69:B71)*100-100</f>
        <v>3.7180138107230931</v>
      </c>
      <c r="F83" s="36" t="str">
        <f>IF(B83=0,"",IF(B83="","",IF(B83&gt;0,"m","")))</f>
        <v>m</v>
      </c>
    </row>
    <row r="84" spans="1:6" ht="15" customHeight="1" x14ac:dyDescent="0.25">
      <c r="A84" s="40">
        <v>43556</v>
      </c>
      <c r="B84" s="27">
        <v>123.95807447782376</v>
      </c>
      <c r="C84" s="27">
        <f t="shared" si="0"/>
        <v>3.7304420805015042</v>
      </c>
      <c r="D84" s="27">
        <f>SUM(B$81:B84)/SUM(B$69:B72)*100-100</f>
        <v>3.721129226748161</v>
      </c>
      <c r="F84" s="36" t="str">
        <f>IF(B84=0,"",IF(B84="","",IF(B84&gt;0,"a","")))</f>
        <v>a</v>
      </c>
    </row>
    <row r="85" spans="1:6" ht="15" customHeight="1" x14ac:dyDescent="0.25">
      <c r="A85" s="40">
        <v>43586</v>
      </c>
      <c r="B85" s="27">
        <v>123.67356976844893</v>
      </c>
      <c r="C85" s="27">
        <f t="shared" ref="C85:C148" si="1">IFERROR(IF(B85/B73*100-100=-100,"",B85/B73*100-100),"")</f>
        <v>4.2192220363978379</v>
      </c>
      <c r="D85" s="27">
        <f>SUM(B$81:B85)/SUM(B$69:B73)*100-100</f>
        <v>3.8204043187929813</v>
      </c>
      <c r="F85" s="36" t="str">
        <f>IF(B85=0,"",IF(B85="","",IF(B85&gt;0,"m","")))</f>
        <v>m</v>
      </c>
    </row>
    <row r="86" spans="1:6" ht="15" customHeight="1" x14ac:dyDescent="0.25">
      <c r="A86" s="40">
        <v>43617</v>
      </c>
      <c r="B86" s="27">
        <v>120.49404877907415</v>
      </c>
      <c r="C86" s="27">
        <f t="shared" si="1"/>
        <v>3.5299596196866503</v>
      </c>
      <c r="D86" s="27">
        <f>SUM(B$81:B86)/SUM(B$69:B74)*100-100</f>
        <v>3.7729121561161207</v>
      </c>
      <c r="F86" s="36" t="str">
        <f>IF(B86=0,"",IF(B86="","",IF(B86&gt;0,"j","")))</f>
        <v>j</v>
      </c>
    </row>
    <row r="87" spans="1:6" ht="15" customHeight="1" x14ac:dyDescent="0.25">
      <c r="A87" s="40">
        <v>43647</v>
      </c>
      <c r="B87" s="27">
        <v>123.03305632066564</v>
      </c>
      <c r="C87" s="27">
        <f t="shared" si="1"/>
        <v>4.0681338378757204</v>
      </c>
      <c r="D87" s="27">
        <f>SUM(B$81:B87)/SUM(B$69:B75)*100-100</f>
        <v>3.8149631617700095</v>
      </c>
      <c r="F87" s="36" t="str">
        <f>IF(B87=0,"",IF(B87="","",IF(B87&gt;0,"j","")))</f>
        <v>j</v>
      </c>
    </row>
    <row r="88" spans="1:6" ht="15" customHeight="1" x14ac:dyDescent="0.25">
      <c r="A88" s="40">
        <v>43678</v>
      </c>
      <c r="B88" s="27">
        <v>121.98634423400102</v>
      </c>
      <c r="C88" s="27">
        <f t="shared" si="1"/>
        <v>3.3684884067306768</v>
      </c>
      <c r="D88" s="27">
        <f>SUM(B$81:B88)/SUM(B$69:B76)*100-100</f>
        <v>3.7593844567594488</v>
      </c>
      <c r="F88" s="36" t="str">
        <f>IF(B88=0,"",IF(B88="","",IF(B88&gt;0,"a","")))</f>
        <v>a</v>
      </c>
    </row>
    <row r="89" spans="1:6" ht="15" customHeight="1" x14ac:dyDescent="0.25">
      <c r="A89" s="40">
        <v>43709</v>
      </c>
      <c r="B89" s="27">
        <v>120.84708706954494</v>
      </c>
      <c r="C89" s="27">
        <f t="shared" si="1"/>
        <v>4.67971328631738</v>
      </c>
      <c r="D89" s="27">
        <f>SUM(B$81:B89)/SUM(B$69:B77)*100-100</f>
        <v>3.8592921573451804</v>
      </c>
      <c r="F89" s="36" t="str">
        <f>IF(B89=0,"",IF(B89="","",IF(B89&gt;0,"s","")))</f>
        <v>s</v>
      </c>
    </row>
    <row r="90" spans="1:6" ht="15" customHeight="1" x14ac:dyDescent="0.25">
      <c r="A90" s="40">
        <v>43739</v>
      </c>
      <c r="B90" s="27">
        <v>122.94414682358266</v>
      </c>
      <c r="C90" s="27">
        <f t="shared" si="1"/>
        <v>4.1479102131049643</v>
      </c>
      <c r="D90" s="27">
        <f>SUM(B$81:B90)/SUM(B$69:B78)*100-100</f>
        <v>3.8881289764023848</v>
      </c>
      <c r="F90" s="36" t="str">
        <f>IF(B90=0,"",IF(B90="","",IF(B90&gt;0,"o","")))</f>
        <v>o</v>
      </c>
    </row>
    <row r="91" spans="1:6" ht="15" customHeight="1" x14ac:dyDescent="0.25">
      <c r="A91" s="40">
        <v>43770</v>
      </c>
      <c r="B91" s="27">
        <v>127.09624631614619</v>
      </c>
      <c r="C91" s="27">
        <f t="shared" si="1"/>
        <v>4.8996300733194147</v>
      </c>
      <c r="D91" s="27">
        <f>SUM(B$81:B91)/SUM(B$69:B79)*100-100</f>
        <v>3.9822083358456126</v>
      </c>
      <c r="F91" s="36" t="str">
        <f>IF(B91=0,"",IF(B91="","",IF(B91&gt;0,"n","")))</f>
        <v>n</v>
      </c>
    </row>
    <row r="92" spans="1:6" ht="15" customHeight="1" x14ac:dyDescent="0.25">
      <c r="A92" s="41">
        <v>43800</v>
      </c>
      <c r="B92" s="28">
        <v>130.68547972217124</v>
      </c>
      <c r="C92" s="28">
        <f t="shared" si="1"/>
        <v>4.3892628087644852</v>
      </c>
      <c r="D92" s="28">
        <f>SUM(B$81:B92)/SUM(B$69:B80)*100-100</f>
        <v>4.0178979263405239</v>
      </c>
      <c r="F92" s="36" t="str">
        <f>IF(B92=0,"",IF(B92="","",IF(B92&gt;0,"d","")))</f>
        <v>d</v>
      </c>
    </row>
    <row r="93" spans="1:6" ht="15" customHeight="1" x14ac:dyDescent="0.25">
      <c r="A93" s="42">
        <v>43831</v>
      </c>
      <c r="B93" s="29">
        <v>127.13281259251531</v>
      </c>
      <c r="C93" s="29">
        <f t="shared" si="1"/>
        <v>4.2821811525623588</v>
      </c>
      <c r="D93" s="69">
        <f>SUM(B$93:B93)/SUM(B$81:B81)*100-100</f>
        <v>4.2821811525623588</v>
      </c>
      <c r="F93" s="36">
        <f>IF(B93=0,"",IF(B93="","",IF(B93&gt;0,F81+1,"")))</f>
        <v>2020</v>
      </c>
    </row>
    <row r="94" spans="1:6" ht="15" customHeight="1" x14ac:dyDescent="0.25">
      <c r="A94" s="43">
        <v>43862</v>
      </c>
      <c r="B94" s="31">
        <v>125.48051690681508</v>
      </c>
      <c r="C94" s="31">
        <f t="shared" si="1"/>
        <v>2.2965055828655778</v>
      </c>
      <c r="D94" s="67">
        <f>SUM(B$93:B94)/SUM(B$81:B82)*100-100</f>
        <v>3.2862937839198025</v>
      </c>
      <c r="F94" s="36" t="str">
        <f>IF(B94=0,"",IF(B94="","",IF(B94&gt;0,"f","")))</f>
        <v>f</v>
      </c>
    </row>
    <row r="95" spans="1:6" ht="15" customHeight="1" x14ac:dyDescent="0.25">
      <c r="A95" s="43">
        <v>43891</v>
      </c>
      <c r="B95" s="31">
        <v>120.9151132428852</v>
      </c>
      <c r="C95" s="31">
        <f t="shared" si="1"/>
        <v>-3.9786707779801134</v>
      </c>
      <c r="D95" s="67">
        <f>SUM(B$93:B95)/SUM(B$81:B83)*100-100</f>
        <v>0.81709044300151845</v>
      </c>
      <c r="F95" s="36" t="str">
        <f>IF(B95=0,"",IF(B95="","",IF(B95&gt;0,"m","")))</f>
        <v>m</v>
      </c>
    </row>
    <row r="96" spans="1:6" ht="15" customHeight="1" x14ac:dyDescent="0.25">
      <c r="A96" s="43">
        <v>43922</v>
      </c>
      <c r="B96" s="31">
        <v>112.08646520506058</v>
      </c>
      <c r="C96" s="31">
        <f t="shared" si="1"/>
        <v>-9.5771165555552642</v>
      </c>
      <c r="D96" s="67">
        <f>SUM(B$93:B96)/SUM(B$81:B84)*100-100</f>
        <v>-1.7886774675886556</v>
      </c>
      <c r="F96" s="36" t="str">
        <f>IF(B96=0,"",IF(B96="","",IF(B96&gt;0,"a","")))</f>
        <v>a</v>
      </c>
    </row>
    <row r="97" spans="1:6" ht="15" customHeight="1" x14ac:dyDescent="0.25">
      <c r="A97" s="43">
        <v>43952</v>
      </c>
      <c r="B97" s="31">
        <v>110.96110361415839</v>
      </c>
      <c r="C97" s="31">
        <f t="shared" si="1"/>
        <v>-10.279048448340077</v>
      </c>
      <c r="D97" s="67">
        <f>SUM(B$93:B97)/SUM(B$81:B85)*100-100</f>
        <v>-3.4873974829908576</v>
      </c>
      <c r="F97" s="36" t="str">
        <f>IF(B97=0,"",IF(B97="","",IF(B97&gt;0,"m","")))</f>
        <v>m</v>
      </c>
    </row>
    <row r="98" spans="1:6" ht="15" customHeight="1" x14ac:dyDescent="0.25">
      <c r="A98" s="43">
        <v>43983</v>
      </c>
      <c r="B98" s="31">
        <v>111.03498985658169</v>
      </c>
      <c r="C98" s="31">
        <f t="shared" si="1"/>
        <v>-7.850229134416125</v>
      </c>
      <c r="D98" s="67">
        <f>SUM(B$93:B98)/SUM(B$81:B86)*100-100</f>
        <v>-4.1991171838470649</v>
      </c>
      <c r="F98" s="36" t="str">
        <f>IF(B98=0,"",IF(B98="","",IF(B98&gt;0,"j","")))</f>
        <v>j</v>
      </c>
    </row>
    <row r="99" spans="1:6" ht="15" customHeight="1" x14ac:dyDescent="0.25">
      <c r="A99" s="43">
        <v>44013</v>
      </c>
      <c r="B99" s="31">
        <v>118.2689504430157</v>
      </c>
      <c r="C99" s="31">
        <f t="shared" si="1"/>
        <v>-3.8722161507823358</v>
      </c>
      <c r="D99" s="67">
        <f>SUM(B$93:B99)/SUM(B$81:B87)*100-100</f>
        <v>-4.152440258363896</v>
      </c>
      <c r="F99" s="36" t="str">
        <f>IF(B99=0,"",IF(B99="","",IF(B99&gt;0,"j","")))</f>
        <v>j</v>
      </c>
    </row>
    <row r="100" spans="1:6" ht="15" customHeight="1" x14ac:dyDescent="0.25">
      <c r="A100" s="43">
        <v>44044</v>
      </c>
      <c r="B100" s="31">
        <v>120.65035663442676</v>
      </c>
      <c r="C100" s="31">
        <f t="shared" si="1"/>
        <v>-1.0951943907848403</v>
      </c>
      <c r="D100" s="67">
        <f>SUM(B$93:B100)/SUM(B$81:B88)*100-100</f>
        <v>-3.7732975909023878</v>
      </c>
      <c r="F100" s="36" t="str">
        <f>IF(B100=0,"",IF(B100="","",IF(B100&gt;0,"a","")))</f>
        <v>a</v>
      </c>
    </row>
    <row r="101" spans="1:6" ht="15" customHeight="1" x14ac:dyDescent="0.25">
      <c r="A101" s="43">
        <v>44075</v>
      </c>
      <c r="B101" s="31">
        <v>121.81986910720349</v>
      </c>
      <c r="C101" s="31">
        <f>IFERROR(IF(B101/B89*100-100=-100,"",B101/B89*100-100),"")</f>
        <v>0.80496937182998352</v>
      </c>
      <c r="D101" s="67">
        <f>SUM(B$93:B101)/SUM(B$81:B89)*100-100</f>
        <v>-3.2723708499457445</v>
      </c>
      <c r="F101" s="36" t="str">
        <f>IF(B101=0,"",IF(B101="","",IF(B101&gt;0,"s","")))</f>
        <v>s</v>
      </c>
    </row>
    <row r="102" spans="1:6" ht="15" customHeight="1" x14ac:dyDescent="0.25">
      <c r="A102" s="43">
        <v>44105</v>
      </c>
      <c r="B102" s="31">
        <v>125.6767035891705</v>
      </c>
      <c r="C102" s="31">
        <f t="shared" si="1"/>
        <v>2.2226001287470041</v>
      </c>
      <c r="D102" s="67">
        <f>SUM(B$93:B102)/SUM(B$81:B90)*100-100</f>
        <v>-2.7219765925965476</v>
      </c>
      <c r="F102" s="36" t="str">
        <f>IF(B102=0,"",IF(B102="","",IF(B102&gt;0,"o","")))</f>
        <v>o</v>
      </c>
    </row>
    <row r="103" spans="1:6" ht="15" customHeight="1" x14ac:dyDescent="0.25">
      <c r="A103" s="43">
        <v>44136</v>
      </c>
      <c r="B103" s="31">
        <v>128.67383462859732</v>
      </c>
      <c r="C103" s="31">
        <f t="shared" si="1"/>
        <v>1.2412548428274874</v>
      </c>
      <c r="D103" s="67">
        <f>SUM(B$93:B103)/SUM(B$81:B91)*100-100</f>
        <v>-2.3501055616787454</v>
      </c>
      <c r="F103" s="36" t="str">
        <f>IF(B103=0,"",IF(B103="","",IF(B103&gt;0,"n","")))</f>
        <v>n</v>
      </c>
    </row>
    <row r="104" spans="1:6" ht="15" customHeight="1" x14ac:dyDescent="0.25">
      <c r="A104" s="44">
        <v>44166</v>
      </c>
      <c r="B104" s="33">
        <v>135.99909149418809</v>
      </c>
      <c r="C104" s="33">
        <f t="shared" si="1"/>
        <v>4.0659542156582802</v>
      </c>
      <c r="D104" s="68">
        <f>SUM(B$93:B104)/SUM(B$81:B92)*100-100</f>
        <v>-1.7855519466152003</v>
      </c>
      <c r="F104" s="36" t="str">
        <f>IF(B104=0,"",IF(B104="","",IF(B104&gt;0,"d","")))</f>
        <v>d</v>
      </c>
    </row>
    <row r="105" spans="1:6" ht="15" customHeight="1" x14ac:dyDescent="0.25">
      <c r="A105" s="45">
        <v>44197</v>
      </c>
      <c r="B105" s="35">
        <v>128.8045143657005</v>
      </c>
      <c r="C105" s="35">
        <f t="shared" si="1"/>
        <v>1.3149255012105527</v>
      </c>
      <c r="D105" s="27">
        <f>SUM(B$105:B105)/SUM(B$93:B93)*100-100</f>
        <v>1.3149255012105527</v>
      </c>
      <c r="F105" s="36">
        <f>IF(B105=0,"",IF(B105="","",IF(B105&gt;0,F93+1,"")))</f>
        <v>2021</v>
      </c>
    </row>
    <row r="106" spans="1:6" ht="15" customHeight="1" x14ac:dyDescent="0.25">
      <c r="A106" s="40">
        <v>44228</v>
      </c>
      <c r="B106" s="27">
        <v>128.52144457072188</v>
      </c>
      <c r="C106" s="27">
        <f t="shared" si="1"/>
        <v>2.4234261532131427</v>
      </c>
      <c r="D106" s="27">
        <f>SUM(B$105:B106)/SUM(B$93:B94)*100-100</f>
        <v>1.8655505813696323</v>
      </c>
      <c r="F106" s="36" t="str">
        <f>IF(B106=0,"",IF(B106="","",IF(B106&gt;0,"f","")))</f>
        <v>f</v>
      </c>
    </row>
    <row r="107" spans="1:6" ht="15" customHeight="1" x14ac:dyDescent="0.25">
      <c r="A107" s="40">
        <v>44256</v>
      </c>
      <c r="B107" s="27">
        <v>132.93821705510061</v>
      </c>
      <c r="C107" s="27">
        <f t="shared" si="1"/>
        <v>9.9434251763584598</v>
      </c>
      <c r="D107" s="27">
        <f>SUM(B$105:B107)/SUM(B$93:B95)*100-100</f>
        <v>4.4804441467546354</v>
      </c>
      <c r="F107" s="36" t="str">
        <f>IF(B107=0,"",IF(B107="","",IF(B107&gt;0,"m","")))</f>
        <v>m</v>
      </c>
    </row>
    <row r="108" spans="1:6" ht="15" customHeight="1" x14ac:dyDescent="0.25">
      <c r="A108" s="40">
        <v>44287</v>
      </c>
      <c r="B108" s="27">
        <v>129.55195565481651</v>
      </c>
      <c r="C108" s="27">
        <f t="shared" si="1"/>
        <v>15.582158307698492</v>
      </c>
      <c r="D108" s="27">
        <f>SUM(B$105:B108)/SUM(B$93:B96)*100-100</f>
        <v>7.0428693887578504</v>
      </c>
      <c r="F108" s="36" t="str">
        <f>IF(B108=0,"",IF(B108="","",IF(B108&gt;0,"a","")))</f>
        <v>a</v>
      </c>
    </row>
    <row r="109" spans="1:6" ht="15" customHeight="1" x14ac:dyDescent="0.25">
      <c r="A109" s="40">
        <v>44317</v>
      </c>
      <c r="B109" s="27">
        <v>129.50801694723617</v>
      </c>
      <c r="C109" s="27">
        <f t="shared" si="1"/>
        <v>16.7147880914833</v>
      </c>
      <c r="D109" s="27">
        <f>SUM(B$105:B109)/SUM(B$93:B97)*100-100</f>
        <v>8.8418132827838605</v>
      </c>
      <c r="F109" s="36" t="str">
        <f>IF(B109=0,"",IF(B109="","",IF(B109&gt;0,"m","")))</f>
        <v>m</v>
      </c>
    </row>
    <row r="110" spans="1:6" ht="15" customHeight="1" x14ac:dyDescent="0.25">
      <c r="A110" s="40">
        <v>44348</v>
      </c>
      <c r="B110" s="27">
        <v>127.15594997844357</v>
      </c>
      <c r="C110" s="27">
        <f t="shared" si="1"/>
        <v>14.518810820521082</v>
      </c>
      <c r="D110" s="27">
        <f>SUM(B$105:B110)/SUM(B$93:B98)*100-100</f>
        <v>9.7326210327415765</v>
      </c>
      <c r="F110" s="36" t="str">
        <f>IF(B110=0,"",IF(B110="","",IF(B110&gt;0,"j","")))</f>
        <v>j</v>
      </c>
    </row>
    <row r="111" spans="1:6" ht="15" customHeight="1" x14ac:dyDescent="0.25">
      <c r="A111" s="40">
        <v>44378</v>
      </c>
      <c r="B111" s="27">
        <v>131.28207121036775</v>
      </c>
      <c r="C111" s="27">
        <f t="shared" si="1"/>
        <v>11.00298998055456</v>
      </c>
      <c r="D111" s="27">
        <f>SUM(B$105:B111)/SUM(B$93:B99)*100-100</f>
        <v>9.9145423904336525</v>
      </c>
      <c r="F111" s="36" t="str">
        <f>IF(B111=0,"",IF(B111="","",IF(B111&gt;0,"j","")))</f>
        <v>j</v>
      </c>
    </row>
    <row r="112" spans="1:6" ht="15" customHeight="1" x14ac:dyDescent="0.25">
      <c r="A112" s="40">
        <v>44409</v>
      </c>
      <c r="B112" s="27">
        <v>130.08324374360512</v>
      </c>
      <c r="C112" s="27">
        <f t="shared" si="1"/>
        <v>7.8183665364207826</v>
      </c>
      <c r="D112" s="27">
        <f>SUM(B$105:B112)/SUM(B$93:B100)*100-100</f>
        <v>9.6473514066001513</v>
      </c>
      <c r="F112" s="36" t="str">
        <f>IF(B112=0,"",IF(B112="","",IF(B112&gt;0,"a","")))</f>
        <v>a</v>
      </c>
    </row>
    <row r="113" spans="1:6" ht="15" customHeight="1" x14ac:dyDescent="0.25">
      <c r="A113" s="40">
        <v>44440</v>
      </c>
      <c r="B113" s="27">
        <v>129.0163247924512</v>
      </c>
      <c r="C113" s="27">
        <f t="shared" si="1"/>
        <v>5.9074564256137165</v>
      </c>
      <c r="D113" s="27">
        <f>SUM(B$105:B113)/SUM(B$93:B101)*100-100</f>
        <v>9.2209055402449991</v>
      </c>
      <c r="F113" s="36" t="str">
        <f>IF(B113=0,"",IF(B113="","",IF(B113&gt;0,"s","")))</f>
        <v>s</v>
      </c>
    </row>
    <row r="114" spans="1:6" ht="15" customHeight="1" x14ac:dyDescent="0.25">
      <c r="A114" s="40">
        <v>44470</v>
      </c>
      <c r="B114" s="27">
        <v>131.23515880033142</v>
      </c>
      <c r="C114" s="27">
        <f t="shared" si="1"/>
        <v>4.4228206600096485</v>
      </c>
      <c r="D114" s="27">
        <f>SUM(B$105:B114)/SUM(B$93:B102)*100-100</f>
        <v>8.7158855103046875</v>
      </c>
      <c r="F114" s="36" t="str">
        <f>IF(B114=0,"",IF(B114="","",IF(B114&gt;0,"o","")))</f>
        <v>o</v>
      </c>
    </row>
    <row r="115" spans="1:6" ht="15" customHeight="1" x14ac:dyDescent="0.25">
      <c r="A115" s="40">
        <v>44501</v>
      </c>
      <c r="B115" s="27">
        <v>136.37423174503419</v>
      </c>
      <c r="C115" s="27">
        <f t="shared" si="1"/>
        <v>5.9844312083052529</v>
      </c>
      <c r="D115" s="27">
        <f>SUM(B$105:B115)/SUM(B$93:B103)*100-100</f>
        <v>8.4501665196462028</v>
      </c>
      <c r="F115" s="36" t="str">
        <f>IF(B115=0,"",IF(B115="","",IF(B115&gt;0,"n","")))</f>
        <v>n</v>
      </c>
    </row>
    <row r="116" spans="1:6" ht="15" customHeight="1" x14ac:dyDescent="0.25">
      <c r="A116" s="41">
        <v>44531</v>
      </c>
      <c r="B116" s="28">
        <v>141.40993903597743</v>
      </c>
      <c r="C116" s="28">
        <f t="shared" si="1"/>
        <v>3.9785909467053813</v>
      </c>
      <c r="D116" s="28">
        <f>SUM(B$105:B116)/SUM(B$93:B104)*100-100</f>
        <v>8.0332677085144724</v>
      </c>
      <c r="F116" s="36" t="str">
        <f>IF(B116=0,"",IF(B116="","",IF(B116&gt;0,"d","")))</f>
        <v>d</v>
      </c>
    </row>
    <row r="117" spans="1:6" ht="15" customHeight="1" x14ac:dyDescent="0.25">
      <c r="A117" s="42">
        <v>44562</v>
      </c>
      <c r="B117" s="29">
        <v>134.82945474629395</v>
      </c>
      <c r="C117" s="29">
        <f t="shared" si="1"/>
        <v>4.6775847960479808</v>
      </c>
      <c r="D117" s="69">
        <f>SUM(B$117:B117)/SUM(B$105:B105)*100-100</f>
        <v>4.6775847960479808</v>
      </c>
      <c r="F117" s="36">
        <f>IF(B117=0,"",IF(B117="","",IF(B117&gt;0,F105+1,"")))</f>
        <v>2022</v>
      </c>
    </row>
    <row r="118" spans="1:6" ht="15" customHeight="1" x14ac:dyDescent="0.25">
      <c r="A118" s="43">
        <v>44593</v>
      </c>
      <c r="B118" s="31">
        <v>134.54782322961614</v>
      </c>
      <c r="C118" s="31">
        <f t="shared" si="1"/>
        <v>4.6890063203250918</v>
      </c>
      <c r="D118" s="67">
        <f>SUM(B$117:B118)/SUM(B$105:B106)*100-100</f>
        <v>4.6832892760987619</v>
      </c>
      <c r="F118" s="36" t="str">
        <f>IF(B118=0,"",IF(B118="","",IF(B118&gt;0,"f","")))</f>
        <v>f</v>
      </c>
    </row>
    <row r="119" spans="1:6" ht="15" customHeight="1" x14ac:dyDescent="0.25">
      <c r="A119" s="43">
        <v>44621</v>
      </c>
      <c r="B119" s="31">
        <v>139.36024242621394</v>
      </c>
      <c r="C119" s="31">
        <f t="shared" si="1"/>
        <v>4.8308345887108715</v>
      </c>
      <c r="D119" s="67">
        <f>SUM(B$117:B119)/SUM(B$105:B107)*100-100</f>
        <v>4.7335485927363976</v>
      </c>
      <c r="F119" s="36" t="str">
        <f>IF(B119=0,"",IF(B119="","",IF(B119&gt;0,"m","")))</f>
        <v>m</v>
      </c>
    </row>
    <row r="120" spans="1:6" ht="15" customHeight="1" x14ac:dyDescent="0.25">
      <c r="A120" s="43">
        <v>44652</v>
      </c>
      <c r="B120" s="31">
        <v>135.94086752428709</v>
      </c>
      <c r="C120" s="31">
        <f t="shared" si="1"/>
        <v>4.9315441339175692</v>
      </c>
      <c r="D120" s="67">
        <f>SUM(B$117:B120)/SUM(B$105:B108)*100-100</f>
        <v>4.7828943286790491</v>
      </c>
      <c r="F120" s="36" t="str">
        <f>IF(B120=0,"",IF(B120="","",IF(B120&gt;0,"a","")))</f>
        <v>a</v>
      </c>
    </row>
    <row r="121" spans="1:6" ht="15" customHeight="1" x14ac:dyDescent="0.25">
      <c r="A121" s="43">
        <v>44682</v>
      </c>
      <c r="B121" s="31">
        <v>136.06197334997796</v>
      </c>
      <c r="C121" s="31">
        <f t="shared" si="1"/>
        <v>5.0606569054423716</v>
      </c>
      <c r="D121" s="67">
        <f>SUM(B$117:B121)/SUM(B$105:B109)*100-100</f>
        <v>4.8382942095808801</v>
      </c>
      <c r="F121" s="36" t="str">
        <f>IF(B121=0,"",IF(B121="","",IF(B121&gt;0,"m","")))</f>
        <v>m</v>
      </c>
    </row>
    <row r="122" spans="1:6" ht="15" customHeight="1" x14ac:dyDescent="0.25">
      <c r="A122" s="43">
        <v>44713</v>
      </c>
      <c r="B122" s="31">
        <v>132.57311254662835</v>
      </c>
      <c r="C122" s="31">
        <f t="shared" si="1"/>
        <v>4.2602509509803781</v>
      </c>
      <c r="D122" s="67">
        <f>SUM(B$117:B122)/SUM(B$105:B110)*100-100</f>
        <v>4.7436341663793087</v>
      </c>
      <c r="F122" s="36" t="str">
        <f>IF(B122=0,"",IF(B122="","",IF(B122&gt;0,"j","")))</f>
        <v>j</v>
      </c>
    </row>
    <row r="123" spans="1:6" ht="15" customHeight="1" x14ac:dyDescent="0.25">
      <c r="A123" s="43">
        <v>44743</v>
      </c>
      <c r="B123" s="31">
        <v>135.61583032542191</v>
      </c>
      <c r="C123" s="31">
        <f t="shared" si="1"/>
        <v>3.3011050748199295</v>
      </c>
      <c r="D123" s="67">
        <f>SUM(B$117:B123)/SUM(B$105:B111)*100-100</f>
        <v>4.5350132156224419</v>
      </c>
      <c r="F123" s="36" t="str">
        <f>IF(B123=0,"",IF(B123="","",IF(B123&gt;0,"j","")))</f>
        <v>j</v>
      </c>
    </row>
    <row r="124" spans="1:6" ht="15" customHeight="1" x14ac:dyDescent="0.25">
      <c r="A124" s="43">
        <v>44774</v>
      </c>
      <c r="B124" s="31">
        <v>136.17414097475304</v>
      </c>
      <c r="C124" s="31">
        <f t="shared" si="1"/>
        <v>4.6823073101967907</v>
      </c>
      <c r="D124" s="67">
        <f>SUM(B$117:B124)/SUM(B$105:B112)*100-100</f>
        <v>4.5534750148044765</v>
      </c>
      <c r="F124" s="36" t="str">
        <f>IF(B124=0,"",IF(B124="","",IF(B124&gt;0,"a","")))</f>
        <v>a</v>
      </c>
    </row>
    <row r="125" spans="1:6" ht="15" customHeight="1" x14ac:dyDescent="0.25">
      <c r="A125" s="43">
        <v>44805</v>
      </c>
      <c r="B125" s="31">
        <v>133.96811403059277</v>
      </c>
      <c r="C125" s="31">
        <f t="shared" si="1"/>
        <v>3.8381106004279104</v>
      </c>
      <c r="D125" s="67">
        <f>SUM(B$117:B125)/SUM(B$105:B113)*100-100</f>
        <v>4.4743793648235624</v>
      </c>
      <c r="F125" s="36" t="str">
        <f>IF(B125=0,"",IF(B125="","",IF(B125&gt;0,"s","")))</f>
        <v>s</v>
      </c>
    </row>
    <row r="126" spans="1:6" ht="15" customHeight="1" x14ac:dyDescent="0.25">
      <c r="A126" s="43">
        <v>44835</v>
      </c>
      <c r="B126" s="31">
        <v>135.96768582193607</v>
      </c>
      <c r="C126" s="31">
        <f t="shared" si="1"/>
        <v>3.6061426410928448</v>
      </c>
      <c r="D126" s="67">
        <f>SUM(B$117:B126)/SUM(B$105:B114)*100-100</f>
        <v>4.3866022623838319</v>
      </c>
      <c r="F126" s="36" t="str">
        <f>IF(B126=0,"",IF(B126="","",IF(B126&gt;0,"o","")))</f>
        <v>o</v>
      </c>
    </row>
    <row r="127" spans="1:6" ht="15" customHeight="1" x14ac:dyDescent="0.25">
      <c r="A127" s="43">
        <v>44866</v>
      </c>
      <c r="B127" s="31">
        <v>140.94472961768844</v>
      </c>
      <c r="C127" s="31">
        <f t="shared" si="1"/>
        <v>3.3514380350088828</v>
      </c>
      <c r="D127" s="67">
        <f>SUM(B$117:B127)/SUM(B$105:B115)*100-100</f>
        <v>4.2881898765242425</v>
      </c>
      <c r="F127" s="36" t="str">
        <f>IF(B127=0,"",IF(B127="","",IF(B127&gt;0,"n","")))</f>
        <v>n</v>
      </c>
    </row>
    <row r="128" spans="1:6" ht="15" customHeight="1" x14ac:dyDescent="0.25">
      <c r="A128" s="44">
        <v>44896</v>
      </c>
      <c r="B128" s="33">
        <v>146.08655489335183</v>
      </c>
      <c r="C128" s="33">
        <f t="shared" si="1"/>
        <v>3.307133776632611</v>
      </c>
      <c r="D128" s="68">
        <f>SUM(B$117:B128)/SUM(B$105:B116)*100-100</f>
        <v>4.200155895976792</v>
      </c>
      <c r="F128" s="36" t="str">
        <f>IF(B128=0,"",IF(B128="","",IF(B128&gt;0,"d","")))</f>
        <v>d</v>
      </c>
    </row>
    <row r="129" spans="1:6" ht="15" customHeight="1" x14ac:dyDescent="0.25">
      <c r="A129" s="45">
        <v>44927</v>
      </c>
      <c r="B129" s="35">
        <v>139.29045846156646</v>
      </c>
      <c r="C129" s="35">
        <f t="shared" si="1"/>
        <v>3.3086269789243801</v>
      </c>
      <c r="D129" s="27">
        <f>SUM(B$129:B129)/SUM(B$117:B117)*100-100</f>
        <v>3.3086269789243801</v>
      </c>
      <c r="F129" s="36">
        <f>IF(B129=0,"",IF(B129="","",IF(B129&gt;0,F117+1,"")))</f>
        <v>2023</v>
      </c>
    </row>
    <row r="130" spans="1:6" ht="15" customHeight="1" x14ac:dyDescent="0.25">
      <c r="A130" s="40">
        <v>44958</v>
      </c>
      <c r="B130" s="27">
        <v>140.92858693482489</v>
      </c>
      <c r="C130" s="27">
        <f t="shared" si="1"/>
        <v>4.7423760206952466</v>
      </c>
      <c r="D130" s="27">
        <f>SUM(B$129:B130)/SUM(B$117:B118)*100-100</f>
        <v>4.0247520139582207</v>
      </c>
      <c r="F130" s="36" t="str">
        <f>IF(B130=0,"",IF(B130="","",IF(B130&gt;0,"f","")))</f>
        <v>f</v>
      </c>
    </row>
    <row r="131" spans="1:6" ht="15" customHeight="1" x14ac:dyDescent="0.25">
      <c r="A131" s="40">
        <v>44986</v>
      </c>
      <c r="B131" s="27">
        <v>144.89052020167247</v>
      </c>
      <c r="C131" s="27">
        <f t="shared" si="1"/>
        <v>3.9683324879307804</v>
      </c>
      <c r="D131" s="27">
        <f>SUM(B$129:B131)/SUM(B$117:B119)*100-100</f>
        <v>4.0055156130107008</v>
      </c>
      <c r="F131" s="36" t="str">
        <f>IF(B131=0,"",IF(B131="","",IF(B131&gt;0,"m","")))</f>
        <v>m</v>
      </c>
    </row>
    <row r="132" spans="1:6" ht="15" customHeight="1" x14ac:dyDescent="0.25">
      <c r="A132" s="40">
        <v>45017</v>
      </c>
      <c r="B132" s="27">
        <v>140.6969217864002</v>
      </c>
      <c r="C132" s="27">
        <f t="shared" si="1"/>
        <v>3.4986199137381391</v>
      </c>
      <c r="D132" s="27">
        <f>SUM(B$129:B132)/SUM(B$117:B120)*100-100</f>
        <v>3.879004551380774</v>
      </c>
      <c r="F132" s="36" t="str">
        <f>IF(B132=0,"",IF(B132="","",IF(B132&gt;0,"a","")))</f>
        <v>a</v>
      </c>
    </row>
    <row r="133" spans="1:6" ht="15" customHeight="1" x14ac:dyDescent="0.25">
      <c r="A133" s="40">
        <v>45047</v>
      </c>
      <c r="B133" s="27">
        <v>141.23412057102902</v>
      </c>
      <c r="C133" s="27">
        <f t="shared" si="1"/>
        <v>3.8013172186965818</v>
      </c>
      <c r="D133" s="27">
        <f>SUM(B$129:B133)/SUM(B$117:B121)*100-100</f>
        <v>3.8634769106081706</v>
      </c>
      <c r="F133" s="36" t="str">
        <f>IF(B133=0,"",IF(B133="","",IF(B133&gt;0,"m","")))</f>
        <v>m</v>
      </c>
    </row>
    <row r="134" spans="1:6" ht="15" customHeight="1" x14ac:dyDescent="0.25">
      <c r="A134" s="40">
        <v>45078</v>
      </c>
      <c r="B134" s="27">
        <v>139.30205661177527</v>
      </c>
      <c r="C134" s="27">
        <f>IFERROR(IF(B134/B122*100-100=-100,"",B134/B122*100-100),"")</f>
        <v>5.0756476452042563</v>
      </c>
      <c r="D134" s="27">
        <f>SUM(B$129:B134)/SUM(B$117:B122)*100-100</f>
        <v>4.0610652358918458</v>
      </c>
      <c r="F134" s="36" t="str">
        <f>IF(B134=0,"",IF(B134="","",IF(B134&gt;0,"j","")))</f>
        <v>j</v>
      </c>
    </row>
    <row r="135" spans="1:6" ht="15" customHeight="1" x14ac:dyDescent="0.25">
      <c r="A135" s="40">
        <v>45108</v>
      </c>
      <c r="B135" s="27">
        <v>142.40518615426788</v>
      </c>
      <c r="C135" s="27">
        <f t="shared" si="1"/>
        <v>5.0063151274849957</v>
      </c>
      <c r="D135" s="27">
        <f>SUM(B$129:B135)/SUM(B$117:B123)*100-100</f>
        <v>4.1961552245274731</v>
      </c>
      <c r="F135" s="36" t="str">
        <f>IF(B135=0,"",IF(B135="","",IF(B135&gt;0,"j","")))</f>
        <v>j</v>
      </c>
    </row>
    <row r="136" spans="1:6" ht="15" customHeight="1" x14ac:dyDescent="0.25">
      <c r="A136" s="40">
        <v>45139</v>
      </c>
      <c r="B136" s="27">
        <v>141.10966205142444</v>
      </c>
      <c r="C136" s="27">
        <f t="shared" si="1"/>
        <v>3.6244187342341547</v>
      </c>
      <c r="D136" s="27">
        <f>SUM(B$129:B136)/SUM(B$117:B124)*100-100</f>
        <v>4.1244056362467205</v>
      </c>
      <c r="F136" s="36" t="str">
        <f>IF(B136=0,"",IF(B136="","",IF(B136&gt;0,"a","")))</f>
        <v>a</v>
      </c>
    </row>
    <row r="137" spans="1:6" ht="15" customHeight="1" x14ac:dyDescent="0.25">
      <c r="A137" s="40">
        <v>45170</v>
      </c>
      <c r="B137" s="27">
        <v>138.56599468189549</v>
      </c>
      <c r="C137" s="27">
        <f t="shared" si="1"/>
        <v>3.4320708958049124</v>
      </c>
      <c r="D137" s="27">
        <f>SUM(B$129:B137)/SUM(B$117:B125)*100-100</f>
        <v>4.0483225066237054</v>
      </c>
      <c r="F137" s="36" t="str">
        <f>IF(B137=0,"",IF(B137="","",IF(B137&gt;0,"s","")))</f>
        <v>s</v>
      </c>
    </row>
    <row r="138" spans="1:6" ht="15" customHeight="1" x14ac:dyDescent="0.25">
      <c r="A138" s="40">
        <v>45200</v>
      </c>
      <c r="B138" s="27">
        <v>137.57702746638478</v>
      </c>
      <c r="C138" s="27">
        <f t="shared" si="1"/>
        <v>1.1836206777515486</v>
      </c>
      <c r="D138" s="27">
        <f>SUM(B$129:B138)/SUM(B$117:B126)*100-100</f>
        <v>3.760871881347839</v>
      </c>
      <c r="F138" s="36" t="str">
        <f>IF(B138=0,"",IF(B138="","",IF(B138&gt;0,"o","")))</f>
        <v>o</v>
      </c>
    </row>
    <row r="139" spans="1:6" ht="15" customHeight="1" x14ac:dyDescent="0.25">
      <c r="A139" s="40">
        <v>45231</v>
      </c>
      <c r="B139" s="27">
        <v>144.2905633683074</v>
      </c>
      <c r="C139" s="27">
        <f t="shared" si="1"/>
        <v>2.3738622648001808</v>
      </c>
      <c r="D139" s="27">
        <f>SUM(B$129:B139)/SUM(B$117:B127)*100-100</f>
        <v>3.6301942145402251</v>
      </c>
      <c r="F139" s="36" t="str">
        <f>IF(B139=0,"",IF(B139="","",IF(B139&gt;0,"n","")))</f>
        <v>n</v>
      </c>
    </row>
    <row r="140" spans="1:6" ht="15" customHeight="1" x14ac:dyDescent="0.25">
      <c r="A140" s="40">
        <v>45261</v>
      </c>
      <c r="B140" s="27">
        <v>149.6918453496759</v>
      </c>
      <c r="C140" s="27">
        <f t="shared" ref="C140" si="2">IFERROR(IF(B140/B128*100-100=-100,"",B140/B128*100-100),"")</f>
        <v>2.4679139424953007</v>
      </c>
      <c r="D140" s="28">
        <f>SUM(B$129:B140)/SUM(B$117:B128)*100-100</f>
        <v>3.5267921269230555</v>
      </c>
      <c r="F140" s="36" t="str">
        <f>IF(B140=0,"",IF(B140="","",IF(B140&gt;0,"d","")))</f>
        <v>d</v>
      </c>
    </row>
    <row r="141" spans="1:6" ht="15" customHeight="1" x14ac:dyDescent="0.25">
      <c r="A141" s="42">
        <v>45292</v>
      </c>
      <c r="B141" s="29">
        <v>145.56012591252204</v>
      </c>
      <c r="C141" s="29">
        <f t="shared" si="1"/>
        <v>4.5011463959575764</v>
      </c>
      <c r="D141" s="69">
        <f>SUM(B$141:B141)/SUM(B$129:B129)*100-100</f>
        <v>4.5011463959575764</v>
      </c>
      <c r="F141" s="36">
        <f>IF(B141=0,"",IF(B141="","",IF(B141&gt;0,F129+1,"")))</f>
        <v>2024</v>
      </c>
    </row>
    <row r="142" spans="1:6" ht="15" customHeight="1" x14ac:dyDescent="0.25">
      <c r="A142" s="43">
        <v>45323</v>
      </c>
      <c r="B142" s="31">
        <v>145.35582024457725</v>
      </c>
      <c r="C142" s="31">
        <f t="shared" si="1"/>
        <v>3.1414728594417909</v>
      </c>
      <c r="D142" s="67">
        <f>SUM(B$141:B142)/SUM(B$129:B130)*100-100</f>
        <v>3.8173353797477603</v>
      </c>
      <c r="F142" s="36" t="str">
        <f>IF(B142=0,"",IF(B142="","",IF(B142&gt;0,"f","")))</f>
        <v>f</v>
      </c>
    </row>
    <row r="143" spans="1:6" ht="15" customHeight="1" x14ac:dyDescent="0.25">
      <c r="A143" s="43">
        <v>45352</v>
      </c>
      <c r="B143" s="31">
        <v>148.45244486984021</v>
      </c>
      <c r="C143" s="31">
        <f t="shared" si="1"/>
        <v>2.4583559112148379</v>
      </c>
      <c r="D143" s="67">
        <f>SUM(B$141:B143)/SUM(B$129:B131)*100-100</f>
        <v>3.3541530425963373</v>
      </c>
      <c r="F143" s="36" t="str">
        <f>IF(B143=0,"",IF(B143="","",IF(B143&gt;0,"m","")))</f>
        <v>m</v>
      </c>
    </row>
    <row r="144" spans="1:6" ht="15" customHeight="1" x14ac:dyDescent="0.25">
      <c r="A144" s="43">
        <v>45383</v>
      </c>
      <c r="B144" s="31">
        <v>146.05538487951762</v>
      </c>
      <c r="C144" s="31">
        <f t="shared" si="1"/>
        <v>3.808514802656731</v>
      </c>
      <c r="D144" s="67">
        <f>SUM(B$141:B144)/SUM(B$129:B132)*100-100</f>
        <v>3.4671374329193725</v>
      </c>
      <c r="F144" s="36" t="str">
        <f>IF(B144=0,"",IF(B144="","",IF(B144&gt;0,"a","")))</f>
        <v>a</v>
      </c>
    </row>
    <row r="145" spans="1:6" ht="15" hidden="1" customHeight="1" x14ac:dyDescent="0.25">
      <c r="A145" s="43">
        <v>45413</v>
      </c>
      <c r="B145" s="31"/>
      <c r="C145" s="31" t="str">
        <f t="shared" si="1"/>
        <v/>
      </c>
      <c r="D145" s="67"/>
      <c r="F145" s="36" t="str">
        <f>IF(B145=0,"",IF(B145="","",IF(B145&gt;0,"m","")))</f>
        <v/>
      </c>
    </row>
    <row r="146" spans="1:6" ht="15" hidden="1" customHeight="1" x14ac:dyDescent="0.25">
      <c r="A146" s="43">
        <v>45444</v>
      </c>
      <c r="B146" s="31"/>
      <c r="C146" s="31" t="str">
        <f t="shared" si="1"/>
        <v/>
      </c>
      <c r="D146" s="67"/>
      <c r="F146" s="36" t="str">
        <f>IF(B146=0,"",IF(B146="","",IF(B146&gt;0,"j","")))</f>
        <v/>
      </c>
    </row>
    <row r="147" spans="1:6" ht="15" hidden="1" customHeight="1" x14ac:dyDescent="0.25">
      <c r="A147" s="43">
        <v>45474</v>
      </c>
      <c r="B147" s="31"/>
      <c r="C147" s="31" t="str">
        <f t="shared" si="1"/>
        <v/>
      </c>
      <c r="D147" s="67"/>
      <c r="F147" s="36" t="str">
        <f>IF(B147=0,"",IF(B147="","",IF(B147&gt;0,"j","")))</f>
        <v/>
      </c>
    </row>
    <row r="148" spans="1:6" s="39" customFormat="1" ht="17.25" hidden="1" customHeight="1" x14ac:dyDescent="0.2">
      <c r="A148" s="43">
        <v>45505</v>
      </c>
      <c r="B148" s="31"/>
      <c r="C148" s="31" t="str">
        <f t="shared" si="1"/>
        <v/>
      </c>
      <c r="D148" s="67"/>
      <c r="E148" s="38"/>
      <c r="F148" s="38" t="str">
        <f>IF(B148=0,"",IF(B148="","",IF(B148&gt;0,"a","")))</f>
        <v/>
      </c>
    </row>
    <row r="149" spans="1:6" ht="17.25" hidden="1" customHeight="1" x14ac:dyDescent="0.25">
      <c r="A149" s="43">
        <v>45536</v>
      </c>
      <c r="B149" s="31"/>
      <c r="C149" s="31" t="str">
        <f t="shared" ref="C149:C212" si="3">IFERROR(IF(B149/B137*100-100=-100,"",B149/B137*100-100),"")</f>
        <v/>
      </c>
      <c r="D149" s="67"/>
      <c r="F149" s="36" t="str">
        <f>IF(B149=0,"",IF(B149="","",IF(B149&gt;0,"s","")))</f>
        <v/>
      </c>
    </row>
    <row r="150" spans="1:6" s="22" customFormat="1" ht="17.25" hidden="1" customHeight="1" x14ac:dyDescent="0.2">
      <c r="A150" s="43">
        <v>45566</v>
      </c>
      <c r="B150" s="31"/>
      <c r="C150" s="31" t="str">
        <f t="shared" si="3"/>
        <v/>
      </c>
      <c r="D150" s="67"/>
      <c r="E150" s="37"/>
      <c r="F150" s="37" t="str">
        <f>IF(B150=0,"",IF(B150="","",IF(B150&gt;0,"o","")))</f>
        <v/>
      </c>
    </row>
    <row r="151" spans="1:6" ht="17.25" hidden="1" customHeight="1" x14ac:dyDescent="0.25">
      <c r="A151" s="43">
        <v>45597</v>
      </c>
      <c r="B151" s="31"/>
      <c r="C151" s="31" t="str">
        <f t="shared" si="3"/>
        <v/>
      </c>
      <c r="D151" s="67"/>
      <c r="F151" s="36" t="str">
        <f>IF(B151=0,"",IF(B151="","",IF(B151&gt;0,"n","")))</f>
        <v/>
      </c>
    </row>
    <row r="152" spans="1:6" ht="17.25" hidden="1" customHeight="1" x14ac:dyDescent="0.25">
      <c r="A152" s="44">
        <v>45627</v>
      </c>
      <c r="B152" s="33"/>
      <c r="C152" s="33" t="str">
        <f t="shared" si="3"/>
        <v/>
      </c>
      <c r="D152" s="68"/>
      <c r="F152" s="36" t="str">
        <f>IF(B152=0,"",IF(B152="","",IF(B152&gt;0,"d","")))</f>
        <v/>
      </c>
    </row>
    <row r="153" spans="1:6" ht="17.25" hidden="1" customHeight="1" x14ac:dyDescent="0.25">
      <c r="A153" s="45">
        <v>45658</v>
      </c>
      <c r="B153" s="35"/>
      <c r="C153" s="35" t="str">
        <f t="shared" si="3"/>
        <v/>
      </c>
      <c r="D153" s="27"/>
      <c r="F153" s="36" t="str">
        <f>IF(B153=0,"",IF(B153="","",IF(B153&gt;0,F141+1,"")))</f>
        <v/>
      </c>
    </row>
    <row r="154" spans="1:6" ht="17.25" hidden="1" customHeight="1" x14ac:dyDescent="0.25">
      <c r="A154" s="40">
        <v>45689</v>
      </c>
      <c r="B154" s="27"/>
      <c r="C154" s="27" t="str">
        <f t="shared" si="3"/>
        <v/>
      </c>
      <c r="D154" s="27"/>
      <c r="F154" s="36" t="str">
        <f>IF(B154=0,"",IF(B154="","",IF(B154&gt;0,"f","")))</f>
        <v/>
      </c>
    </row>
    <row r="155" spans="1:6" ht="17.25" hidden="1" customHeight="1" x14ac:dyDescent="0.25">
      <c r="A155" s="40">
        <v>45717</v>
      </c>
      <c r="B155" s="27"/>
      <c r="C155" s="27" t="str">
        <f t="shared" si="3"/>
        <v/>
      </c>
      <c r="D155" s="27"/>
      <c r="F155" s="36" t="str">
        <f>IF(B155=0,"",IF(B155="","",IF(B155&gt;0,"m","")))</f>
        <v/>
      </c>
    </row>
    <row r="156" spans="1:6" ht="17.25" hidden="1" customHeight="1" x14ac:dyDescent="0.25">
      <c r="A156" s="40">
        <v>45748</v>
      </c>
      <c r="B156" s="27"/>
      <c r="C156" s="27" t="str">
        <f t="shared" si="3"/>
        <v/>
      </c>
      <c r="D156" s="27"/>
      <c r="F156" s="36" t="str">
        <f>IF(B156=0,"",IF(B156="","",IF(B156&gt;0,"a","")))</f>
        <v/>
      </c>
    </row>
    <row r="157" spans="1:6" s="47" customFormat="1" ht="17.25" hidden="1" customHeight="1" x14ac:dyDescent="0.25">
      <c r="A157" s="40">
        <v>45778</v>
      </c>
      <c r="B157" s="27"/>
      <c r="C157" s="27" t="str">
        <f t="shared" si="3"/>
        <v/>
      </c>
      <c r="D157" s="27"/>
      <c r="E157" s="46"/>
      <c r="F157" s="46" t="str">
        <f>IF(B157=0,"",IF(B157="","",IF(B157&gt;0,"m","")))</f>
        <v/>
      </c>
    </row>
    <row r="158" spans="1:6" ht="17.25" hidden="1" customHeight="1" x14ac:dyDescent="0.25">
      <c r="A158" s="40">
        <v>45809</v>
      </c>
      <c r="B158" s="27"/>
      <c r="C158" s="27" t="str">
        <f t="shared" si="3"/>
        <v/>
      </c>
      <c r="D158" s="27"/>
      <c r="F158" s="36" t="str">
        <f>IF(B158=0,"",IF(B158="","",IF(B158&gt;0,"j","")))</f>
        <v/>
      </c>
    </row>
    <row r="159" spans="1:6" ht="17.25" hidden="1" customHeight="1" x14ac:dyDescent="0.25">
      <c r="A159" s="40">
        <v>45839</v>
      </c>
      <c r="B159" s="27"/>
      <c r="C159" s="27" t="str">
        <f t="shared" si="3"/>
        <v/>
      </c>
      <c r="D159" s="27"/>
      <c r="F159" s="36" t="str">
        <f>IF(B159=0,"",IF(B159="","",IF(B159&gt;0,"j","")))</f>
        <v/>
      </c>
    </row>
    <row r="160" spans="1:6" ht="17.25" hidden="1" customHeight="1" x14ac:dyDescent="0.25">
      <c r="A160" s="40">
        <v>45870</v>
      </c>
      <c r="B160" s="27"/>
      <c r="C160" s="27" t="str">
        <f t="shared" si="3"/>
        <v/>
      </c>
      <c r="D160" s="27"/>
      <c r="F160" s="36" t="str">
        <f>IF(B160=0,"",IF(B160="","",IF(B160&gt;0,"a","")))</f>
        <v/>
      </c>
    </row>
    <row r="161" spans="1:7" s="47" customFormat="1" ht="17.25" hidden="1" customHeight="1" x14ac:dyDescent="0.25">
      <c r="A161" s="40">
        <v>45901</v>
      </c>
      <c r="B161" s="27"/>
      <c r="C161" s="27" t="str">
        <f t="shared" si="3"/>
        <v/>
      </c>
      <c r="D161" s="27"/>
      <c r="E161" s="46"/>
      <c r="F161" s="46" t="str">
        <f>IF(B161=0,"",IF(B161="","",IF(B161&gt;0,"s","")))</f>
        <v/>
      </c>
    </row>
    <row r="162" spans="1:7" s="22" customFormat="1" ht="17.25" hidden="1" customHeight="1" x14ac:dyDescent="0.2">
      <c r="A162" s="40">
        <v>45931</v>
      </c>
      <c r="B162" s="27"/>
      <c r="C162" s="27" t="str">
        <f t="shared" si="3"/>
        <v/>
      </c>
      <c r="D162" s="27"/>
      <c r="E162" s="37"/>
      <c r="F162" s="37" t="str">
        <f>IF(B162=0,"",IF(B162="","",IF(B162&gt;0,"o","")))</f>
        <v/>
      </c>
    </row>
    <row r="163" spans="1:7" s="47" customFormat="1" ht="17.25" hidden="1" customHeight="1" x14ac:dyDescent="0.25">
      <c r="A163" s="40">
        <v>45962</v>
      </c>
      <c r="B163" s="27"/>
      <c r="C163" s="27" t="str">
        <f t="shared" si="3"/>
        <v/>
      </c>
      <c r="D163" s="27"/>
      <c r="E163" s="46"/>
      <c r="F163" s="46" t="str">
        <f>IF(B163=0,"",IF(B163="","",IF(B163&gt;0,"n","")))</f>
        <v/>
      </c>
    </row>
    <row r="164" spans="1:7" ht="12.75" hidden="1" customHeight="1" x14ac:dyDescent="0.25">
      <c r="A164" s="41">
        <v>45992</v>
      </c>
      <c r="B164" s="28"/>
      <c r="C164" s="28" t="str">
        <f t="shared" si="3"/>
        <v/>
      </c>
      <c r="D164" s="28"/>
      <c r="F164" s="36" t="str">
        <f>IF(B164=0,"",IF(B164="","",IF(B164&gt;0,"d","")))</f>
        <v/>
      </c>
    </row>
    <row r="165" spans="1:7" ht="17.25" hidden="1" customHeight="1" x14ac:dyDescent="0.25">
      <c r="A165" s="42">
        <v>46023</v>
      </c>
      <c r="B165" s="29"/>
      <c r="C165" s="29" t="str">
        <f t="shared" si="3"/>
        <v/>
      </c>
      <c r="D165" s="69"/>
      <c r="F165" s="36" t="str">
        <f>IF(B165=0,"",IF(B165="","",IF(B165&gt;0,F153+1,"")))</f>
        <v/>
      </c>
    </row>
    <row r="166" spans="1:7" ht="17.25" hidden="1" customHeight="1" x14ac:dyDescent="0.25">
      <c r="A166" s="43">
        <v>46054</v>
      </c>
      <c r="B166" s="31"/>
      <c r="C166" s="31" t="str">
        <f t="shared" si="3"/>
        <v/>
      </c>
      <c r="D166" s="67"/>
      <c r="F166" s="36" t="str">
        <f>IF(B166=0,"",IF(B166="","",IF(B166&gt;0,"f","")))</f>
        <v/>
      </c>
    </row>
    <row r="167" spans="1:7" ht="17.25" hidden="1" customHeight="1" x14ac:dyDescent="0.25">
      <c r="A167" s="43">
        <v>46082</v>
      </c>
      <c r="B167" s="31"/>
      <c r="C167" s="31" t="str">
        <f t="shared" si="3"/>
        <v/>
      </c>
      <c r="D167" s="67"/>
      <c r="F167" s="36" t="str">
        <f>IF(B167=0,"",IF(B167="","",IF(B167&gt;0,"m","")))</f>
        <v/>
      </c>
    </row>
    <row r="168" spans="1:7" ht="17.25" hidden="1" customHeight="1" x14ac:dyDescent="0.25">
      <c r="A168" s="43">
        <v>46113</v>
      </c>
      <c r="B168" s="31"/>
      <c r="C168" s="31" t="str">
        <f t="shared" si="3"/>
        <v/>
      </c>
      <c r="D168" s="67"/>
      <c r="F168" s="36" t="str">
        <f>IF(B168=0,"",IF(B168="","",IF(B168&gt;0,"a","")))</f>
        <v/>
      </c>
    </row>
    <row r="169" spans="1:7" ht="17.25" hidden="1" customHeight="1" x14ac:dyDescent="0.25">
      <c r="A169" s="43">
        <v>46143</v>
      </c>
      <c r="B169" s="31"/>
      <c r="C169" s="31" t="str">
        <f t="shared" si="3"/>
        <v/>
      </c>
      <c r="D169" s="67"/>
      <c r="F169" s="36" t="str">
        <f>IF(B169=0,"",IF(B169="","",IF(B169&gt;0,"m","")))</f>
        <v/>
      </c>
    </row>
    <row r="170" spans="1:7" ht="17.25" hidden="1" customHeight="1" x14ac:dyDescent="0.25">
      <c r="A170" s="43">
        <v>46174</v>
      </c>
      <c r="B170" s="31"/>
      <c r="C170" s="31" t="str">
        <f t="shared" si="3"/>
        <v/>
      </c>
      <c r="D170" s="67"/>
      <c r="F170" s="36" t="str">
        <f>IF(B170=0,"",IF(B170="","",IF(B170&gt;0,"j","")))</f>
        <v/>
      </c>
    </row>
    <row r="171" spans="1:7" ht="17.25" hidden="1" customHeight="1" x14ac:dyDescent="0.25">
      <c r="A171" s="43">
        <v>46204</v>
      </c>
      <c r="B171" s="31"/>
      <c r="C171" s="31" t="str">
        <f t="shared" si="3"/>
        <v/>
      </c>
      <c r="D171" s="67"/>
      <c r="F171" s="36" t="str">
        <f>IF(B171=0,"",IF(B171="","",IF(B171&gt;0,"j","")))</f>
        <v/>
      </c>
    </row>
    <row r="172" spans="1:7" ht="17.25" hidden="1" customHeight="1" x14ac:dyDescent="0.25">
      <c r="A172" s="43">
        <v>46235</v>
      </c>
      <c r="B172" s="31"/>
      <c r="C172" s="31" t="str">
        <f t="shared" si="3"/>
        <v/>
      </c>
      <c r="D172" s="67"/>
      <c r="F172" s="36" t="str">
        <f>IF(B172=0,"",IF(B172="","",IF(B172&gt;0,"a","")))</f>
        <v/>
      </c>
    </row>
    <row r="173" spans="1:7" ht="17.25" hidden="1" customHeight="1" x14ac:dyDescent="0.25">
      <c r="A173" s="43">
        <v>46266</v>
      </c>
      <c r="B173" s="31"/>
      <c r="C173" s="31" t="str">
        <f t="shared" si="3"/>
        <v/>
      </c>
      <c r="D173" s="67"/>
      <c r="F173" s="36" t="str">
        <f>IF(B173=0,"",IF(B173="","",IF(B173&gt;0,"s","")))</f>
        <v/>
      </c>
    </row>
    <row r="174" spans="1:7" ht="17.25" hidden="1" customHeight="1" x14ac:dyDescent="0.25">
      <c r="A174" s="43">
        <v>46296</v>
      </c>
      <c r="B174" s="31"/>
      <c r="C174" s="31" t="str">
        <f t="shared" si="3"/>
        <v/>
      </c>
      <c r="D174" s="67"/>
      <c r="F174" s="36" t="str">
        <f>IF(B174=0,"",IF(B174="","",IF(B174&gt;0,"o","")))</f>
        <v/>
      </c>
    </row>
    <row r="175" spans="1:7" ht="17.25" hidden="1" customHeight="1" x14ac:dyDescent="0.25">
      <c r="A175" s="43">
        <v>46327</v>
      </c>
      <c r="B175" s="31"/>
      <c r="C175" s="31" t="str">
        <f t="shared" si="3"/>
        <v/>
      </c>
      <c r="D175" s="67"/>
      <c r="F175" s="36" t="str">
        <f>IF(B175=0,"",IF(B175="","",IF(B175&gt;0,"n","")))</f>
        <v/>
      </c>
      <c r="G175" s="23" t="s">
        <v>9</v>
      </c>
    </row>
    <row r="176" spans="1:7" ht="17.25" hidden="1" customHeight="1" x14ac:dyDescent="0.25">
      <c r="A176" s="44">
        <v>46357</v>
      </c>
      <c r="B176" s="33"/>
      <c r="C176" s="33" t="str">
        <f t="shared" si="3"/>
        <v/>
      </c>
      <c r="D176" s="68"/>
      <c r="F176" s="36" t="str">
        <f>IF(B176=0,"",IF(B176="","",IF(B176&gt;0,"d","")))</f>
        <v/>
      </c>
      <c r="G176" s="23" t="s">
        <v>10</v>
      </c>
    </row>
    <row r="177" spans="1:6" ht="17.25" hidden="1" customHeight="1" x14ac:dyDescent="0.25">
      <c r="A177" s="45">
        <v>46388</v>
      </c>
      <c r="B177" s="35"/>
      <c r="C177" s="35" t="str">
        <f t="shared" si="3"/>
        <v/>
      </c>
      <c r="D177" s="27"/>
      <c r="F177" s="36" t="str">
        <f>IF(B177=0,"",IF(B177="","",IF(B177&gt;0,F165+1,"")))</f>
        <v/>
      </c>
    </row>
    <row r="178" spans="1:6" ht="17.25" hidden="1" customHeight="1" x14ac:dyDescent="0.25">
      <c r="A178" s="40">
        <v>46419</v>
      </c>
      <c r="B178" s="27"/>
      <c r="C178" s="27" t="str">
        <f t="shared" si="3"/>
        <v/>
      </c>
      <c r="D178" s="27"/>
      <c r="F178" s="36" t="str">
        <f>IF(B178=0,"",IF(B178="","",IF(B178&gt;0,"f","")))</f>
        <v/>
      </c>
    </row>
    <row r="179" spans="1:6" ht="17.25" hidden="1" customHeight="1" x14ac:dyDescent="0.25">
      <c r="A179" s="40">
        <v>46447</v>
      </c>
      <c r="B179" s="27"/>
      <c r="C179" s="27" t="str">
        <f t="shared" si="3"/>
        <v/>
      </c>
      <c r="D179" s="27"/>
      <c r="F179" s="36" t="str">
        <f>IF(B179=0,"",IF(B179="","",IF(B179&gt;0,"m","")))</f>
        <v/>
      </c>
    </row>
    <row r="180" spans="1:6" ht="17.25" hidden="1" customHeight="1" x14ac:dyDescent="0.25">
      <c r="A180" s="40">
        <v>46478</v>
      </c>
      <c r="B180" s="27"/>
      <c r="C180" s="27" t="str">
        <f t="shared" si="3"/>
        <v/>
      </c>
      <c r="D180" s="27"/>
      <c r="F180" s="36" t="str">
        <f>IF(B180=0,"",IF(B180="","",IF(B180&gt;0,"a","")))</f>
        <v/>
      </c>
    </row>
    <row r="181" spans="1:6" ht="17.25" hidden="1" customHeight="1" x14ac:dyDescent="0.25">
      <c r="A181" s="40">
        <v>46508</v>
      </c>
      <c r="B181" s="27"/>
      <c r="C181" s="27" t="str">
        <f t="shared" si="3"/>
        <v/>
      </c>
      <c r="D181" s="27"/>
      <c r="F181" s="36" t="str">
        <f>IF(B181=0,"",IF(B181="","",IF(B181&gt;0,"m","")))</f>
        <v/>
      </c>
    </row>
    <row r="182" spans="1:6" ht="17.25" hidden="1" customHeight="1" x14ac:dyDescent="0.25">
      <c r="A182" s="40">
        <v>46539</v>
      </c>
      <c r="B182" s="27"/>
      <c r="C182" s="27" t="str">
        <f t="shared" si="3"/>
        <v/>
      </c>
      <c r="D182" s="27"/>
      <c r="F182" s="36" t="str">
        <f>IF(B182=0,"",IF(B182="","",IF(B182&gt;0,"j","")))</f>
        <v/>
      </c>
    </row>
    <row r="183" spans="1:6" ht="17.25" hidden="1" customHeight="1" x14ac:dyDescent="0.25">
      <c r="A183" s="40">
        <v>46569</v>
      </c>
      <c r="B183" s="27"/>
      <c r="C183" s="27" t="str">
        <f t="shared" si="3"/>
        <v/>
      </c>
      <c r="D183" s="27"/>
      <c r="F183" s="36" t="str">
        <f>IF(B183=0,"",IF(B183="","",IF(B183&gt;0,"j","")))</f>
        <v/>
      </c>
    </row>
    <row r="184" spans="1:6" ht="17.25" hidden="1" customHeight="1" x14ac:dyDescent="0.25">
      <c r="A184" s="40">
        <v>46600</v>
      </c>
      <c r="B184" s="27"/>
      <c r="C184" s="27" t="str">
        <f t="shared" si="3"/>
        <v/>
      </c>
      <c r="D184" s="27"/>
      <c r="F184" s="36" t="str">
        <f>IF(B184=0,"",IF(B184="","",IF(B184&gt;0,"a","")))</f>
        <v/>
      </c>
    </row>
    <row r="185" spans="1:6" s="47" customFormat="1" ht="17.25" hidden="1" customHeight="1" x14ac:dyDescent="0.25">
      <c r="A185" s="40">
        <v>46631</v>
      </c>
      <c r="B185" s="27"/>
      <c r="C185" s="27" t="str">
        <f t="shared" si="3"/>
        <v/>
      </c>
      <c r="D185" s="27"/>
      <c r="E185" s="46"/>
      <c r="F185" s="46" t="str">
        <f>IF(B185=0,"",IF(B185="","",IF(B185&gt;0,"s","")))</f>
        <v/>
      </c>
    </row>
    <row r="186" spans="1:6" s="47" customFormat="1" ht="17.25" hidden="1" customHeight="1" x14ac:dyDescent="0.25">
      <c r="A186" s="40">
        <v>46661</v>
      </c>
      <c r="B186" s="27"/>
      <c r="C186" s="27" t="str">
        <f t="shared" si="3"/>
        <v/>
      </c>
      <c r="D186" s="27"/>
      <c r="E186" s="46"/>
      <c r="F186" s="46" t="str">
        <f>IF(B186=0,"",IF(B186="","",IF(B186&gt;0,"o","")))</f>
        <v/>
      </c>
    </row>
    <row r="187" spans="1:6" ht="17.25" hidden="1" customHeight="1" x14ac:dyDescent="0.25">
      <c r="A187" s="40">
        <v>46692</v>
      </c>
      <c r="B187" s="27"/>
      <c r="C187" s="27" t="str">
        <f t="shared" si="3"/>
        <v/>
      </c>
      <c r="D187" s="27"/>
      <c r="F187" s="36" t="str">
        <f>IF(B187=0,"",IF(B187="","",IF(B187&gt;0,"n","")))</f>
        <v/>
      </c>
    </row>
    <row r="188" spans="1:6" ht="17.25" hidden="1" customHeight="1" x14ac:dyDescent="0.25">
      <c r="A188" s="41">
        <v>46722</v>
      </c>
      <c r="B188" s="28"/>
      <c r="C188" s="28" t="str">
        <f t="shared" si="3"/>
        <v/>
      </c>
      <c r="D188" s="28"/>
      <c r="F188" s="36" t="str">
        <f>IF(B188=0,"",IF(B188="","",IF(B188&gt;0,"d","")))</f>
        <v/>
      </c>
    </row>
    <row r="189" spans="1:6" ht="17.25" hidden="1" customHeight="1" x14ac:dyDescent="0.25">
      <c r="A189" s="42">
        <v>46753</v>
      </c>
      <c r="B189" s="29"/>
      <c r="C189" s="29" t="str">
        <f t="shared" si="3"/>
        <v/>
      </c>
      <c r="D189" s="30"/>
      <c r="F189" s="36" t="str">
        <f>IF(B189=0,"",IF(B189="","",IF(B189&gt;0,F177+1,"")))</f>
        <v/>
      </c>
    </row>
    <row r="190" spans="1:6" ht="17.25" hidden="1" customHeight="1" x14ac:dyDescent="0.25">
      <c r="A190" s="43">
        <v>46784</v>
      </c>
      <c r="B190" s="31"/>
      <c r="C190" s="31" t="str">
        <f t="shared" si="3"/>
        <v/>
      </c>
      <c r="D190" s="32"/>
      <c r="F190" s="36" t="str">
        <f>IF(B190=0,"",IF(B190="","",IF(B190&gt;0,"f","")))</f>
        <v/>
      </c>
    </row>
    <row r="191" spans="1:6" ht="17.25" hidden="1" customHeight="1" x14ac:dyDescent="0.25">
      <c r="A191" s="43">
        <v>46813</v>
      </c>
      <c r="B191" s="31"/>
      <c r="C191" s="31" t="str">
        <f t="shared" si="3"/>
        <v/>
      </c>
      <c r="D191" s="32"/>
      <c r="F191" s="36" t="str">
        <f>IF(B191=0,"",IF(B191="","",IF(B191&gt;0,"m","")))</f>
        <v/>
      </c>
    </row>
    <row r="192" spans="1:6" ht="17.25" hidden="1" customHeight="1" x14ac:dyDescent="0.25">
      <c r="A192" s="43">
        <v>46844</v>
      </c>
      <c r="B192" s="31"/>
      <c r="C192" s="31" t="str">
        <f t="shared" si="3"/>
        <v/>
      </c>
      <c r="D192" s="32"/>
      <c r="F192" s="36" t="str">
        <f>IF(B192=0,"",IF(B192="","",IF(B192&gt;0,"a","")))</f>
        <v/>
      </c>
    </row>
    <row r="193" spans="1:7" ht="17.25" hidden="1" customHeight="1" x14ac:dyDescent="0.25">
      <c r="A193" s="43">
        <v>46874</v>
      </c>
      <c r="B193" s="31"/>
      <c r="C193" s="31" t="str">
        <f t="shared" si="3"/>
        <v/>
      </c>
      <c r="D193" s="32"/>
      <c r="F193" s="36" t="str">
        <f>IF(B193=0,"",IF(B193="","",IF(B193&gt;0,"m","")))</f>
        <v/>
      </c>
    </row>
    <row r="194" spans="1:7" ht="17.25" hidden="1" customHeight="1" x14ac:dyDescent="0.25">
      <c r="A194" s="43">
        <v>46905</v>
      </c>
      <c r="B194" s="31"/>
      <c r="C194" s="31" t="str">
        <f t="shared" si="3"/>
        <v/>
      </c>
      <c r="D194" s="32"/>
      <c r="F194" s="36" t="str">
        <f>IF(B194=0,"",IF(B194="","",IF(B194&gt;0,"j","")))</f>
        <v/>
      </c>
    </row>
    <row r="195" spans="1:7" ht="17.25" hidden="1" customHeight="1" x14ac:dyDescent="0.25">
      <c r="A195" s="43">
        <v>46935</v>
      </c>
      <c r="B195" s="31"/>
      <c r="C195" s="31" t="str">
        <f t="shared" si="3"/>
        <v/>
      </c>
      <c r="D195" s="32"/>
      <c r="F195" s="36" t="str">
        <f>IF(B195=0,"",IF(B195="","",IF(B195&gt;0,"j","")))</f>
        <v/>
      </c>
    </row>
    <row r="196" spans="1:7" ht="17.25" hidden="1" customHeight="1" x14ac:dyDescent="0.25">
      <c r="A196" s="43">
        <v>46966</v>
      </c>
      <c r="B196" s="31"/>
      <c r="C196" s="31" t="str">
        <f t="shared" si="3"/>
        <v/>
      </c>
      <c r="D196" s="32"/>
      <c r="F196" s="36" t="str">
        <f>IF(B196=0,"",IF(B196="","",IF(B196&gt;0,"a","")))</f>
        <v/>
      </c>
    </row>
    <row r="197" spans="1:7" ht="17.25" hidden="1" customHeight="1" x14ac:dyDescent="0.25">
      <c r="A197" s="43">
        <v>46997</v>
      </c>
      <c r="B197" s="31"/>
      <c r="C197" s="31" t="str">
        <f t="shared" si="3"/>
        <v/>
      </c>
      <c r="D197" s="32"/>
      <c r="F197" s="36" t="str">
        <f>IF(B197=0,"",IF(B197="","",IF(B197&gt;0,"s","")))</f>
        <v/>
      </c>
    </row>
    <row r="198" spans="1:7" ht="17.25" hidden="1" customHeight="1" x14ac:dyDescent="0.25">
      <c r="A198" s="43">
        <v>47027</v>
      </c>
      <c r="B198" s="31"/>
      <c r="C198" s="31" t="str">
        <f t="shared" si="3"/>
        <v/>
      </c>
      <c r="D198" s="32"/>
      <c r="F198" s="36" t="str">
        <f>IF(B198=0,"",IF(B198="","",IF(B198&gt;0,"o","")))</f>
        <v/>
      </c>
    </row>
    <row r="199" spans="1:7" ht="17.25" hidden="1" customHeight="1" x14ac:dyDescent="0.25">
      <c r="A199" s="43">
        <v>47058</v>
      </c>
      <c r="B199" s="31"/>
      <c r="C199" s="31" t="str">
        <f t="shared" si="3"/>
        <v/>
      </c>
      <c r="D199" s="32"/>
      <c r="F199" s="36" t="str">
        <f>IF(B199=0,"",IF(B199="","",IF(B199&gt;0,"n","")))</f>
        <v/>
      </c>
    </row>
    <row r="200" spans="1:7" ht="17.25" hidden="1" customHeight="1" x14ac:dyDescent="0.25">
      <c r="A200" s="44">
        <v>47088</v>
      </c>
      <c r="B200" s="33"/>
      <c r="C200" s="33" t="str">
        <f t="shared" si="3"/>
        <v/>
      </c>
      <c r="D200" s="34"/>
      <c r="F200" s="36" t="str">
        <f>IF(B200=0,"",IF(B200="","",IF(B200&gt;0,"d","")))</f>
        <v/>
      </c>
    </row>
    <row r="201" spans="1:7" ht="17.25" hidden="1" customHeight="1" x14ac:dyDescent="0.25">
      <c r="A201" s="45">
        <v>47119</v>
      </c>
      <c r="B201" s="35"/>
      <c r="C201" s="35" t="str">
        <f t="shared" si="3"/>
        <v/>
      </c>
      <c r="D201" s="27"/>
      <c r="F201" s="36" t="str">
        <f>IF(B201=0,"",IF(B201="","",IF(B201&gt;0,F189+1,"")))</f>
        <v/>
      </c>
    </row>
    <row r="202" spans="1:7" ht="17.25" hidden="1" customHeight="1" x14ac:dyDescent="0.25">
      <c r="A202" s="40">
        <v>47150</v>
      </c>
      <c r="B202" s="27"/>
      <c r="C202" s="27" t="str">
        <f t="shared" si="3"/>
        <v/>
      </c>
      <c r="D202" s="27"/>
      <c r="F202" s="36" t="str">
        <f>IF(B202=0,"",IF(B202="","",IF(B202&gt;0,"f","")))</f>
        <v/>
      </c>
    </row>
    <row r="203" spans="1:7" ht="17.25" hidden="1" customHeight="1" x14ac:dyDescent="0.25">
      <c r="A203" s="40">
        <v>47178</v>
      </c>
      <c r="B203" s="27"/>
      <c r="C203" s="27" t="str">
        <f t="shared" si="3"/>
        <v/>
      </c>
      <c r="D203" s="27"/>
      <c r="F203" s="36" t="str">
        <f>IF(B203=0,"",IF(B203="","",IF(B203&gt;0,"m","")))</f>
        <v/>
      </c>
    </row>
    <row r="204" spans="1:7" ht="17.25" hidden="1" customHeight="1" x14ac:dyDescent="0.25">
      <c r="A204" s="40">
        <v>47209</v>
      </c>
      <c r="B204" s="27"/>
      <c r="C204" s="27" t="str">
        <f t="shared" si="3"/>
        <v/>
      </c>
      <c r="D204" s="27"/>
      <c r="F204" s="36" t="str">
        <f>IF(B204=0,"",IF(B204="","",IF(B204&gt;0,"a","")))</f>
        <v/>
      </c>
    </row>
    <row r="205" spans="1:7" ht="17.25" hidden="1" customHeight="1" x14ac:dyDescent="0.25">
      <c r="A205" s="40">
        <v>47239</v>
      </c>
      <c r="B205" s="27"/>
      <c r="C205" s="27" t="str">
        <f t="shared" si="3"/>
        <v/>
      </c>
      <c r="D205" s="27"/>
      <c r="F205" s="36" t="str">
        <f>IF(B205=0,"",IF(B205="","",IF(B205&gt;0,"m","")))</f>
        <v/>
      </c>
      <c r="G205" s="23" t="s">
        <v>4</v>
      </c>
    </row>
    <row r="206" spans="1:7" ht="15" hidden="1" customHeight="1" x14ac:dyDescent="0.25">
      <c r="A206" s="40">
        <v>47270</v>
      </c>
      <c r="B206" s="27"/>
      <c r="C206" s="27" t="str">
        <f t="shared" si="3"/>
        <v/>
      </c>
      <c r="D206" s="27"/>
      <c r="F206" s="36" t="str">
        <f>IF(B206=0,"",IF(B206="","",IF(B206&gt;0,"j","")))</f>
        <v/>
      </c>
      <c r="G206" s="23" t="s">
        <v>6</v>
      </c>
    </row>
    <row r="207" spans="1:7" ht="17.25" hidden="1" customHeight="1" x14ac:dyDescent="0.25">
      <c r="A207" s="40">
        <v>47300</v>
      </c>
      <c r="B207" s="27"/>
      <c r="C207" s="27" t="str">
        <f t="shared" si="3"/>
        <v/>
      </c>
      <c r="D207" s="27"/>
      <c r="F207" s="36" t="str">
        <f>IF(B207=0,"",IF(B207="","",IF(B207&gt;0,"j","")))</f>
        <v/>
      </c>
      <c r="G207" s="23" t="s">
        <v>6</v>
      </c>
    </row>
    <row r="208" spans="1:7" ht="15" hidden="1" customHeight="1" x14ac:dyDescent="0.25">
      <c r="A208" s="40">
        <v>47331</v>
      </c>
      <c r="B208" s="27"/>
      <c r="C208" s="27" t="str">
        <f t="shared" si="3"/>
        <v/>
      </c>
      <c r="D208" s="27"/>
      <c r="F208" s="36" t="str">
        <f>IF(B208=0,"",IF(B208="","",IF(B208&gt;0,"a","")))</f>
        <v/>
      </c>
      <c r="G208" s="23" t="s">
        <v>5</v>
      </c>
    </row>
    <row r="209" spans="1:7" ht="17.25" hidden="1" customHeight="1" x14ac:dyDescent="0.25">
      <c r="A209" s="40">
        <v>47362</v>
      </c>
      <c r="B209" s="27"/>
      <c r="C209" s="27" t="str">
        <f t="shared" si="3"/>
        <v/>
      </c>
      <c r="D209" s="27"/>
      <c r="F209" s="36" t="str">
        <f>IF(B209=0,"",IF(B209="","",IF(B209&gt;0,"s","")))</f>
        <v/>
      </c>
      <c r="G209" s="23" t="s">
        <v>7</v>
      </c>
    </row>
    <row r="210" spans="1:7" ht="15" hidden="1" customHeight="1" x14ac:dyDescent="0.25">
      <c r="A210" s="40">
        <v>47392</v>
      </c>
      <c r="B210" s="27"/>
      <c r="C210" s="27" t="str">
        <f t="shared" si="3"/>
        <v/>
      </c>
      <c r="D210" s="27"/>
      <c r="F210" s="36" t="str">
        <f>IF(B210=0,"",IF(B210="","",IF(B210&gt;0,"o","")))</f>
        <v/>
      </c>
      <c r="G210" s="23" t="s">
        <v>8</v>
      </c>
    </row>
    <row r="211" spans="1:7" ht="17.25" hidden="1" customHeight="1" x14ac:dyDescent="0.25">
      <c r="A211" s="40">
        <v>47423</v>
      </c>
      <c r="B211" s="27"/>
      <c r="C211" s="27" t="str">
        <f t="shared" si="3"/>
        <v/>
      </c>
      <c r="D211" s="27"/>
      <c r="F211" s="36" t="str">
        <f>IF(B211=0,"",IF(B211="","",IF(B211&gt;0,"n","")))</f>
        <v/>
      </c>
      <c r="G211" s="23" t="s">
        <v>9</v>
      </c>
    </row>
    <row r="212" spans="1:7" ht="15" hidden="1" customHeight="1" x14ac:dyDescent="0.25">
      <c r="A212" s="41">
        <v>47453</v>
      </c>
      <c r="B212" s="28"/>
      <c r="C212" s="28" t="str">
        <f t="shared" si="3"/>
        <v/>
      </c>
      <c r="D212" s="28"/>
      <c r="F212" s="36" t="str">
        <f>IF(B212=0,"",IF(B212="","",IF(B212&gt;0,"d","")))</f>
        <v/>
      </c>
      <c r="G212" s="23" t="s">
        <v>10</v>
      </c>
    </row>
    <row r="213" spans="1:7" ht="15" hidden="1" customHeight="1" x14ac:dyDescent="0.25">
      <c r="A213" s="42">
        <v>47484</v>
      </c>
      <c r="B213" s="29"/>
      <c r="C213" s="29" t="str">
        <f t="shared" ref="C213:C276" si="4">IFERROR(IF(B213/B201*100-100=-100,"",B213/B201*100-100),"")</f>
        <v/>
      </c>
      <c r="D213" s="30"/>
      <c r="F213" s="36" t="str">
        <f>IF(B213=0,"",IF(B213="","",IF(B213&gt;0,F201+1,"")))</f>
        <v/>
      </c>
    </row>
    <row r="214" spans="1:7" ht="15" hidden="1" customHeight="1" x14ac:dyDescent="0.25">
      <c r="A214" s="43">
        <v>47515</v>
      </c>
      <c r="B214" s="31"/>
      <c r="C214" s="31" t="str">
        <f t="shared" si="4"/>
        <v/>
      </c>
      <c r="D214" s="32"/>
      <c r="F214" s="36" t="str">
        <f>IF(B214=0,"",IF(B214="","",IF(B214&gt;0,"f","")))</f>
        <v/>
      </c>
    </row>
    <row r="215" spans="1:7" s="22" customFormat="1" ht="15" hidden="1" customHeight="1" x14ac:dyDescent="0.2">
      <c r="A215" s="43">
        <v>47543</v>
      </c>
      <c r="B215" s="31"/>
      <c r="C215" s="31" t="str">
        <f t="shared" si="4"/>
        <v/>
      </c>
      <c r="D215" s="32"/>
      <c r="E215" s="37"/>
      <c r="F215" s="37" t="str">
        <f>IF(B215=0,"",IF(B215="","",IF(B215&gt;0,"m","")))</f>
        <v/>
      </c>
    </row>
    <row r="216" spans="1:7" s="22" customFormat="1" ht="15" hidden="1" customHeight="1" x14ac:dyDescent="0.2">
      <c r="A216" s="43">
        <v>47574</v>
      </c>
      <c r="B216" s="31"/>
      <c r="C216" s="31" t="str">
        <f t="shared" si="4"/>
        <v/>
      </c>
      <c r="D216" s="32"/>
      <c r="E216" s="37"/>
      <c r="F216" s="37" t="str">
        <f>IF(B216=0,"",IF(B216="","",IF(B216&gt;0,"a","")))</f>
        <v/>
      </c>
    </row>
    <row r="217" spans="1:7" ht="15" hidden="1" customHeight="1" x14ac:dyDescent="0.25">
      <c r="A217" s="43">
        <v>47604</v>
      </c>
      <c r="B217" s="31"/>
      <c r="C217" s="31" t="str">
        <f t="shared" si="4"/>
        <v/>
      </c>
      <c r="D217" s="32"/>
      <c r="F217" s="36" t="str">
        <f>IF(B217=0,"",IF(B217="","",IF(B217&gt;0,"m","")))</f>
        <v/>
      </c>
    </row>
    <row r="218" spans="1:7" ht="15" hidden="1" customHeight="1" x14ac:dyDescent="0.25">
      <c r="A218" s="43">
        <v>47635</v>
      </c>
      <c r="B218" s="31"/>
      <c r="C218" s="31" t="str">
        <f t="shared" si="4"/>
        <v/>
      </c>
      <c r="D218" s="32"/>
      <c r="F218" s="36" t="str">
        <f>IF(B218=0,"",IF(B218="","",IF(B218&gt;0,"j","")))</f>
        <v/>
      </c>
    </row>
    <row r="219" spans="1:7" ht="15" hidden="1" customHeight="1" x14ac:dyDescent="0.25">
      <c r="A219" s="43">
        <v>47665</v>
      </c>
      <c r="B219" s="31"/>
      <c r="C219" s="31" t="str">
        <f t="shared" si="4"/>
        <v/>
      </c>
      <c r="D219" s="32"/>
      <c r="F219" s="36" t="str">
        <f>IF(B219=0,"",IF(B219="","",IF(B219&gt;0,"j","")))</f>
        <v/>
      </c>
    </row>
    <row r="220" spans="1:7" ht="15" hidden="1" customHeight="1" x14ac:dyDescent="0.25">
      <c r="A220" s="43">
        <v>47696</v>
      </c>
      <c r="B220" s="31"/>
      <c r="C220" s="31" t="str">
        <f t="shared" si="4"/>
        <v/>
      </c>
      <c r="D220" s="32"/>
      <c r="F220" s="36" t="str">
        <f>IF(B220=0,"",IF(B220="","",IF(B220&gt;0,"a","")))</f>
        <v/>
      </c>
    </row>
    <row r="221" spans="1:7" ht="15" hidden="1" customHeight="1" x14ac:dyDescent="0.25">
      <c r="A221" s="43">
        <v>47727</v>
      </c>
      <c r="B221" s="31"/>
      <c r="C221" s="31" t="str">
        <f t="shared" si="4"/>
        <v/>
      </c>
      <c r="D221" s="32"/>
      <c r="F221" s="36" t="str">
        <f>IF(B221=0,"",IF(B221="","",IF(B221&gt;0,"s","")))</f>
        <v/>
      </c>
    </row>
    <row r="222" spans="1:7" ht="15" hidden="1" customHeight="1" x14ac:dyDescent="0.25">
      <c r="A222" s="43">
        <v>47757</v>
      </c>
      <c r="B222" s="31"/>
      <c r="C222" s="31" t="str">
        <f t="shared" si="4"/>
        <v/>
      </c>
      <c r="D222" s="32"/>
      <c r="F222" s="36" t="str">
        <f>IF(B222=0,"",IF(B222="","",IF(B222&gt;0,"o","")))</f>
        <v/>
      </c>
    </row>
    <row r="223" spans="1:7" ht="15" hidden="1" customHeight="1" x14ac:dyDescent="0.25">
      <c r="A223" s="43">
        <v>47788</v>
      </c>
      <c r="B223" s="31"/>
      <c r="C223" s="31" t="str">
        <f t="shared" si="4"/>
        <v/>
      </c>
      <c r="D223" s="32"/>
      <c r="F223" s="36" t="str">
        <f>IF(B223=0,"",IF(B223="","",IF(B223&gt;0,"n","")))</f>
        <v/>
      </c>
    </row>
    <row r="224" spans="1:7" ht="15" hidden="1" customHeight="1" x14ac:dyDescent="0.25">
      <c r="A224" s="44">
        <v>47818</v>
      </c>
      <c r="B224" s="33"/>
      <c r="C224" s="33" t="str">
        <f t="shared" si="4"/>
        <v/>
      </c>
      <c r="D224" s="34"/>
      <c r="F224" s="36" t="str">
        <f>IF(B224=0,"",IF(B224="","",IF(B224&gt;0,"d","")))</f>
        <v/>
      </c>
    </row>
    <row r="225" spans="1:6" ht="15" hidden="1" customHeight="1" x14ac:dyDescent="0.25">
      <c r="A225" s="45">
        <v>47849</v>
      </c>
      <c r="B225" s="35"/>
      <c r="C225" s="35" t="str">
        <f t="shared" si="4"/>
        <v/>
      </c>
      <c r="D225" s="27"/>
      <c r="F225" s="36" t="str">
        <f>IF(B225=0,"",IF(B225="","",IF(B225&gt;0,F213+1,"")))</f>
        <v/>
      </c>
    </row>
    <row r="226" spans="1:6" ht="15" hidden="1" customHeight="1" x14ac:dyDescent="0.25">
      <c r="A226" s="40">
        <v>47880</v>
      </c>
      <c r="B226" s="27"/>
      <c r="C226" s="27" t="str">
        <f t="shared" si="4"/>
        <v/>
      </c>
      <c r="D226" s="27"/>
      <c r="F226" s="36" t="str">
        <f>IF(B226=0,"",IF(B226="","",IF(B226&gt;0,"f","")))</f>
        <v/>
      </c>
    </row>
    <row r="227" spans="1:6" ht="15" hidden="1" customHeight="1" x14ac:dyDescent="0.25">
      <c r="A227" s="40">
        <v>47908</v>
      </c>
      <c r="B227" s="27"/>
      <c r="C227" s="27" t="str">
        <f t="shared" si="4"/>
        <v/>
      </c>
      <c r="D227" s="27"/>
      <c r="F227" s="37" t="str">
        <f>IF(B227=0,"",IF(B227="","",IF(B227&gt;0,"m","")))</f>
        <v/>
      </c>
    </row>
    <row r="228" spans="1:6" ht="15" hidden="1" customHeight="1" x14ac:dyDescent="0.25">
      <c r="A228" s="40">
        <v>47939</v>
      </c>
      <c r="B228" s="27"/>
      <c r="C228" s="27" t="str">
        <f t="shared" si="4"/>
        <v/>
      </c>
      <c r="D228" s="27"/>
      <c r="F228" s="37" t="str">
        <f>IF(B228=0,"",IF(B228="","",IF(B228&gt;0,"a","")))</f>
        <v/>
      </c>
    </row>
    <row r="229" spans="1:6" ht="15" hidden="1" customHeight="1" x14ac:dyDescent="0.25">
      <c r="A229" s="40">
        <v>47969</v>
      </c>
      <c r="B229" s="27"/>
      <c r="C229" s="27" t="str">
        <f t="shared" si="4"/>
        <v/>
      </c>
      <c r="D229" s="27"/>
      <c r="F229" s="36" t="str">
        <f>IF(B229=0,"",IF(B229="","",IF(B229&gt;0,"m","")))</f>
        <v/>
      </c>
    </row>
    <row r="230" spans="1:6" ht="15" hidden="1" customHeight="1" x14ac:dyDescent="0.25">
      <c r="A230" s="40">
        <v>48000</v>
      </c>
      <c r="B230" s="27"/>
      <c r="C230" s="27" t="str">
        <f t="shared" si="4"/>
        <v/>
      </c>
      <c r="D230" s="27"/>
      <c r="F230" s="36" t="str">
        <f>IF(B230=0,"",IF(B230="","",IF(B230&gt;0,"j","")))</f>
        <v/>
      </c>
    </row>
    <row r="231" spans="1:6" ht="15" hidden="1" customHeight="1" x14ac:dyDescent="0.25">
      <c r="A231" s="40">
        <v>48030</v>
      </c>
      <c r="B231" s="27"/>
      <c r="C231" s="27" t="str">
        <f t="shared" si="4"/>
        <v/>
      </c>
      <c r="D231" s="27"/>
      <c r="F231" s="36" t="str">
        <f>IF(B231=0,"",IF(B231="","",IF(B231&gt;0,"j","")))</f>
        <v/>
      </c>
    </row>
    <row r="232" spans="1:6" ht="15" hidden="1" customHeight="1" x14ac:dyDescent="0.25">
      <c r="A232" s="40">
        <v>48061</v>
      </c>
      <c r="B232" s="27"/>
      <c r="C232" s="27" t="str">
        <f t="shared" si="4"/>
        <v/>
      </c>
      <c r="D232" s="27"/>
      <c r="F232" s="36" t="str">
        <f>IF(B232=0,"",IF(B232="","",IF(B232&gt;0,"a","")))</f>
        <v/>
      </c>
    </row>
    <row r="233" spans="1:6" ht="15" hidden="1" customHeight="1" x14ac:dyDescent="0.25">
      <c r="A233" s="40">
        <v>48092</v>
      </c>
      <c r="B233" s="27"/>
      <c r="C233" s="27" t="str">
        <f t="shared" si="4"/>
        <v/>
      </c>
      <c r="D233" s="27"/>
      <c r="F233" s="36" t="str">
        <f>IF(B233=0,"",IF(B233="","",IF(B233&gt;0,"s","")))</f>
        <v/>
      </c>
    </row>
    <row r="234" spans="1:6" ht="15" hidden="1" customHeight="1" x14ac:dyDescent="0.25">
      <c r="A234" s="40">
        <v>48122</v>
      </c>
      <c r="B234" s="27"/>
      <c r="C234" s="27" t="str">
        <f t="shared" si="4"/>
        <v/>
      </c>
      <c r="D234" s="27"/>
      <c r="F234" s="36" t="str">
        <f>IF(B234=0,"",IF(B234="","",IF(B234&gt;0,"o","")))</f>
        <v/>
      </c>
    </row>
    <row r="235" spans="1:6" ht="15" hidden="1" customHeight="1" x14ac:dyDescent="0.25">
      <c r="A235" s="40">
        <v>48153</v>
      </c>
      <c r="B235" s="27"/>
      <c r="C235" s="27" t="str">
        <f t="shared" si="4"/>
        <v/>
      </c>
      <c r="D235" s="27"/>
      <c r="F235" s="36" t="str">
        <f>IF(B235=0,"",IF(B235="","",IF(B235&gt;0,"n","")))</f>
        <v/>
      </c>
    </row>
    <row r="236" spans="1:6" ht="15" hidden="1" customHeight="1" x14ac:dyDescent="0.25">
      <c r="A236" s="41">
        <v>48183</v>
      </c>
      <c r="B236" s="28"/>
      <c r="C236" s="28" t="str">
        <f t="shared" si="4"/>
        <v/>
      </c>
      <c r="D236" s="28"/>
      <c r="F236" s="36" t="str">
        <f>IF(B236=0,"",IF(B236="","",IF(B236&gt;0,"d","")))</f>
        <v/>
      </c>
    </row>
    <row r="237" spans="1:6" ht="15" hidden="1" customHeight="1" x14ac:dyDescent="0.25">
      <c r="A237" s="42">
        <v>48214</v>
      </c>
      <c r="B237" s="29"/>
      <c r="C237" s="29" t="str">
        <f t="shared" si="4"/>
        <v/>
      </c>
      <c r="D237" s="30"/>
    </row>
    <row r="238" spans="1:6" ht="17.25" hidden="1" customHeight="1" x14ac:dyDescent="0.25">
      <c r="A238" s="43">
        <v>48245</v>
      </c>
      <c r="B238" s="31"/>
      <c r="C238" s="31" t="str">
        <f t="shared" si="4"/>
        <v/>
      </c>
      <c r="D238" s="32"/>
    </row>
    <row r="239" spans="1:6" ht="17.25" hidden="1" customHeight="1" x14ac:dyDescent="0.25">
      <c r="A239" s="43">
        <v>48274</v>
      </c>
      <c r="B239" s="31"/>
      <c r="C239" s="31" t="str">
        <f t="shared" si="4"/>
        <v/>
      </c>
      <c r="D239" s="32"/>
    </row>
    <row r="240" spans="1:6" ht="17.25" hidden="1" customHeight="1" x14ac:dyDescent="0.25">
      <c r="A240" s="43">
        <v>48305</v>
      </c>
      <c r="B240" s="31"/>
      <c r="C240" s="31" t="str">
        <f t="shared" si="4"/>
        <v/>
      </c>
      <c r="D240" s="32"/>
    </row>
    <row r="241" spans="1:4" ht="17.25" hidden="1" customHeight="1" x14ac:dyDescent="0.25">
      <c r="A241" s="43">
        <v>48335</v>
      </c>
      <c r="B241" s="31"/>
      <c r="C241" s="31" t="str">
        <f t="shared" si="4"/>
        <v/>
      </c>
      <c r="D241" s="32"/>
    </row>
    <row r="242" spans="1:4" ht="17.25" hidden="1" customHeight="1" x14ac:dyDescent="0.25">
      <c r="A242" s="43">
        <v>48366</v>
      </c>
      <c r="B242" s="31"/>
      <c r="C242" s="31" t="str">
        <f t="shared" si="4"/>
        <v/>
      </c>
      <c r="D242" s="32"/>
    </row>
    <row r="243" spans="1:4" ht="17.25" hidden="1" customHeight="1" x14ac:dyDescent="0.25">
      <c r="A243" s="43">
        <v>48396</v>
      </c>
      <c r="B243" s="31"/>
      <c r="C243" s="31" t="str">
        <f t="shared" si="4"/>
        <v/>
      </c>
      <c r="D243" s="32"/>
    </row>
    <row r="244" spans="1:4" ht="17.25" hidden="1" customHeight="1" x14ac:dyDescent="0.25">
      <c r="A244" s="43">
        <v>48427</v>
      </c>
      <c r="B244" s="31"/>
      <c r="C244" s="31" t="str">
        <f t="shared" si="4"/>
        <v/>
      </c>
      <c r="D244" s="32"/>
    </row>
    <row r="245" spans="1:4" ht="17.25" hidden="1" customHeight="1" x14ac:dyDescent="0.25">
      <c r="A245" s="43">
        <v>48458</v>
      </c>
      <c r="B245" s="31"/>
      <c r="C245" s="31" t="str">
        <f t="shared" si="4"/>
        <v/>
      </c>
      <c r="D245" s="32"/>
    </row>
    <row r="246" spans="1:4" ht="17.25" hidden="1" customHeight="1" x14ac:dyDescent="0.25">
      <c r="A246" s="43">
        <v>48488</v>
      </c>
      <c r="B246" s="31"/>
      <c r="C246" s="31" t="str">
        <f t="shared" si="4"/>
        <v/>
      </c>
      <c r="D246" s="32"/>
    </row>
    <row r="247" spans="1:4" ht="17.25" hidden="1" customHeight="1" x14ac:dyDescent="0.25">
      <c r="A247" s="43">
        <v>48519</v>
      </c>
      <c r="B247" s="31"/>
      <c r="C247" s="31" t="str">
        <f t="shared" si="4"/>
        <v/>
      </c>
      <c r="D247" s="32"/>
    </row>
    <row r="248" spans="1:4" ht="17.25" hidden="1" customHeight="1" x14ac:dyDescent="0.25">
      <c r="A248" s="44">
        <v>48549</v>
      </c>
      <c r="B248" s="33"/>
      <c r="C248" s="33" t="str">
        <f t="shared" si="4"/>
        <v/>
      </c>
      <c r="D248" s="34"/>
    </row>
    <row r="249" spans="1:4" ht="17.25" hidden="1" customHeight="1" x14ac:dyDescent="0.25">
      <c r="A249" s="45">
        <v>48580</v>
      </c>
      <c r="B249" s="35"/>
      <c r="C249" s="35" t="str">
        <f t="shared" si="4"/>
        <v/>
      </c>
      <c r="D249" s="27"/>
    </row>
    <row r="250" spans="1:4" ht="17.25" hidden="1" customHeight="1" x14ac:dyDescent="0.25">
      <c r="A250" s="40">
        <v>48611</v>
      </c>
      <c r="B250" s="27"/>
      <c r="C250" s="27" t="str">
        <f t="shared" si="4"/>
        <v/>
      </c>
      <c r="D250" s="27"/>
    </row>
    <row r="251" spans="1:4" ht="17.25" hidden="1" customHeight="1" x14ac:dyDescent="0.25">
      <c r="A251" s="40">
        <v>48639</v>
      </c>
      <c r="B251" s="27"/>
      <c r="C251" s="27" t="str">
        <f t="shared" si="4"/>
        <v/>
      </c>
      <c r="D251" s="27"/>
    </row>
    <row r="252" spans="1:4" ht="17.25" hidden="1" customHeight="1" x14ac:dyDescent="0.25">
      <c r="A252" s="40">
        <v>48670</v>
      </c>
      <c r="B252" s="27"/>
      <c r="C252" s="27" t="str">
        <f t="shared" si="4"/>
        <v/>
      </c>
      <c r="D252" s="27"/>
    </row>
    <row r="253" spans="1:4" ht="17.25" hidden="1" customHeight="1" x14ac:dyDescent="0.25">
      <c r="A253" s="40">
        <v>48700</v>
      </c>
      <c r="B253" s="27"/>
      <c r="C253" s="27" t="str">
        <f t="shared" si="4"/>
        <v/>
      </c>
      <c r="D253" s="27"/>
    </row>
    <row r="254" spans="1:4" ht="17.25" hidden="1" customHeight="1" x14ac:dyDescent="0.25">
      <c r="A254" s="40">
        <v>48731</v>
      </c>
      <c r="B254" s="27"/>
      <c r="C254" s="27" t="str">
        <f t="shared" si="4"/>
        <v/>
      </c>
      <c r="D254" s="27"/>
    </row>
    <row r="255" spans="1:4" ht="17.25" hidden="1" customHeight="1" x14ac:dyDescent="0.25">
      <c r="A255" s="40">
        <v>48761</v>
      </c>
      <c r="B255" s="27"/>
      <c r="C255" s="27" t="str">
        <f t="shared" si="4"/>
        <v/>
      </c>
      <c r="D255" s="27"/>
    </row>
    <row r="256" spans="1:4" ht="17.25" hidden="1" customHeight="1" x14ac:dyDescent="0.25">
      <c r="A256" s="40">
        <v>48792</v>
      </c>
      <c r="B256" s="27"/>
      <c r="C256" s="27" t="str">
        <f t="shared" si="4"/>
        <v/>
      </c>
      <c r="D256" s="27"/>
    </row>
    <row r="257" spans="1:4" ht="17.25" hidden="1" customHeight="1" x14ac:dyDescent="0.25">
      <c r="A257" s="40">
        <v>48823</v>
      </c>
      <c r="B257" s="27"/>
      <c r="C257" s="27" t="str">
        <f t="shared" si="4"/>
        <v/>
      </c>
      <c r="D257" s="27"/>
    </row>
    <row r="258" spans="1:4" ht="17.25" hidden="1" customHeight="1" x14ac:dyDescent="0.25">
      <c r="A258" s="40">
        <v>48853</v>
      </c>
      <c r="B258" s="27"/>
      <c r="C258" s="27" t="str">
        <f t="shared" si="4"/>
        <v/>
      </c>
      <c r="D258" s="27"/>
    </row>
    <row r="259" spans="1:4" ht="17.25" hidden="1" customHeight="1" x14ac:dyDescent="0.25">
      <c r="A259" s="40">
        <v>48884</v>
      </c>
      <c r="B259" s="27"/>
      <c r="C259" s="27" t="str">
        <f t="shared" si="4"/>
        <v/>
      </c>
      <c r="D259" s="27"/>
    </row>
    <row r="260" spans="1:4" ht="17.25" hidden="1" customHeight="1" x14ac:dyDescent="0.25">
      <c r="A260" s="41">
        <v>48914</v>
      </c>
      <c r="B260" s="28"/>
      <c r="C260" s="28" t="str">
        <f t="shared" si="4"/>
        <v/>
      </c>
      <c r="D260" s="28"/>
    </row>
    <row r="261" spans="1:4" ht="17.25" hidden="1" customHeight="1" x14ac:dyDescent="0.25">
      <c r="A261" s="42">
        <v>48945</v>
      </c>
      <c r="B261" s="29"/>
      <c r="C261" s="29" t="str">
        <f t="shared" si="4"/>
        <v/>
      </c>
      <c r="D261" s="30"/>
    </row>
    <row r="262" spans="1:4" ht="17.25" hidden="1" customHeight="1" x14ac:dyDescent="0.25">
      <c r="A262" s="43">
        <v>48976</v>
      </c>
      <c r="B262" s="31"/>
      <c r="C262" s="31" t="str">
        <f t="shared" si="4"/>
        <v/>
      </c>
      <c r="D262" s="32"/>
    </row>
    <row r="263" spans="1:4" ht="17.25" hidden="1" customHeight="1" x14ac:dyDescent="0.25">
      <c r="A263" s="43">
        <v>49004</v>
      </c>
      <c r="B263" s="31"/>
      <c r="C263" s="31" t="str">
        <f t="shared" si="4"/>
        <v/>
      </c>
      <c r="D263" s="32"/>
    </row>
    <row r="264" spans="1:4" ht="17.25" hidden="1" customHeight="1" x14ac:dyDescent="0.25">
      <c r="A264" s="43">
        <v>49035</v>
      </c>
      <c r="B264" s="31"/>
      <c r="C264" s="31" t="str">
        <f t="shared" si="4"/>
        <v/>
      </c>
      <c r="D264" s="32"/>
    </row>
    <row r="265" spans="1:4" ht="17.25" hidden="1" customHeight="1" x14ac:dyDescent="0.25">
      <c r="A265" s="43">
        <v>49065</v>
      </c>
      <c r="B265" s="31"/>
      <c r="C265" s="31" t="str">
        <f t="shared" si="4"/>
        <v/>
      </c>
      <c r="D265" s="32"/>
    </row>
    <row r="266" spans="1:4" ht="17.25" hidden="1" customHeight="1" x14ac:dyDescent="0.25">
      <c r="A266" s="43">
        <v>49096</v>
      </c>
      <c r="B266" s="31"/>
      <c r="C266" s="31" t="str">
        <f t="shared" si="4"/>
        <v/>
      </c>
      <c r="D266" s="32"/>
    </row>
    <row r="267" spans="1:4" ht="17.25" hidden="1" customHeight="1" x14ac:dyDescent="0.25">
      <c r="A267" s="43">
        <v>49126</v>
      </c>
      <c r="B267" s="31"/>
      <c r="C267" s="31" t="str">
        <f t="shared" si="4"/>
        <v/>
      </c>
      <c r="D267" s="32"/>
    </row>
    <row r="268" spans="1:4" ht="17.25" hidden="1" customHeight="1" x14ac:dyDescent="0.25">
      <c r="A268" s="43">
        <v>49157</v>
      </c>
      <c r="B268" s="31"/>
      <c r="C268" s="31" t="str">
        <f t="shared" si="4"/>
        <v/>
      </c>
      <c r="D268" s="32"/>
    </row>
    <row r="269" spans="1:4" ht="17.25" hidden="1" customHeight="1" x14ac:dyDescent="0.25">
      <c r="A269" s="43">
        <v>49188</v>
      </c>
      <c r="B269" s="31"/>
      <c r="C269" s="31" t="str">
        <f t="shared" si="4"/>
        <v/>
      </c>
      <c r="D269" s="32"/>
    </row>
    <row r="270" spans="1:4" ht="17.25" hidden="1" customHeight="1" x14ac:dyDescent="0.25">
      <c r="A270" s="43">
        <v>49218</v>
      </c>
      <c r="B270" s="31"/>
      <c r="C270" s="31" t="str">
        <f t="shared" si="4"/>
        <v/>
      </c>
      <c r="D270" s="32"/>
    </row>
    <row r="271" spans="1:4" ht="17.25" hidden="1" customHeight="1" x14ac:dyDescent="0.25">
      <c r="A271" s="43">
        <v>49249</v>
      </c>
      <c r="B271" s="31"/>
      <c r="C271" s="31" t="str">
        <f t="shared" si="4"/>
        <v/>
      </c>
      <c r="D271" s="32"/>
    </row>
    <row r="272" spans="1:4" ht="17.25" hidden="1" customHeight="1" x14ac:dyDescent="0.25">
      <c r="A272" s="44">
        <v>49279</v>
      </c>
      <c r="B272" s="33"/>
      <c r="C272" s="33" t="str">
        <f t="shared" si="4"/>
        <v/>
      </c>
      <c r="D272" s="34"/>
    </row>
    <row r="273" spans="1:4" ht="17.25" hidden="1" customHeight="1" x14ac:dyDescent="0.25">
      <c r="A273" s="45">
        <v>49310</v>
      </c>
      <c r="B273" s="35"/>
      <c r="C273" s="35" t="str">
        <f t="shared" si="4"/>
        <v/>
      </c>
      <c r="D273" s="27"/>
    </row>
    <row r="274" spans="1:4" ht="17.25" hidden="1" customHeight="1" x14ac:dyDescent="0.25">
      <c r="A274" s="40">
        <v>49341</v>
      </c>
      <c r="B274" s="27"/>
      <c r="C274" s="27" t="str">
        <f t="shared" si="4"/>
        <v/>
      </c>
      <c r="D274" s="27"/>
    </row>
    <row r="275" spans="1:4" ht="17.25" hidden="1" customHeight="1" x14ac:dyDescent="0.25">
      <c r="A275" s="40">
        <v>49369</v>
      </c>
      <c r="B275" s="27"/>
      <c r="C275" s="27" t="str">
        <f t="shared" si="4"/>
        <v/>
      </c>
      <c r="D275" s="27"/>
    </row>
    <row r="276" spans="1:4" ht="17.25" hidden="1" customHeight="1" x14ac:dyDescent="0.25">
      <c r="A276" s="40">
        <v>49400</v>
      </c>
      <c r="B276" s="27"/>
      <c r="C276" s="27" t="str">
        <f t="shared" si="4"/>
        <v/>
      </c>
      <c r="D276" s="27"/>
    </row>
    <row r="277" spans="1:4" ht="17.25" hidden="1" customHeight="1" x14ac:dyDescent="0.25">
      <c r="A277" s="40">
        <v>49430</v>
      </c>
      <c r="B277" s="27"/>
      <c r="C277" s="27" t="str">
        <f t="shared" ref="C277:C340" si="5">IFERROR(IF(B277/B265*100-100=-100,"",B277/B265*100-100),"")</f>
        <v/>
      </c>
      <c r="D277" s="27"/>
    </row>
    <row r="278" spans="1:4" ht="17.25" hidden="1" customHeight="1" x14ac:dyDescent="0.25">
      <c r="A278" s="40">
        <v>49461</v>
      </c>
      <c r="B278" s="27"/>
      <c r="C278" s="27" t="str">
        <f t="shared" si="5"/>
        <v/>
      </c>
      <c r="D278" s="27"/>
    </row>
    <row r="279" spans="1:4" ht="17.25" hidden="1" customHeight="1" x14ac:dyDescent="0.25">
      <c r="A279" s="40">
        <v>49491</v>
      </c>
      <c r="B279" s="27"/>
      <c r="C279" s="27" t="str">
        <f t="shared" si="5"/>
        <v/>
      </c>
      <c r="D279" s="27"/>
    </row>
    <row r="280" spans="1:4" ht="17.25" hidden="1" customHeight="1" x14ac:dyDescent="0.25">
      <c r="A280" s="40">
        <v>49522</v>
      </c>
      <c r="B280" s="27"/>
      <c r="C280" s="27" t="str">
        <f t="shared" si="5"/>
        <v/>
      </c>
      <c r="D280" s="27"/>
    </row>
    <row r="281" spans="1:4" ht="17.25" hidden="1" customHeight="1" x14ac:dyDescent="0.25">
      <c r="A281" s="40">
        <v>49553</v>
      </c>
      <c r="B281" s="27"/>
      <c r="C281" s="27" t="str">
        <f t="shared" si="5"/>
        <v/>
      </c>
      <c r="D281" s="27"/>
    </row>
    <row r="282" spans="1:4" ht="17.25" hidden="1" customHeight="1" x14ac:dyDescent="0.25">
      <c r="A282" s="40">
        <v>49583</v>
      </c>
      <c r="B282" s="27"/>
      <c r="C282" s="27" t="str">
        <f t="shared" si="5"/>
        <v/>
      </c>
      <c r="D282" s="27"/>
    </row>
    <row r="283" spans="1:4" ht="17.25" hidden="1" customHeight="1" x14ac:dyDescent="0.25">
      <c r="A283" s="40">
        <v>49614</v>
      </c>
      <c r="B283" s="27"/>
      <c r="C283" s="27" t="str">
        <f t="shared" si="5"/>
        <v/>
      </c>
      <c r="D283" s="27"/>
    </row>
    <row r="284" spans="1:4" ht="17.25" hidden="1" customHeight="1" x14ac:dyDescent="0.25">
      <c r="A284" s="41">
        <v>49644</v>
      </c>
      <c r="B284" s="28"/>
      <c r="C284" s="28" t="str">
        <f t="shared" si="5"/>
        <v/>
      </c>
      <c r="D284" s="28"/>
    </row>
    <row r="285" spans="1:4" ht="17.25" hidden="1" customHeight="1" x14ac:dyDescent="0.25">
      <c r="A285" s="42">
        <v>49675</v>
      </c>
      <c r="B285" s="29"/>
      <c r="C285" s="29" t="str">
        <f t="shared" si="5"/>
        <v/>
      </c>
      <c r="D285" s="30"/>
    </row>
    <row r="286" spans="1:4" ht="17.25" hidden="1" customHeight="1" x14ac:dyDescent="0.25">
      <c r="A286" s="43">
        <v>49706</v>
      </c>
      <c r="B286" s="31"/>
      <c r="C286" s="31" t="str">
        <f t="shared" si="5"/>
        <v/>
      </c>
      <c r="D286" s="32"/>
    </row>
    <row r="287" spans="1:4" ht="17.25" hidden="1" customHeight="1" x14ac:dyDescent="0.25">
      <c r="A287" s="43">
        <v>49735</v>
      </c>
      <c r="B287" s="31"/>
      <c r="C287" s="31" t="str">
        <f t="shared" si="5"/>
        <v/>
      </c>
      <c r="D287" s="32"/>
    </row>
    <row r="288" spans="1:4" ht="17.25" hidden="1" customHeight="1" x14ac:dyDescent="0.25">
      <c r="A288" s="43">
        <v>49766</v>
      </c>
      <c r="B288" s="31"/>
      <c r="C288" s="31" t="str">
        <f t="shared" si="5"/>
        <v/>
      </c>
      <c r="D288" s="32"/>
    </row>
    <row r="289" spans="1:4" ht="17.25" hidden="1" customHeight="1" x14ac:dyDescent="0.25">
      <c r="A289" s="43">
        <v>49796</v>
      </c>
      <c r="B289" s="31"/>
      <c r="C289" s="31" t="str">
        <f t="shared" si="5"/>
        <v/>
      </c>
      <c r="D289" s="32"/>
    </row>
    <row r="290" spans="1:4" ht="17.25" hidden="1" customHeight="1" x14ac:dyDescent="0.25">
      <c r="A290" s="43">
        <v>49827</v>
      </c>
      <c r="B290" s="31"/>
      <c r="C290" s="31" t="str">
        <f t="shared" si="5"/>
        <v/>
      </c>
      <c r="D290" s="32"/>
    </row>
    <row r="291" spans="1:4" ht="17.25" hidden="1" customHeight="1" x14ac:dyDescent="0.25">
      <c r="A291" s="43">
        <v>49857</v>
      </c>
      <c r="B291" s="31"/>
      <c r="C291" s="31" t="str">
        <f t="shared" si="5"/>
        <v/>
      </c>
      <c r="D291" s="32"/>
    </row>
    <row r="292" spans="1:4" ht="17.25" hidden="1" customHeight="1" x14ac:dyDescent="0.25">
      <c r="A292" s="43">
        <v>49888</v>
      </c>
      <c r="B292" s="31"/>
      <c r="C292" s="31" t="str">
        <f t="shared" si="5"/>
        <v/>
      </c>
      <c r="D292" s="32"/>
    </row>
    <row r="293" spans="1:4" ht="17.25" hidden="1" customHeight="1" x14ac:dyDescent="0.25">
      <c r="A293" s="43">
        <v>49919</v>
      </c>
      <c r="B293" s="31"/>
      <c r="C293" s="31" t="str">
        <f t="shared" si="5"/>
        <v/>
      </c>
      <c r="D293" s="32"/>
    </row>
    <row r="294" spans="1:4" ht="17.25" hidden="1" customHeight="1" x14ac:dyDescent="0.25">
      <c r="A294" s="43">
        <v>49949</v>
      </c>
      <c r="B294" s="31"/>
      <c r="C294" s="31" t="str">
        <f t="shared" si="5"/>
        <v/>
      </c>
      <c r="D294" s="32"/>
    </row>
    <row r="295" spans="1:4" ht="17.25" hidden="1" customHeight="1" x14ac:dyDescent="0.25">
      <c r="A295" s="43">
        <v>49980</v>
      </c>
      <c r="B295" s="31"/>
      <c r="C295" s="31" t="str">
        <f t="shared" si="5"/>
        <v/>
      </c>
      <c r="D295" s="32"/>
    </row>
    <row r="296" spans="1:4" ht="17.25" hidden="1" customHeight="1" x14ac:dyDescent="0.25">
      <c r="A296" s="44">
        <v>50010</v>
      </c>
      <c r="B296" s="33"/>
      <c r="C296" s="33" t="str">
        <f t="shared" si="5"/>
        <v/>
      </c>
      <c r="D296" s="34"/>
    </row>
    <row r="297" spans="1:4" ht="17.25" hidden="1" customHeight="1" x14ac:dyDescent="0.25">
      <c r="A297" s="45">
        <v>50041</v>
      </c>
      <c r="B297" s="35"/>
      <c r="C297" s="35" t="str">
        <f t="shared" si="5"/>
        <v/>
      </c>
      <c r="D297" s="27"/>
    </row>
    <row r="298" spans="1:4" ht="17.25" hidden="1" customHeight="1" x14ac:dyDescent="0.25">
      <c r="A298" s="40">
        <v>50072</v>
      </c>
      <c r="B298" s="27"/>
      <c r="C298" s="27" t="str">
        <f t="shared" si="5"/>
        <v/>
      </c>
      <c r="D298" s="27"/>
    </row>
    <row r="299" spans="1:4" ht="17.25" hidden="1" customHeight="1" x14ac:dyDescent="0.25">
      <c r="A299" s="40">
        <v>50100</v>
      </c>
      <c r="B299" s="27"/>
      <c r="C299" s="27" t="str">
        <f t="shared" si="5"/>
        <v/>
      </c>
      <c r="D299" s="27"/>
    </row>
    <row r="300" spans="1:4" ht="17.25" hidden="1" customHeight="1" x14ac:dyDescent="0.25">
      <c r="A300" s="40">
        <v>50131</v>
      </c>
      <c r="B300" s="27"/>
      <c r="C300" s="27" t="str">
        <f t="shared" si="5"/>
        <v/>
      </c>
      <c r="D300" s="27"/>
    </row>
    <row r="301" spans="1:4" ht="17.25" hidden="1" customHeight="1" x14ac:dyDescent="0.25">
      <c r="A301" s="40">
        <v>50161</v>
      </c>
      <c r="B301" s="27"/>
      <c r="C301" s="27" t="str">
        <f t="shared" si="5"/>
        <v/>
      </c>
      <c r="D301" s="27"/>
    </row>
    <row r="302" spans="1:4" ht="17.25" hidden="1" customHeight="1" x14ac:dyDescent="0.25">
      <c r="A302" s="40">
        <v>50192</v>
      </c>
      <c r="B302" s="27"/>
      <c r="C302" s="27" t="str">
        <f t="shared" si="5"/>
        <v/>
      </c>
      <c r="D302" s="27"/>
    </row>
    <row r="303" spans="1:4" ht="17.25" hidden="1" customHeight="1" x14ac:dyDescent="0.25">
      <c r="A303" s="40">
        <v>50222</v>
      </c>
      <c r="B303" s="27"/>
      <c r="C303" s="27" t="str">
        <f t="shared" si="5"/>
        <v/>
      </c>
      <c r="D303" s="27"/>
    </row>
    <row r="304" spans="1:4" ht="17.25" hidden="1" customHeight="1" x14ac:dyDescent="0.25">
      <c r="A304" s="40">
        <v>50253</v>
      </c>
      <c r="B304" s="27"/>
      <c r="C304" s="27" t="str">
        <f t="shared" si="5"/>
        <v/>
      </c>
      <c r="D304" s="27"/>
    </row>
    <row r="305" spans="1:4" ht="17.25" hidden="1" customHeight="1" x14ac:dyDescent="0.25">
      <c r="A305" s="40">
        <v>50284</v>
      </c>
      <c r="B305" s="27"/>
      <c r="C305" s="27" t="str">
        <f t="shared" si="5"/>
        <v/>
      </c>
      <c r="D305" s="27"/>
    </row>
    <row r="306" spans="1:4" ht="17.25" hidden="1" customHeight="1" x14ac:dyDescent="0.25">
      <c r="A306" s="40">
        <v>50314</v>
      </c>
      <c r="B306" s="27"/>
      <c r="C306" s="27" t="str">
        <f t="shared" si="5"/>
        <v/>
      </c>
      <c r="D306" s="27"/>
    </row>
    <row r="307" spans="1:4" ht="17.25" hidden="1" customHeight="1" x14ac:dyDescent="0.25">
      <c r="A307" s="40">
        <v>50345</v>
      </c>
      <c r="B307" s="27"/>
      <c r="C307" s="27" t="str">
        <f t="shared" si="5"/>
        <v/>
      </c>
      <c r="D307" s="27"/>
    </row>
    <row r="308" spans="1:4" ht="17.25" hidden="1" customHeight="1" x14ac:dyDescent="0.25">
      <c r="A308" s="41">
        <v>50375</v>
      </c>
      <c r="B308" s="28"/>
      <c r="C308" s="28" t="str">
        <f t="shared" si="5"/>
        <v/>
      </c>
      <c r="D308" s="28"/>
    </row>
    <row r="309" spans="1:4" ht="17.25" hidden="1" customHeight="1" x14ac:dyDescent="0.25">
      <c r="A309" s="42">
        <v>50406</v>
      </c>
      <c r="B309" s="29"/>
      <c r="C309" s="29" t="str">
        <f t="shared" si="5"/>
        <v/>
      </c>
      <c r="D309" s="30"/>
    </row>
    <row r="310" spans="1:4" ht="17.25" hidden="1" customHeight="1" x14ac:dyDescent="0.25">
      <c r="A310" s="43">
        <v>50437</v>
      </c>
      <c r="B310" s="31"/>
      <c r="C310" s="31" t="str">
        <f t="shared" si="5"/>
        <v/>
      </c>
      <c r="D310" s="32"/>
    </row>
    <row r="311" spans="1:4" ht="17.25" hidden="1" customHeight="1" x14ac:dyDescent="0.25">
      <c r="A311" s="43">
        <v>50465</v>
      </c>
      <c r="B311" s="31"/>
      <c r="C311" s="31" t="str">
        <f t="shared" si="5"/>
        <v/>
      </c>
      <c r="D311" s="32"/>
    </row>
    <row r="312" spans="1:4" ht="17.25" hidden="1" customHeight="1" x14ac:dyDescent="0.25">
      <c r="A312" s="43">
        <v>50496</v>
      </c>
      <c r="B312" s="31"/>
      <c r="C312" s="31" t="str">
        <f t="shared" si="5"/>
        <v/>
      </c>
      <c r="D312" s="32"/>
    </row>
    <row r="313" spans="1:4" ht="17.25" hidden="1" customHeight="1" x14ac:dyDescent="0.25">
      <c r="A313" s="43">
        <v>50526</v>
      </c>
      <c r="B313" s="31"/>
      <c r="C313" s="31" t="str">
        <f t="shared" si="5"/>
        <v/>
      </c>
      <c r="D313" s="32"/>
    </row>
    <row r="314" spans="1:4" ht="17.25" hidden="1" customHeight="1" x14ac:dyDescent="0.25">
      <c r="A314" s="43">
        <v>50557</v>
      </c>
      <c r="B314" s="31"/>
      <c r="C314" s="31" t="str">
        <f t="shared" si="5"/>
        <v/>
      </c>
      <c r="D314" s="32"/>
    </row>
    <row r="315" spans="1:4" ht="17.25" hidden="1" customHeight="1" x14ac:dyDescent="0.25">
      <c r="A315" s="43">
        <v>50587</v>
      </c>
      <c r="B315" s="31"/>
      <c r="C315" s="31" t="str">
        <f t="shared" si="5"/>
        <v/>
      </c>
      <c r="D315" s="32"/>
    </row>
    <row r="316" spans="1:4" ht="17.25" hidden="1" customHeight="1" x14ac:dyDescent="0.25">
      <c r="A316" s="43">
        <v>50618</v>
      </c>
      <c r="B316" s="31"/>
      <c r="C316" s="31" t="str">
        <f t="shared" si="5"/>
        <v/>
      </c>
      <c r="D316" s="32"/>
    </row>
    <row r="317" spans="1:4" ht="17.25" hidden="1" customHeight="1" x14ac:dyDescent="0.25">
      <c r="A317" s="43">
        <v>50649</v>
      </c>
      <c r="B317" s="31"/>
      <c r="C317" s="31" t="str">
        <f t="shared" si="5"/>
        <v/>
      </c>
      <c r="D317" s="32"/>
    </row>
    <row r="318" spans="1:4" ht="17.25" hidden="1" customHeight="1" x14ac:dyDescent="0.25">
      <c r="A318" s="43">
        <v>50679</v>
      </c>
      <c r="B318" s="31"/>
      <c r="C318" s="31" t="str">
        <f t="shared" si="5"/>
        <v/>
      </c>
      <c r="D318" s="32"/>
    </row>
    <row r="319" spans="1:4" ht="17.25" hidden="1" customHeight="1" x14ac:dyDescent="0.25">
      <c r="A319" s="43">
        <v>50710</v>
      </c>
      <c r="B319" s="31"/>
      <c r="C319" s="31" t="str">
        <f t="shared" si="5"/>
        <v/>
      </c>
      <c r="D319" s="32"/>
    </row>
    <row r="320" spans="1:4" ht="17.25" hidden="1" customHeight="1" x14ac:dyDescent="0.25">
      <c r="A320" s="44">
        <v>50740</v>
      </c>
      <c r="B320" s="33"/>
      <c r="C320" s="33" t="str">
        <f t="shared" si="5"/>
        <v/>
      </c>
      <c r="D320" s="34"/>
    </row>
    <row r="321" spans="1:4" ht="17.25" hidden="1" customHeight="1" x14ac:dyDescent="0.25">
      <c r="A321" s="45">
        <v>50771</v>
      </c>
      <c r="B321" s="35"/>
      <c r="C321" s="35" t="str">
        <f t="shared" si="5"/>
        <v/>
      </c>
      <c r="D321" s="27"/>
    </row>
    <row r="322" spans="1:4" ht="17.25" hidden="1" customHeight="1" x14ac:dyDescent="0.25">
      <c r="A322" s="40">
        <v>50802</v>
      </c>
      <c r="B322" s="27"/>
      <c r="C322" s="27" t="str">
        <f t="shared" si="5"/>
        <v/>
      </c>
      <c r="D322" s="27"/>
    </row>
    <row r="323" spans="1:4" ht="17.25" hidden="1" customHeight="1" x14ac:dyDescent="0.25">
      <c r="A323" s="40">
        <v>50830</v>
      </c>
      <c r="B323" s="27"/>
      <c r="C323" s="27" t="str">
        <f t="shared" si="5"/>
        <v/>
      </c>
      <c r="D323" s="27"/>
    </row>
    <row r="324" spans="1:4" ht="17.25" hidden="1" customHeight="1" x14ac:dyDescent="0.25">
      <c r="A324" s="40">
        <v>50861</v>
      </c>
      <c r="B324" s="27"/>
      <c r="C324" s="27" t="str">
        <f t="shared" si="5"/>
        <v/>
      </c>
      <c r="D324" s="27"/>
    </row>
    <row r="325" spans="1:4" ht="17.25" hidden="1" customHeight="1" x14ac:dyDescent="0.25">
      <c r="A325" s="40">
        <v>50891</v>
      </c>
      <c r="B325" s="27"/>
      <c r="C325" s="27" t="str">
        <f t="shared" si="5"/>
        <v/>
      </c>
      <c r="D325" s="27"/>
    </row>
    <row r="326" spans="1:4" ht="17.25" hidden="1" customHeight="1" x14ac:dyDescent="0.25">
      <c r="A326" s="40">
        <v>50922</v>
      </c>
      <c r="B326" s="27"/>
      <c r="C326" s="27" t="str">
        <f t="shared" si="5"/>
        <v/>
      </c>
      <c r="D326" s="27"/>
    </row>
    <row r="327" spans="1:4" ht="17.25" hidden="1" customHeight="1" x14ac:dyDescent="0.25">
      <c r="A327" s="40">
        <v>50952</v>
      </c>
      <c r="B327" s="27"/>
      <c r="C327" s="27" t="str">
        <f t="shared" si="5"/>
        <v/>
      </c>
      <c r="D327" s="27"/>
    </row>
    <row r="328" spans="1:4" ht="17.25" hidden="1" customHeight="1" x14ac:dyDescent="0.25">
      <c r="A328" s="40">
        <v>50983</v>
      </c>
      <c r="B328" s="27"/>
      <c r="C328" s="27" t="str">
        <f t="shared" si="5"/>
        <v/>
      </c>
      <c r="D328" s="27"/>
    </row>
    <row r="329" spans="1:4" ht="17.25" hidden="1" customHeight="1" x14ac:dyDescent="0.25">
      <c r="A329" s="40">
        <v>51014</v>
      </c>
      <c r="B329" s="27"/>
      <c r="C329" s="27" t="str">
        <f t="shared" si="5"/>
        <v/>
      </c>
      <c r="D329" s="27"/>
    </row>
    <row r="330" spans="1:4" ht="17.25" hidden="1" customHeight="1" x14ac:dyDescent="0.25">
      <c r="A330" s="40">
        <v>51044</v>
      </c>
      <c r="B330" s="27"/>
      <c r="C330" s="27" t="str">
        <f t="shared" si="5"/>
        <v/>
      </c>
      <c r="D330" s="27"/>
    </row>
    <row r="331" spans="1:4" ht="17.25" hidden="1" customHeight="1" x14ac:dyDescent="0.25">
      <c r="A331" s="40">
        <v>51075</v>
      </c>
      <c r="B331" s="27"/>
      <c r="C331" s="27" t="str">
        <f t="shared" si="5"/>
        <v/>
      </c>
      <c r="D331" s="27"/>
    </row>
    <row r="332" spans="1:4" ht="17.25" hidden="1" customHeight="1" x14ac:dyDescent="0.25">
      <c r="A332" s="41">
        <v>51105</v>
      </c>
      <c r="B332" s="28"/>
      <c r="C332" s="28" t="str">
        <f t="shared" si="5"/>
        <v/>
      </c>
      <c r="D332" s="28"/>
    </row>
    <row r="333" spans="1:4" ht="17.25" hidden="1" customHeight="1" x14ac:dyDescent="0.25">
      <c r="A333" s="42">
        <v>51136</v>
      </c>
      <c r="B333" s="29"/>
      <c r="C333" s="29" t="str">
        <f t="shared" si="5"/>
        <v/>
      </c>
      <c r="D333" s="30"/>
    </row>
    <row r="334" spans="1:4" ht="17.25" hidden="1" customHeight="1" x14ac:dyDescent="0.25">
      <c r="A334" s="43">
        <v>51167</v>
      </c>
      <c r="B334" s="31"/>
      <c r="C334" s="31" t="str">
        <f t="shared" si="5"/>
        <v/>
      </c>
      <c r="D334" s="32"/>
    </row>
    <row r="335" spans="1:4" ht="17.25" hidden="1" customHeight="1" x14ac:dyDescent="0.25">
      <c r="A335" s="43">
        <v>51196</v>
      </c>
      <c r="B335" s="31"/>
      <c r="C335" s="31" t="str">
        <f t="shared" si="5"/>
        <v/>
      </c>
      <c r="D335" s="32"/>
    </row>
    <row r="336" spans="1:4" ht="17.25" hidden="1" customHeight="1" x14ac:dyDescent="0.25">
      <c r="A336" s="43">
        <v>51227</v>
      </c>
      <c r="B336" s="31"/>
      <c r="C336" s="31" t="str">
        <f t="shared" si="5"/>
        <v/>
      </c>
      <c r="D336" s="32"/>
    </row>
    <row r="337" spans="1:4" ht="17.25" hidden="1" customHeight="1" x14ac:dyDescent="0.25">
      <c r="A337" s="43">
        <v>51257</v>
      </c>
      <c r="B337" s="31"/>
      <c r="C337" s="31" t="str">
        <f t="shared" si="5"/>
        <v/>
      </c>
      <c r="D337" s="32"/>
    </row>
    <row r="338" spans="1:4" ht="17.25" hidden="1" customHeight="1" x14ac:dyDescent="0.25">
      <c r="A338" s="43">
        <v>51288</v>
      </c>
      <c r="B338" s="31"/>
      <c r="C338" s="31" t="str">
        <f t="shared" si="5"/>
        <v/>
      </c>
      <c r="D338" s="32"/>
    </row>
    <row r="339" spans="1:4" ht="17.25" hidden="1" customHeight="1" x14ac:dyDescent="0.25">
      <c r="A339" s="43">
        <v>51318</v>
      </c>
      <c r="B339" s="31"/>
      <c r="C339" s="31" t="str">
        <f t="shared" si="5"/>
        <v/>
      </c>
      <c r="D339" s="32"/>
    </row>
    <row r="340" spans="1:4" ht="17.25" hidden="1" customHeight="1" x14ac:dyDescent="0.25">
      <c r="A340" s="43">
        <v>51349</v>
      </c>
      <c r="B340" s="31"/>
      <c r="C340" s="31" t="str">
        <f t="shared" si="5"/>
        <v/>
      </c>
      <c r="D340" s="32"/>
    </row>
    <row r="341" spans="1:4" ht="17.25" hidden="1" customHeight="1" x14ac:dyDescent="0.25">
      <c r="A341" s="43">
        <v>51380</v>
      </c>
      <c r="B341" s="31"/>
      <c r="C341" s="31" t="str">
        <f t="shared" ref="C341:C404" si="6">IFERROR(IF(B341/B329*100-100=-100,"",B341/B329*100-100),"")</f>
        <v/>
      </c>
      <c r="D341" s="32"/>
    </row>
    <row r="342" spans="1:4" ht="17.25" hidden="1" customHeight="1" x14ac:dyDescent="0.25">
      <c r="A342" s="43">
        <v>51410</v>
      </c>
      <c r="B342" s="31"/>
      <c r="C342" s="31" t="str">
        <f t="shared" si="6"/>
        <v/>
      </c>
      <c r="D342" s="32"/>
    </row>
    <row r="343" spans="1:4" ht="17.25" hidden="1" customHeight="1" x14ac:dyDescent="0.25">
      <c r="A343" s="43">
        <v>51441</v>
      </c>
      <c r="B343" s="31"/>
      <c r="C343" s="31" t="str">
        <f t="shared" si="6"/>
        <v/>
      </c>
      <c r="D343" s="32"/>
    </row>
    <row r="344" spans="1:4" ht="17.25" hidden="1" customHeight="1" x14ac:dyDescent="0.25">
      <c r="A344" s="44">
        <v>51471</v>
      </c>
      <c r="B344" s="33"/>
      <c r="C344" s="33" t="str">
        <f t="shared" si="6"/>
        <v/>
      </c>
      <c r="D344" s="34"/>
    </row>
    <row r="345" spans="1:4" ht="17.25" hidden="1" customHeight="1" x14ac:dyDescent="0.25">
      <c r="A345" s="45">
        <v>51502</v>
      </c>
      <c r="B345" s="35"/>
      <c r="C345" s="35" t="str">
        <f t="shared" si="6"/>
        <v/>
      </c>
      <c r="D345" s="27"/>
    </row>
    <row r="346" spans="1:4" ht="17.25" hidden="1" customHeight="1" x14ac:dyDescent="0.25">
      <c r="A346" s="40">
        <v>51533</v>
      </c>
      <c r="B346" s="27"/>
      <c r="C346" s="27" t="str">
        <f t="shared" si="6"/>
        <v/>
      </c>
      <c r="D346" s="27"/>
    </row>
    <row r="347" spans="1:4" ht="17.25" hidden="1" customHeight="1" x14ac:dyDescent="0.25">
      <c r="A347" s="40">
        <v>51561</v>
      </c>
      <c r="B347" s="27"/>
      <c r="C347" s="27" t="str">
        <f t="shared" si="6"/>
        <v/>
      </c>
      <c r="D347" s="27"/>
    </row>
    <row r="348" spans="1:4" ht="17.25" hidden="1" customHeight="1" x14ac:dyDescent="0.25">
      <c r="A348" s="40">
        <v>51592</v>
      </c>
      <c r="B348" s="27"/>
      <c r="C348" s="27" t="str">
        <f t="shared" si="6"/>
        <v/>
      </c>
      <c r="D348" s="27"/>
    </row>
    <row r="349" spans="1:4" ht="17.25" hidden="1" customHeight="1" x14ac:dyDescent="0.25">
      <c r="A349" s="40">
        <v>51622</v>
      </c>
      <c r="B349" s="27"/>
      <c r="C349" s="27" t="str">
        <f t="shared" si="6"/>
        <v/>
      </c>
      <c r="D349" s="27"/>
    </row>
    <row r="350" spans="1:4" ht="17.25" hidden="1" customHeight="1" x14ac:dyDescent="0.25">
      <c r="A350" s="40">
        <v>51653</v>
      </c>
      <c r="B350" s="27"/>
      <c r="C350" s="27" t="str">
        <f t="shared" si="6"/>
        <v/>
      </c>
      <c r="D350" s="27"/>
    </row>
    <row r="351" spans="1:4" ht="17.25" hidden="1" customHeight="1" x14ac:dyDescent="0.25">
      <c r="A351" s="40">
        <v>51683</v>
      </c>
      <c r="B351" s="27"/>
      <c r="C351" s="27" t="str">
        <f t="shared" si="6"/>
        <v/>
      </c>
      <c r="D351" s="27"/>
    </row>
    <row r="352" spans="1:4" ht="17.25" hidden="1" customHeight="1" x14ac:dyDescent="0.25">
      <c r="A352" s="40">
        <v>51714</v>
      </c>
      <c r="B352" s="27"/>
      <c r="C352" s="27" t="str">
        <f t="shared" si="6"/>
        <v/>
      </c>
      <c r="D352" s="27"/>
    </row>
    <row r="353" spans="1:4" ht="17.25" hidden="1" customHeight="1" x14ac:dyDescent="0.25">
      <c r="A353" s="40">
        <v>51745</v>
      </c>
      <c r="B353" s="27"/>
      <c r="C353" s="27" t="str">
        <f t="shared" si="6"/>
        <v/>
      </c>
      <c r="D353" s="27"/>
    </row>
    <row r="354" spans="1:4" ht="17.25" hidden="1" customHeight="1" x14ac:dyDescent="0.25">
      <c r="A354" s="40">
        <v>51775</v>
      </c>
      <c r="B354" s="27"/>
      <c r="C354" s="27" t="str">
        <f t="shared" si="6"/>
        <v/>
      </c>
      <c r="D354" s="27"/>
    </row>
    <row r="355" spans="1:4" ht="17.25" hidden="1" customHeight="1" x14ac:dyDescent="0.25">
      <c r="A355" s="40">
        <v>51806</v>
      </c>
      <c r="B355" s="27"/>
      <c r="C355" s="27" t="str">
        <f t="shared" si="6"/>
        <v/>
      </c>
      <c r="D355" s="27"/>
    </row>
    <row r="356" spans="1:4" ht="17.25" hidden="1" customHeight="1" x14ac:dyDescent="0.25">
      <c r="A356" s="41">
        <v>51836</v>
      </c>
      <c r="B356" s="28"/>
      <c r="C356" s="28" t="str">
        <f t="shared" si="6"/>
        <v/>
      </c>
      <c r="D356" s="28"/>
    </row>
    <row r="357" spans="1:4" ht="17.25" hidden="1" customHeight="1" x14ac:dyDescent="0.25">
      <c r="A357" s="42">
        <v>51867</v>
      </c>
      <c r="B357" s="29"/>
      <c r="C357" s="29" t="str">
        <f t="shared" si="6"/>
        <v/>
      </c>
      <c r="D357" s="30"/>
    </row>
    <row r="358" spans="1:4" ht="17.25" hidden="1" customHeight="1" x14ac:dyDescent="0.25">
      <c r="A358" s="43">
        <v>51898</v>
      </c>
      <c r="B358" s="31"/>
      <c r="C358" s="31" t="str">
        <f t="shared" si="6"/>
        <v/>
      </c>
      <c r="D358" s="32"/>
    </row>
    <row r="359" spans="1:4" ht="17.25" hidden="1" customHeight="1" x14ac:dyDescent="0.25">
      <c r="A359" s="43">
        <v>51926</v>
      </c>
      <c r="B359" s="31"/>
      <c r="C359" s="31" t="str">
        <f t="shared" si="6"/>
        <v/>
      </c>
      <c r="D359" s="32"/>
    </row>
    <row r="360" spans="1:4" ht="17.25" hidden="1" customHeight="1" x14ac:dyDescent="0.25">
      <c r="A360" s="43">
        <v>51957</v>
      </c>
      <c r="B360" s="31"/>
      <c r="C360" s="31" t="str">
        <f t="shared" si="6"/>
        <v/>
      </c>
      <c r="D360" s="32"/>
    </row>
    <row r="361" spans="1:4" ht="17.25" hidden="1" customHeight="1" x14ac:dyDescent="0.25">
      <c r="A361" s="43">
        <v>51987</v>
      </c>
      <c r="B361" s="31"/>
      <c r="C361" s="31" t="str">
        <f t="shared" si="6"/>
        <v/>
      </c>
      <c r="D361" s="32"/>
    </row>
    <row r="362" spans="1:4" ht="17.25" hidden="1" customHeight="1" x14ac:dyDescent="0.25">
      <c r="A362" s="43">
        <v>52018</v>
      </c>
      <c r="B362" s="31"/>
      <c r="C362" s="31" t="str">
        <f t="shared" si="6"/>
        <v/>
      </c>
      <c r="D362" s="32"/>
    </row>
    <row r="363" spans="1:4" ht="17.25" hidden="1" customHeight="1" x14ac:dyDescent="0.25">
      <c r="A363" s="43">
        <v>52048</v>
      </c>
      <c r="B363" s="31"/>
      <c r="C363" s="31" t="str">
        <f t="shared" si="6"/>
        <v/>
      </c>
      <c r="D363" s="32"/>
    </row>
    <row r="364" spans="1:4" ht="17.25" hidden="1" customHeight="1" x14ac:dyDescent="0.25">
      <c r="A364" s="43">
        <v>52079</v>
      </c>
      <c r="B364" s="31"/>
      <c r="C364" s="31" t="str">
        <f t="shared" si="6"/>
        <v/>
      </c>
      <c r="D364" s="32"/>
    </row>
    <row r="365" spans="1:4" ht="17.25" hidden="1" customHeight="1" x14ac:dyDescent="0.25">
      <c r="A365" s="43">
        <v>52110</v>
      </c>
      <c r="B365" s="31"/>
      <c r="C365" s="31" t="str">
        <f t="shared" si="6"/>
        <v/>
      </c>
      <c r="D365" s="32"/>
    </row>
    <row r="366" spans="1:4" ht="17.25" hidden="1" customHeight="1" x14ac:dyDescent="0.25">
      <c r="A366" s="43">
        <v>52140</v>
      </c>
      <c r="B366" s="31"/>
      <c r="C366" s="31" t="str">
        <f t="shared" si="6"/>
        <v/>
      </c>
      <c r="D366" s="32"/>
    </row>
    <row r="367" spans="1:4" ht="17.25" hidden="1" customHeight="1" x14ac:dyDescent="0.25">
      <c r="A367" s="43">
        <v>52171</v>
      </c>
      <c r="B367" s="31"/>
      <c r="C367" s="31" t="str">
        <f t="shared" si="6"/>
        <v/>
      </c>
      <c r="D367" s="32"/>
    </row>
    <row r="368" spans="1:4" ht="17.25" hidden="1" customHeight="1" x14ac:dyDescent="0.25">
      <c r="A368" s="44">
        <v>52201</v>
      </c>
      <c r="B368" s="33"/>
      <c r="C368" s="33" t="str">
        <f t="shared" si="6"/>
        <v/>
      </c>
      <c r="D368" s="34"/>
    </row>
    <row r="369" spans="1:4" ht="17.25" hidden="1" customHeight="1" x14ac:dyDescent="0.25">
      <c r="A369" s="45">
        <v>52232</v>
      </c>
      <c r="B369" s="35"/>
      <c r="C369" s="35" t="str">
        <f t="shared" si="6"/>
        <v/>
      </c>
      <c r="D369" s="27"/>
    </row>
    <row r="370" spans="1:4" ht="17.25" hidden="1" customHeight="1" x14ac:dyDescent="0.25">
      <c r="A370" s="40">
        <v>52263</v>
      </c>
      <c r="B370" s="27"/>
      <c r="C370" s="27" t="str">
        <f t="shared" si="6"/>
        <v/>
      </c>
      <c r="D370" s="27"/>
    </row>
    <row r="371" spans="1:4" ht="17.25" hidden="1" customHeight="1" x14ac:dyDescent="0.25">
      <c r="A371" s="40">
        <v>52291</v>
      </c>
      <c r="B371" s="27"/>
      <c r="C371" s="27" t="str">
        <f t="shared" si="6"/>
        <v/>
      </c>
      <c r="D371" s="27"/>
    </row>
    <row r="372" spans="1:4" ht="17.25" hidden="1" customHeight="1" x14ac:dyDescent="0.25">
      <c r="A372" s="40">
        <v>52322</v>
      </c>
      <c r="B372" s="27"/>
      <c r="C372" s="27" t="str">
        <f t="shared" si="6"/>
        <v/>
      </c>
      <c r="D372" s="27"/>
    </row>
    <row r="373" spans="1:4" ht="17.25" hidden="1" customHeight="1" x14ac:dyDescent="0.25">
      <c r="A373" s="40">
        <v>52352</v>
      </c>
      <c r="B373" s="27"/>
      <c r="C373" s="27" t="str">
        <f t="shared" si="6"/>
        <v/>
      </c>
      <c r="D373" s="27"/>
    </row>
    <row r="374" spans="1:4" ht="17.25" hidden="1" customHeight="1" x14ac:dyDescent="0.25">
      <c r="A374" s="40">
        <v>52383</v>
      </c>
      <c r="B374" s="27"/>
      <c r="C374" s="27" t="str">
        <f t="shared" si="6"/>
        <v/>
      </c>
      <c r="D374" s="27"/>
    </row>
    <row r="375" spans="1:4" ht="17.25" hidden="1" customHeight="1" x14ac:dyDescent="0.25">
      <c r="A375" s="40">
        <v>52413</v>
      </c>
      <c r="B375" s="27"/>
      <c r="C375" s="27" t="str">
        <f t="shared" si="6"/>
        <v/>
      </c>
      <c r="D375" s="27"/>
    </row>
    <row r="376" spans="1:4" ht="17.25" hidden="1" customHeight="1" x14ac:dyDescent="0.25">
      <c r="A376" s="40">
        <v>52444</v>
      </c>
      <c r="B376" s="27"/>
      <c r="C376" s="27" t="str">
        <f t="shared" si="6"/>
        <v/>
      </c>
      <c r="D376" s="27"/>
    </row>
    <row r="377" spans="1:4" ht="17.25" hidden="1" customHeight="1" x14ac:dyDescent="0.25">
      <c r="A377" s="40">
        <v>52475</v>
      </c>
      <c r="B377" s="27"/>
      <c r="C377" s="27" t="str">
        <f t="shared" si="6"/>
        <v/>
      </c>
      <c r="D377" s="27"/>
    </row>
    <row r="378" spans="1:4" ht="17.25" hidden="1" customHeight="1" x14ac:dyDescent="0.25">
      <c r="A378" s="40">
        <v>52505</v>
      </c>
      <c r="B378" s="27"/>
      <c r="C378" s="27" t="str">
        <f t="shared" si="6"/>
        <v/>
      </c>
      <c r="D378" s="27"/>
    </row>
    <row r="379" spans="1:4" ht="17.25" hidden="1" customHeight="1" x14ac:dyDescent="0.25">
      <c r="A379" s="40">
        <v>52536</v>
      </c>
      <c r="B379" s="27"/>
      <c r="C379" s="27" t="str">
        <f t="shared" si="6"/>
        <v/>
      </c>
      <c r="D379" s="27"/>
    </row>
    <row r="380" spans="1:4" ht="17.25" hidden="1" customHeight="1" x14ac:dyDescent="0.25">
      <c r="A380" s="41">
        <v>52566</v>
      </c>
      <c r="B380" s="28"/>
      <c r="C380" s="28" t="str">
        <f t="shared" si="6"/>
        <v/>
      </c>
      <c r="D380" s="28"/>
    </row>
    <row r="381" spans="1:4" ht="17.25" hidden="1" customHeight="1" x14ac:dyDescent="0.25">
      <c r="A381" s="42">
        <v>52597</v>
      </c>
      <c r="B381" s="29"/>
      <c r="C381" s="29" t="str">
        <f t="shared" si="6"/>
        <v/>
      </c>
      <c r="D381" s="30"/>
    </row>
    <row r="382" spans="1:4" ht="17.25" hidden="1" customHeight="1" x14ac:dyDescent="0.25">
      <c r="A382" s="43">
        <v>52628</v>
      </c>
      <c r="B382" s="31"/>
      <c r="C382" s="31" t="str">
        <f t="shared" si="6"/>
        <v/>
      </c>
      <c r="D382" s="32"/>
    </row>
    <row r="383" spans="1:4" ht="17.25" hidden="1" customHeight="1" x14ac:dyDescent="0.25">
      <c r="A383" s="43">
        <v>52657</v>
      </c>
      <c r="B383" s="31"/>
      <c r="C383" s="31" t="str">
        <f t="shared" si="6"/>
        <v/>
      </c>
      <c r="D383" s="32"/>
    </row>
    <row r="384" spans="1:4" ht="17.25" hidden="1" customHeight="1" x14ac:dyDescent="0.25">
      <c r="A384" s="43">
        <v>52688</v>
      </c>
      <c r="B384" s="31"/>
      <c r="C384" s="31" t="str">
        <f t="shared" si="6"/>
        <v/>
      </c>
      <c r="D384" s="32"/>
    </row>
    <row r="385" spans="1:4" ht="17.25" hidden="1" customHeight="1" x14ac:dyDescent="0.25">
      <c r="A385" s="43">
        <v>52718</v>
      </c>
      <c r="B385" s="31"/>
      <c r="C385" s="31" t="str">
        <f t="shared" si="6"/>
        <v/>
      </c>
      <c r="D385" s="32"/>
    </row>
    <row r="386" spans="1:4" ht="17.25" hidden="1" customHeight="1" x14ac:dyDescent="0.25">
      <c r="A386" s="43">
        <v>52749</v>
      </c>
      <c r="B386" s="31"/>
      <c r="C386" s="31" t="str">
        <f t="shared" si="6"/>
        <v/>
      </c>
      <c r="D386" s="32"/>
    </row>
    <row r="387" spans="1:4" ht="17.25" hidden="1" customHeight="1" x14ac:dyDescent="0.25">
      <c r="A387" s="43">
        <v>52779</v>
      </c>
      <c r="B387" s="31"/>
      <c r="C387" s="31" t="str">
        <f t="shared" si="6"/>
        <v/>
      </c>
      <c r="D387" s="32"/>
    </row>
    <row r="388" spans="1:4" ht="17.25" hidden="1" customHeight="1" x14ac:dyDescent="0.25">
      <c r="A388" s="43">
        <v>52810</v>
      </c>
      <c r="B388" s="31"/>
      <c r="C388" s="31" t="str">
        <f t="shared" si="6"/>
        <v/>
      </c>
      <c r="D388" s="32"/>
    </row>
    <row r="389" spans="1:4" ht="17.25" hidden="1" customHeight="1" x14ac:dyDescent="0.25">
      <c r="A389" s="43">
        <v>52841</v>
      </c>
      <c r="B389" s="31"/>
      <c r="C389" s="31" t="str">
        <f t="shared" si="6"/>
        <v/>
      </c>
      <c r="D389" s="32"/>
    </row>
    <row r="390" spans="1:4" ht="17.25" hidden="1" customHeight="1" x14ac:dyDescent="0.25">
      <c r="A390" s="43">
        <v>52871</v>
      </c>
      <c r="B390" s="31"/>
      <c r="C390" s="31" t="str">
        <f t="shared" si="6"/>
        <v/>
      </c>
      <c r="D390" s="32"/>
    </row>
    <row r="391" spans="1:4" ht="17.25" hidden="1" customHeight="1" x14ac:dyDescent="0.25">
      <c r="A391" s="43">
        <v>52902</v>
      </c>
      <c r="B391" s="31"/>
      <c r="C391" s="31" t="str">
        <f t="shared" si="6"/>
        <v/>
      </c>
      <c r="D391" s="32"/>
    </row>
    <row r="392" spans="1:4" ht="17.25" hidden="1" customHeight="1" x14ac:dyDescent="0.25">
      <c r="A392" s="44">
        <v>52932</v>
      </c>
      <c r="B392" s="33"/>
      <c r="C392" s="33" t="str">
        <f t="shared" si="6"/>
        <v/>
      </c>
      <c r="D392" s="34"/>
    </row>
    <row r="393" spans="1:4" ht="17.25" hidden="1" customHeight="1" x14ac:dyDescent="0.25">
      <c r="A393" s="45">
        <v>52963</v>
      </c>
      <c r="B393" s="35"/>
      <c r="C393" s="35" t="str">
        <f t="shared" si="6"/>
        <v/>
      </c>
      <c r="D393" s="27"/>
    </row>
    <row r="394" spans="1:4" ht="17.25" hidden="1" customHeight="1" x14ac:dyDescent="0.25">
      <c r="A394" s="40">
        <v>52994</v>
      </c>
      <c r="B394" s="27"/>
      <c r="C394" s="27" t="str">
        <f t="shared" si="6"/>
        <v/>
      </c>
      <c r="D394" s="27"/>
    </row>
    <row r="395" spans="1:4" ht="17.25" hidden="1" customHeight="1" x14ac:dyDescent="0.25">
      <c r="A395" s="40">
        <v>53022</v>
      </c>
      <c r="B395" s="27"/>
      <c r="C395" s="27" t="str">
        <f t="shared" si="6"/>
        <v/>
      </c>
      <c r="D395" s="27"/>
    </row>
    <row r="396" spans="1:4" ht="17.25" hidden="1" customHeight="1" x14ac:dyDescent="0.25">
      <c r="A396" s="40">
        <v>53053</v>
      </c>
      <c r="B396" s="27"/>
      <c r="C396" s="27" t="str">
        <f t="shared" si="6"/>
        <v/>
      </c>
      <c r="D396" s="27"/>
    </row>
    <row r="397" spans="1:4" ht="17.25" hidden="1" customHeight="1" x14ac:dyDescent="0.25">
      <c r="A397" s="40">
        <v>53083</v>
      </c>
      <c r="B397" s="27"/>
      <c r="C397" s="27" t="str">
        <f t="shared" si="6"/>
        <v/>
      </c>
      <c r="D397" s="27"/>
    </row>
    <row r="398" spans="1:4" ht="17.25" hidden="1" customHeight="1" x14ac:dyDescent="0.25">
      <c r="A398" s="40">
        <v>53114</v>
      </c>
      <c r="B398" s="27"/>
      <c r="C398" s="27" t="str">
        <f t="shared" si="6"/>
        <v/>
      </c>
      <c r="D398" s="27"/>
    </row>
    <row r="399" spans="1:4" ht="17.25" hidden="1" customHeight="1" x14ac:dyDescent="0.25">
      <c r="A399" s="40">
        <v>53144</v>
      </c>
      <c r="B399" s="27"/>
      <c r="C399" s="27" t="str">
        <f t="shared" si="6"/>
        <v/>
      </c>
      <c r="D399" s="27"/>
    </row>
    <row r="400" spans="1:4" ht="17.25" hidden="1" customHeight="1" x14ac:dyDescent="0.25">
      <c r="A400" s="40">
        <v>53175</v>
      </c>
      <c r="B400" s="27"/>
      <c r="C400" s="27" t="str">
        <f t="shared" si="6"/>
        <v/>
      </c>
      <c r="D400" s="27"/>
    </row>
    <row r="401" spans="1:4" ht="17.25" hidden="1" customHeight="1" x14ac:dyDescent="0.25">
      <c r="A401" s="40">
        <v>53206</v>
      </c>
      <c r="B401" s="27"/>
      <c r="C401" s="27" t="str">
        <f t="shared" si="6"/>
        <v/>
      </c>
      <c r="D401" s="27"/>
    </row>
    <row r="402" spans="1:4" ht="17.25" hidden="1" customHeight="1" x14ac:dyDescent="0.25">
      <c r="A402" s="40">
        <v>53236</v>
      </c>
      <c r="B402" s="27"/>
      <c r="C402" s="27" t="str">
        <f t="shared" si="6"/>
        <v/>
      </c>
      <c r="D402" s="27"/>
    </row>
    <row r="403" spans="1:4" ht="17.25" hidden="1" customHeight="1" x14ac:dyDescent="0.25">
      <c r="A403" s="40">
        <v>53267</v>
      </c>
      <c r="B403" s="27"/>
      <c r="C403" s="27" t="str">
        <f t="shared" si="6"/>
        <v/>
      </c>
      <c r="D403" s="27"/>
    </row>
    <row r="404" spans="1:4" ht="17.25" hidden="1" customHeight="1" x14ac:dyDescent="0.25">
      <c r="A404" s="41">
        <v>53297</v>
      </c>
      <c r="B404" s="28"/>
      <c r="C404" s="28" t="str">
        <f t="shared" si="6"/>
        <v/>
      </c>
      <c r="D404" s="28"/>
    </row>
    <row r="405" spans="1:4" ht="17.25" hidden="1" customHeight="1" x14ac:dyDescent="0.25">
      <c r="A405" s="42">
        <v>53328</v>
      </c>
      <c r="B405" s="29"/>
      <c r="C405" s="29" t="str">
        <f t="shared" ref="C405:C440" si="7">IFERROR(IF(B405/B393*100-100=-100,"",B405/B393*100-100),"")</f>
        <v/>
      </c>
      <c r="D405" s="30"/>
    </row>
    <row r="406" spans="1:4" ht="17.25" hidden="1" customHeight="1" x14ac:dyDescent="0.25">
      <c r="A406" s="43">
        <v>53359</v>
      </c>
      <c r="B406" s="31"/>
      <c r="C406" s="31" t="str">
        <f t="shared" si="7"/>
        <v/>
      </c>
      <c r="D406" s="32"/>
    </row>
    <row r="407" spans="1:4" ht="17.25" hidden="1" customHeight="1" x14ac:dyDescent="0.25">
      <c r="A407" s="43">
        <v>53387</v>
      </c>
      <c r="B407" s="31"/>
      <c r="C407" s="31" t="str">
        <f t="shared" si="7"/>
        <v/>
      </c>
      <c r="D407" s="32"/>
    </row>
    <row r="408" spans="1:4" ht="17.25" hidden="1" customHeight="1" x14ac:dyDescent="0.25">
      <c r="A408" s="43">
        <v>53418</v>
      </c>
      <c r="B408" s="31"/>
      <c r="C408" s="31" t="str">
        <f t="shared" si="7"/>
        <v/>
      </c>
      <c r="D408" s="32"/>
    </row>
    <row r="409" spans="1:4" ht="17.25" hidden="1" customHeight="1" x14ac:dyDescent="0.25">
      <c r="A409" s="43">
        <v>53448</v>
      </c>
      <c r="B409" s="31"/>
      <c r="C409" s="31" t="str">
        <f t="shared" si="7"/>
        <v/>
      </c>
      <c r="D409" s="32"/>
    </row>
    <row r="410" spans="1:4" ht="17.25" hidden="1" customHeight="1" x14ac:dyDescent="0.25">
      <c r="A410" s="43">
        <v>53479</v>
      </c>
      <c r="B410" s="31"/>
      <c r="C410" s="31" t="str">
        <f t="shared" si="7"/>
        <v/>
      </c>
      <c r="D410" s="32"/>
    </row>
    <row r="411" spans="1:4" ht="17.25" hidden="1" customHeight="1" x14ac:dyDescent="0.25">
      <c r="A411" s="43">
        <v>53509</v>
      </c>
      <c r="B411" s="31"/>
      <c r="C411" s="31" t="str">
        <f t="shared" si="7"/>
        <v/>
      </c>
      <c r="D411" s="32"/>
    </row>
    <row r="412" spans="1:4" ht="17.25" hidden="1" customHeight="1" x14ac:dyDescent="0.25">
      <c r="A412" s="43">
        <v>53540</v>
      </c>
      <c r="B412" s="31"/>
      <c r="C412" s="31" t="str">
        <f t="shared" si="7"/>
        <v/>
      </c>
      <c r="D412" s="32"/>
    </row>
    <row r="413" spans="1:4" ht="17.25" hidden="1" customHeight="1" x14ac:dyDescent="0.25">
      <c r="A413" s="43">
        <v>53571</v>
      </c>
      <c r="B413" s="31"/>
      <c r="C413" s="31" t="str">
        <f t="shared" si="7"/>
        <v/>
      </c>
      <c r="D413" s="32"/>
    </row>
    <row r="414" spans="1:4" ht="17.25" hidden="1" customHeight="1" x14ac:dyDescent="0.25">
      <c r="A414" s="43">
        <v>53601</v>
      </c>
      <c r="B414" s="31"/>
      <c r="C414" s="31" t="str">
        <f t="shared" si="7"/>
        <v/>
      </c>
      <c r="D414" s="32"/>
    </row>
    <row r="415" spans="1:4" ht="17.25" hidden="1" customHeight="1" x14ac:dyDescent="0.25">
      <c r="A415" s="43">
        <v>53632</v>
      </c>
      <c r="B415" s="31"/>
      <c r="C415" s="31" t="str">
        <f t="shared" si="7"/>
        <v/>
      </c>
      <c r="D415" s="32"/>
    </row>
    <row r="416" spans="1:4" ht="17.25" hidden="1" customHeight="1" x14ac:dyDescent="0.25">
      <c r="A416" s="44">
        <v>53662</v>
      </c>
      <c r="B416" s="33"/>
      <c r="C416" s="33" t="str">
        <f t="shared" si="7"/>
        <v/>
      </c>
      <c r="D416" s="34"/>
    </row>
    <row r="417" spans="1:4" ht="17.25" hidden="1" customHeight="1" x14ac:dyDescent="0.25">
      <c r="A417" s="45">
        <v>53693</v>
      </c>
      <c r="B417" s="35"/>
      <c r="C417" s="35" t="str">
        <f t="shared" si="7"/>
        <v/>
      </c>
      <c r="D417" s="27"/>
    </row>
    <row r="418" spans="1:4" ht="17.25" hidden="1" customHeight="1" x14ac:dyDescent="0.25">
      <c r="A418" s="40">
        <v>53724</v>
      </c>
      <c r="B418" s="27"/>
      <c r="C418" s="27" t="str">
        <f t="shared" si="7"/>
        <v/>
      </c>
      <c r="D418" s="27"/>
    </row>
    <row r="419" spans="1:4" ht="17.25" hidden="1" customHeight="1" x14ac:dyDescent="0.25">
      <c r="A419" s="40">
        <v>53752</v>
      </c>
      <c r="B419" s="27"/>
      <c r="C419" s="27" t="str">
        <f t="shared" si="7"/>
        <v/>
      </c>
      <c r="D419" s="27"/>
    </row>
    <row r="420" spans="1:4" ht="17.25" hidden="1" customHeight="1" x14ac:dyDescent="0.25">
      <c r="A420" s="40">
        <v>53783</v>
      </c>
      <c r="B420" s="27"/>
      <c r="C420" s="27" t="str">
        <f t="shared" si="7"/>
        <v/>
      </c>
      <c r="D420" s="27"/>
    </row>
    <row r="421" spans="1:4" ht="17.25" hidden="1" customHeight="1" x14ac:dyDescent="0.25">
      <c r="A421" s="40">
        <v>53813</v>
      </c>
      <c r="B421" s="27"/>
      <c r="C421" s="27" t="str">
        <f t="shared" si="7"/>
        <v/>
      </c>
      <c r="D421" s="27"/>
    </row>
    <row r="422" spans="1:4" ht="17.25" hidden="1" customHeight="1" x14ac:dyDescent="0.25">
      <c r="A422" s="40">
        <v>53844</v>
      </c>
      <c r="B422" s="27"/>
      <c r="C422" s="27" t="str">
        <f t="shared" si="7"/>
        <v/>
      </c>
      <c r="D422" s="27"/>
    </row>
    <row r="423" spans="1:4" ht="17.25" hidden="1" customHeight="1" x14ac:dyDescent="0.25">
      <c r="A423" s="40">
        <v>53874</v>
      </c>
      <c r="B423" s="27"/>
      <c r="C423" s="27" t="str">
        <f t="shared" si="7"/>
        <v/>
      </c>
      <c r="D423" s="27"/>
    </row>
    <row r="424" spans="1:4" ht="17.25" hidden="1" customHeight="1" x14ac:dyDescent="0.25">
      <c r="A424" s="40">
        <v>53905</v>
      </c>
      <c r="B424" s="27"/>
      <c r="C424" s="27" t="str">
        <f t="shared" si="7"/>
        <v/>
      </c>
      <c r="D424" s="27"/>
    </row>
    <row r="425" spans="1:4" ht="17.25" hidden="1" customHeight="1" x14ac:dyDescent="0.25">
      <c r="A425" s="40">
        <v>53936</v>
      </c>
      <c r="B425" s="27"/>
      <c r="C425" s="27" t="str">
        <f t="shared" si="7"/>
        <v/>
      </c>
      <c r="D425" s="27"/>
    </row>
    <row r="426" spans="1:4" ht="17.25" hidden="1" customHeight="1" x14ac:dyDescent="0.25">
      <c r="A426" s="40">
        <v>53966</v>
      </c>
      <c r="B426" s="27"/>
      <c r="C426" s="27" t="str">
        <f t="shared" si="7"/>
        <v/>
      </c>
      <c r="D426" s="27"/>
    </row>
    <row r="427" spans="1:4" ht="17.25" hidden="1" customHeight="1" x14ac:dyDescent="0.25">
      <c r="A427" s="40">
        <v>53997</v>
      </c>
      <c r="B427" s="27"/>
      <c r="C427" s="27" t="str">
        <f t="shared" si="7"/>
        <v/>
      </c>
      <c r="D427" s="27"/>
    </row>
    <row r="428" spans="1:4" ht="17.25" hidden="1" customHeight="1" x14ac:dyDescent="0.25">
      <c r="A428" s="41">
        <v>54027</v>
      </c>
      <c r="B428" s="28"/>
      <c r="C428" s="28" t="str">
        <f t="shared" si="7"/>
        <v/>
      </c>
      <c r="D428" s="28"/>
    </row>
    <row r="429" spans="1:4" ht="17.25" hidden="1" customHeight="1" x14ac:dyDescent="0.25">
      <c r="A429" s="42">
        <v>54058</v>
      </c>
      <c r="B429" s="29"/>
      <c r="C429" s="29" t="str">
        <f t="shared" si="7"/>
        <v/>
      </c>
      <c r="D429" s="30"/>
    </row>
    <row r="430" spans="1:4" ht="17.25" hidden="1" customHeight="1" x14ac:dyDescent="0.25">
      <c r="A430" s="43">
        <v>54089</v>
      </c>
      <c r="B430" s="31"/>
      <c r="C430" s="31" t="str">
        <f t="shared" si="7"/>
        <v/>
      </c>
      <c r="D430" s="32"/>
    </row>
    <row r="431" spans="1:4" ht="17.25" hidden="1" customHeight="1" x14ac:dyDescent="0.25">
      <c r="A431" s="43">
        <v>54118</v>
      </c>
      <c r="B431" s="31"/>
      <c r="C431" s="31" t="str">
        <f t="shared" si="7"/>
        <v/>
      </c>
      <c r="D431" s="32"/>
    </row>
    <row r="432" spans="1:4" ht="17.25" hidden="1" customHeight="1" x14ac:dyDescent="0.25">
      <c r="A432" s="43">
        <v>54149</v>
      </c>
      <c r="B432" s="31"/>
      <c r="C432" s="31" t="str">
        <f t="shared" si="7"/>
        <v/>
      </c>
      <c r="D432" s="32"/>
    </row>
    <row r="433" spans="1:4" ht="17.25" hidden="1" customHeight="1" x14ac:dyDescent="0.25">
      <c r="A433" s="43">
        <v>54179</v>
      </c>
      <c r="B433" s="31"/>
      <c r="C433" s="31" t="str">
        <f t="shared" si="7"/>
        <v/>
      </c>
      <c r="D433" s="32"/>
    </row>
    <row r="434" spans="1:4" ht="17.25" hidden="1" customHeight="1" x14ac:dyDescent="0.25">
      <c r="A434" s="43">
        <v>54210</v>
      </c>
      <c r="B434" s="31"/>
      <c r="C434" s="31" t="str">
        <f t="shared" si="7"/>
        <v/>
      </c>
      <c r="D434" s="32"/>
    </row>
    <row r="435" spans="1:4" ht="17.25" hidden="1" customHeight="1" x14ac:dyDescent="0.25">
      <c r="A435" s="43">
        <v>54240</v>
      </c>
      <c r="B435" s="31"/>
      <c r="C435" s="31" t="str">
        <f t="shared" si="7"/>
        <v/>
      </c>
      <c r="D435" s="32"/>
    </row>
    <row r="436" spans="1:4" ht="17.25" hidden="1" customHeight="1" x14ac:dyDescent="0.25">
      <c r="A436" s="43">
        <v>54271</v>
      </c>
      <c r="B436" s="31"/>
      <c r="C436" s="31" t="str">
        <f t="shared" si="7"/>
        <v/>
      </c>
      <c r="D436" s="32"/>
    </row>
    <row r="437" spans="1:4" ht="17.25" hidden="1" customHeight="1" x14ac:dyDescent="0.25">
      <c r="A437" s="43">
        <v>54302</v>
      </c>
      <c r="B437" s="31"/>
      <c r="C437" s="31" t="str">
        <f t="shared" si="7"/>
        <v/>
      </c>
      <c r="D437" s="32"/>
    </row>
    <row r="438" spans="1:4" ht="17.25" hidden="1" customHeight="1" x14ac:dyDescent="0.25">
      <c r="A438" s="43">
        <v>54332</v>
      </c>
      <c r="B438" s="31"/>
      <c r="C438" s="31" t="str">
        <f t="shared" si="7"/>
        <v/>
      </c>
      <c r="D438" s="32"/>
    </row>
    <row r="439" spans="1:4" ht="17.25" hidden="1" customHeight="1" x14ac:dyDescent="0.25">
      <c r="A439" s="43">
        <v>54363</v>
      </c>
      <c r="B439" s="31"/>
      <c r="C439" s="31" t="str">
        <f t="shared" si="7"/>
        <v/>
      </c>
      <c r="D439" s="32"/>
    </row>
    <row r="440" spans="1:4" ht="17.25" hidden="1" customHeight="1" x14ac:dyDescent="0.25">
      <c r="A440" s="44">
        <v>54393</v>
      </c>
      <c r="B440" s="33"/>
      <c r="C440" s="33" t="str">
        <f t="shared" si="7"/>
        <v/>
      </c>
      <c r="D440" s="34"/>
    </row>
    <row r="441" spans="1:4" x14ac:dyDescent="0.25">
      <c r="A441" s="64" t="s">
        <v>13</v>
      </c>
      <c r="B441" s="65"/>
      <c r="C441" s="65"/>
      <c r="D441" s="65"/>
    </row>
    <row r="442" spans="1:4" ht="16.5" x14ac:dyDescent="0.25">
      <c r="A442" s="24" t="s">
        <v>29</v>
      </c>
    </row>
  </sheetData>
  <mergeCells count="2">
    <mergeCell ref="A7:A8"/>
    <mergeCell ref="B7:D7"/>
  </mergeCells>
  <hyperlinks>
    <hyperlink ref="D1" location="'Índice '!A1" display="Regresar al índice" xr:uid="{00000000-0004-0000-0100-000000000000}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A2"/>
    <cellWatch r="B2"/>
    <cellWatch r="C2"/>
    <cellWatch r="D2"/>
    <cellWatch r="A3"/>
    <cellWatch r="B3"/>
    <cellWatch r="C3"/>
    <cellWatch r="D3"/>
    <cellWatch r="A5"/>
    <cellWatch r="B5"/>
    <cellWatch r="C5"/>
    <cellWatch r="D5"/>
    <cellWatch r="A6"/>
    <cellWatch r="B6"/>
    <cellWatch r="C6"/>
    <cellWatch r="D6"/>
    <cellWatch r="A7"/>
    <cellWatch r="B7"/>
    <cellWatch r="B8"/>
    <cellWatch r="C8"/>
    <cellWatch r="D8"/>
    <cellWatch r="A9"/>
    <cellWatch r="B9"/>
    <cellWatch r="C9"/>
    <cellWatch r="D9"/>
    <cellWatch r="A10"/>
    <cellWatch r="B10"/>
    <cellWatch r="C10"/>
    <cellWatch r="D10"/>
    <cellWatch r="A11"/>
    <cellWatch r="B11"/>
    <cellWatch r="C11"/>
    <cellWatch r="D11"/>
    <cellWatch r="A12"/>
    <cellWatch r="B12"/>
    <cellWatch r="C12"/>
    <cellWatch r="D12"/>
    <cellWatch r="A13"/>
    <cellWatch r="B13"/>
    <cellWatch r="C13"/>
    <cellWatch r="D13"/>
    <cellWatch r="A14"/>
    <cellWatch r="B14"/>
    <cellWatch r="C14"/>
    <cellWatch r="D14"/>
    <cellWatch r="A15"/>
    <cellWatch r="B15"/>
    <cellWatch r="C15"/>
    <cellWatch r="D15"/>
    <cellWatch r="A16"/>
    <cellWatch r="B16"/>
    <cellWatch r="C16"/>
    <cellWatch r="D16"/>
    <cellWatch r="A17"/>
    <cellWatch r="B17"/>
    <cellWatch r="C17"/>
    <cellWatch r="D17"/>
    <cellWatch r="A18"/>
    <cellWatch r="B18"/>
    <cellWatch r="C18"/>
    <cellWatch r="D18"/>
    <cellWatch r="A19"/>
    <cellWatch r="B19"/>
    <cellWatch r="C19"/>
    <cellWatch r="D19"/>
    <cellWatch r="A20"/>
    <cellWatch r="B20"/>
    <cellWatch r="C20"/>
    <cellWatch r="D20"/>
    <cellWatch r="A21"/>
    <cellWatch r="B21"/>
    <cellWatch r="C21"/>
    <cellWatch r="D21"/>
    <cellWatch r="A22"/>
    <cellWatch r="B22"/>
    <cellWatch r="C22"/>
    <cellWatch r="D22"/>
    <cellWatch r="A23"/>
    <cellWatch r="B23"/>
    <cellWatch r="C23"/>
    <cellWatch r="D23"/>
    <cellWatch r="A24"/>
    <cellWatch r="B24"/>
    <cellWatch r="C24"/>
    <cellWatch r="D24"/>
    <cellWatch r="A25"/>
    <cellWatch r="B25"/>
    <cellWatch r="C25"/>
    <cellWatch r="D25"/>
    <cellWatch r="A26"/>
    <cellWatch r="B26"/>
    <cellWatch r="C26"/>
    <cellWatch r="D26"/>
    <cellWatch r="A27"/>
    <cellWatch r="B27"/>
    <cellWatch r="C27"/>
    <cellWatch r="D27"/>
    <cellWatch r="A28"/>
    <cellWatch r="B28"/>
    <cellWatch r="C28"/>
    <cellWatch r="D28"/>
    <cellWatch r="A29"/>
    <cellWatch r="B29"/>
    <cellWatch r="C29"/>
    <cellWatch r="D29"/>
    <cellWatch r="A30"/>
    <cellWatch r="B30"/>
    <cellWatch r="C30"/>
    <cellWatch r="D30"/>
    <cellWatch r="A31"/>
    <cellWatch r="B31"/>
    <cellWatch r="C31"/>
    <cellWatch r="D31"/>
    <cellWatch r="A32"/>
    <cellWatch r="B32"/>
    <cellWatch r="C32"/>
    <cellWatch r="D32"/>
    <cellWatch r="A33"/>
    <cellWatch r="B33"/>
    <cellWatch r="C33"/>
    <cellWatch r="D33"/>
    <cellWatch r="A34"/>
    <cellWatch r="B34"/>
    <cellWatch r="C34"/>
    <cellWatch r="D34"/>
    <cellWatch r="A35"/>
    <cellWatch r="B35"/>
    <cellWatch r="C35"/>
    <cellWatch r="D35"/>
    <cellWatch r="A36"/>
    <cellWatch r="B36"/>
    <cellWatch r="C36"/>
    <cellWatch r="D36"/>
    <cellWatch r="A37"/>
    <cellWatch r="B37"/>
    <cellWatch r="C37"/>
    <cellWatch r="D37"/>
    <cellWatch r="A38"/>
    <cellWatch r="B38"/>
    <cellWatch r="C38"/>
    <cellWatch r="D38"/>
    <cellWatch r="A39"/>
    <cellWatch r="B39"/>
    <cellWatch r="C39"/>
    <cellWatch r="D39"/>
    <cellWatch r="A40"/>
    <cellWatch r="B40"/>
    <cellWatch r="C40"/>
    <cellWatch r="D40"/>
    <cellWatch r="A41"/>
    <cellWatch r="B41"/>
    <cellWatch r="C41"/>
    <cellWatch r="D41"/>
    <cellWatch r="A42"/>
    <cellWatch r="B42"/>
    <cellWatch r="C42"/>
    <cellWatch r="D42"/>
    <cellWatch r="A43"/>
    <cellWatch r="B43"/>
    <cellWatch r="C43"/>
    <cellWatch r="D43"/>
    <cellWatch r="A44"/>
    <cellWatch r="B44"/>
    <cellWatch r="C44"/>
    <cellWatch r="D44"/>
    <cellWatch r="A45"/>
    <cellWatch r="B45"/>
    <cellWatch r="C45"/>
    <cellWatch r="D45"/>
    <cellWatch r="A46"/>
    <cellWatch r="B46"/>
    <cellWatch r="C46"/>
    <cellWatch r="D46"/>
    <cellWatch r="A47"/>
    <cellWatch r="B47"/>
    <cellWatch r="C47"/>
    <cellWatch r="D47"/>
    <cellWatch r="A48"/>
    <cellWatch r="B48"/>
    <cellWatch r="C48"/>
    <cellWatch r="D48"/>
    <cellWatch r="A49"/>
    <cellWatch r="B49"/>
    <cellWatch r="C49"/>
    <cellWatch r="D49"/>
    <cellWatch r="A50"/>
    <cellWatch r="B50"/>
    <cellWatch r="C50"/>
    <cellWatch r="D50"/>
    <cellWatch r="A51"/>
    <cellWatch r="B51"/>
    <cellWatch r="C51"/>
    <cellWatch r="D51"/>
    <cellWatch r="A52"/>
    <cellWatch r="B52"/>
    <cellWatch r="C52"/>
    <cellWatch r="D52"/>
    <cellWatch r="A53"/>
    <cellWatch r="B53"/>
    <cellWatch r="C53"/>
    <cellWatch r="D53"/>
    <cellWatch r="A54"/>
    <cellWatch r="B54"/>
    <cellWatch r="C54"/>
    <cellWatch r="D54"/>
    <cellWatch r="A55"/>
    <cellWatch r="B55"/>
    <cellWatch r="C55"/>
    <cellWatch r="D55"/>
    <cellWatch r="A56"/>
    <cellWatch r="B56"/>
    <cellWatch r="C56"/>
    <cellWatch r="D56"/>
    <cellWatch r="A57"/>
    <cellWatch r="B57"/>
    <cellWatch r="C57"/>
    <cellWatch r="D57"/>
    <cellWatch r="A58"/>
    <cellWatch r="B58"/>
    <cellWatch r="C58"/>
    <cellWatch r="D58"/>
    <cellWatch r="A59"/>
    <cellWatch r="B59"/>
    <cellWatch r="C59"/>
    <cellWatch r="D59"/>
    <cellWatch r="A60"/>
    <cellWatch r="B60"/>
    <cellWatch r="C60"/>
    <cellWatch r="D60"/>
    <cellWatch r="A61"/>
    <cellWatch r="B61"/>
    <cellWatch r="C61"/>
    <cellWatch r="D61"/>
    <cellWatch r="A62"/>
    <cellWatch r="B62"/>
    <cellWatch r="C62"/>
    <cellWatch r="D62"/>
    <cellWatch r="A63"/>
    <cellWatch r="B63"/>
    <cellWatch r="C63"/>
    <cellWatch r="D63"/>
    <cellWatch r="A64"/>
    <cellWatch r="B64"/>
    <cellWatch r="C64"/>
    <cellWatch r="D64"/>
    <cellWatch r="A65"/>
    <cellWatch r="B65"/>
    <cellWatch r="C65"/>
    <cellWatch r="D65"/>
    <cellWatch r="A66"/>
    <cellWatch r="B66"/>
    <cellWatch r="C66"/>
    <cellWatch r="D66"/>
    <cellWatch r="A67"/>
    <cellWatch r="B67"/>
    <cellWatch r="C67"/>
    <cellWatch r="D67"/>
    <cellWatch r="A68"/>
    <cellWatch r="B68"/>
    <cellWatch r="C68"/>
    <cellWatch r="D68"/>
    <cellWatch r="A69"/>
    <cellWatch r="B69"/>
    <cellWatch r="C69"/>
    <cellWatch r="D69"/>
    <cellWatch r="A70"/>
    <cellWatch r="B70"/>
    <cellWatch r="C70"/>
    <cellWatch r="D70"/>
    <cellWatch r="A71"/>
    <cellWatch r="B71"/>
    <cellWatch r="C71"/>
    <cellWatch r="D71"/>
    <cellWatch r="A72"/>
    <cellWatch r="B72"/>
    <cellWatch r="C72"/>
    <cellWatch r="D72"/>
    <cellWatch r="A73"/>
    <cellWatch r="B73"/>
    <cellWatch r="C73"/>
    <cellWatch r="D73"/>
    <cellWatch r="A74"/>
    <cellWatch r="B74"/>
    <cellWatch r="C74"/>
    <cellWatch r="D74"/>
    <cellWatch r="A75"/>
    <cellWatch r="B75"/>
    <cellWatch r="C75"/>
    <cellWatch r="D75"/>
    <cellWatch r="A76"/>
    <cellWatch r="B76"/>
    <cellWatch r="C76"/>
    <cellWatch r="D76"/>
    <cellWatch r="A77"/>
    <cellWatch r="B77"/>
    <cellWatch r="C77"/>
    <cellWatch r="D77"/>
    <cellWatch r="A78"/>
    <cellWatch r="B78"/>
    <cellWatch r="C78"/>
    <cellWatch r="D78"/>
    <cellWatch r="A79"/>
    <cellWatch r="B79"/>
    <cellWatch r="C79"/>
    <cellWatch r="D79"/>
    <cellWatch r="A80"/>
    <cellWatch r="B80"/>
    <cellWatch r="C80"/>
    <cellWatch r="D80"/>
    <cellWatch r="A81"/>
    <cellWatch r="B81"/>
    <cellWatch r="C81"/>
    <cellWatch r="D81"/>
    <cellWatch r="A82"/>
    <cellWatch r="B82"/>
    <cellWatch r="C82"/>
    <cellWatch r="D82"/>
    <cellWatch r="A83"/>
    <cellWatch r="B83"/>
    <cellWatch r="C83"/>
    <cellWatch r="D83"/>
    <cellWatch r="A84"/>
    <cellWatch r="B84"/>
    <cellWatch r="C84"/>
    <cellWatch r="D84"/>
    <cellWatch r="A85"/>
    <cellWatch r="B85"/>
    <cellWatch r="C85"/>
    <cellWatch r="D85"/>
    <cellWatch r="A86"/>
    <cellWatch r="B86"/>
    <cellWatch r="C86"/>
    <cellWatch r="D86"/>
    <cellWatch r="A87"/>
    <cellWatch r="B87"/>
    <cellWatch r="C87"/>
    <cellWatch r="D87"/>
    <cellWatch r="A88"/>
    <cellWatch r="B88"/>
    <cellWatch r="C88"/>
    <cellWatch r="D88"/>
    <cellWatch r="A89"/>
    <cellWatch r="B89"/>
    <cellWatch r="C89"/>
    <cellWatch r="D89"/>
    <cellWatch r="A90"/>
    <cellWatch r="B90"/>
    <cellWatch r="C90"/>
    <cellWatch r="D90"/>
    <cellWatch r="A91"/>
    <cellWatch r="B91"/>
    <cellWatch r="C91"/>
    <cellWatch r="D91"/>
    <cellWatch r="A92"/>
    <cellWatch r="B92"/>
    <cellWatch r="C92"/>
    <cellWatch r="D92"/>
  </cellWatches>
  <ignoredErrors>
    <ignoredError sqref="F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0" tint="-4.9989318521683403E-2"/>
    <pageSetUpPr fitToPage="1"/>
  </sheetPr>
  <dimension ref="A1:CF451"/>
  <sheetViews>
    <sheetView showGridLines="0" zoomScale="70" zoomScaleNormal="70" zoomScaleSheetLayoutView="85" workbookViewId="0">
      <pane xSplit="1" ySplit="8" topLeftCell="B123" activePane="bottomRight" state="frozen"/>
      <selection activeCell="E70" sqref="E70"/>
      <selection pane="topRight" activeCell="E70" sqref="E70"/>
      <selection pane="bottomLeft" activeCell="E70" sqref="E70"/>
      <selection pane="bottomRight" activeCell="A140" sqref="A140"/>
    </sheetView>
  </sheetViews>
  <sheetFormatPr baseColWidth="10" defaultColWidth="11.42578125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4"/>
  </cols>
  <sheetData>
    <row r="1" spans="1:84" s="53" customFormat="1" ht="26.25" x14ac:dyDescent="0.25">
      <c r="A1" s="2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2" t="s">
        <v>58</v>
      </c>
      <c r="U1" s="51"/>
      <c r="V1" s="25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62" t="s">
        <v>58</v>
      </c>
      <c r="AP1" s="51"/>
      <c r="AQ1" s="51"/>
      <c r="AR1" s="52"/>
      <c r="BM1" s="52"/>
    </row>
    <row r="2" spans="1:84" s="74" customFormat="1" ht="15.75" x14ac:dyDescent="0.25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1" t="s">
        <v>54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3"/>
      <c r="BM2" s="73"/>
    </row>
    <row r="3" spans="1:84" s="74" customFormat="1" ht="18" x14ac:dyDescent="0.25">
      <c r="A3" s="71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1" t="s">
        <v>66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  <c r="BM3" s="73"/>
    </row>
    <row r="4" spans="1:84" s="74" customFormat="1" ht="15.75" x14ac:dyDescent="0.25">
      <c r="A4" s="75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5" t="s">
        <v>55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  <c r="BM4" s="73"/>
    </row>
    <row r="5" spans="1:84" s="74" customFormat="1" ht="15.75" x14ac:dyDescent="0.25">
      <c r="A5" s="75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5" t="s">
        <v>26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BM5" s="73"/>
    </row>
    <row r="7" spans="1:84" ht="12.75" customHeight="1" x14ac:dyDescent="0.2">
      <c r="A7" s="89" t="s">
        <v>2</v>
      </c>
      <c r="B7" s="70" t="s">
        <v>33</v>
      </c>
      <c r="C7" s="70" t="s">
        <v>34</v>
      </c>
      <c r="D7" s="70" t="s">
        <v>35</v>
      </c>
      <c r="E7" s="70" t="s">
        <v>36</v>
      </c>
      <c r="F7" s="70" t="s">
        <v>37</v>
      </c>
      <c r="G7" s="70" t="s">
        <v>38</v>
      </c>
      <c r="H7" s="70" t="s">
        <v>39</v>
      </c>
      <c r="I7" s="70" t="s">
        <v>40</v>
      </c>
      <c r="J7" s="70" t="s">
        <v>41</v>
      </c>
      <c r="K7" s="70" t="s">
        <v>42</v>
      </c>
      <c r="L7" s="70" t="s">
        <v>43</v>
      </c>
      <c r="M7" s="70" t="s">
        <v>44</v>
      </c>
      <c r="N7" s="70" t="s">
        <v>45</v>
      </c>
      <c r="O7" s="70" t="s">
        <v>46</v>
      </c>
      <c r="P7" s="70" t="s">
        <v>47</v>
      </c>
      <c r="Q7" s="70" t="s">
        <v>48</v>
      </c>
      <c r="R7" s="70" t="s">
        <v>49</v>
      </c>
      <c r="S7" s="89" t="s">
        <v>65</v>
      </c>
      <c r="T7" s="89" t="s">
        <v>12</v>
      </c>
      <c r="V7" s="89" t="s">
        <v>2</v>
      </c>
      <c r="W7" s="70" t="s">
        <v>33</v>
      </c>
      <c r="X7" s="70" t="s">
        <v>34</v>
      </c>
      <c r="Y7" s="70" t="s">
        <v>35</v>
      </c>
      <c r="Z7" s="70" t="s">
        <v>36</v>
      </c>
      <c r="AA7" s="70" t="s">
        <v>37</v>
      </c>
      <c r="AB7" s="70" t="s">
        <v>38</v>
      </c>
      <c r="AC7" s="70" t="s">
        <v>39</v>
      </c>
      <c r="AD7" s="70" t="s">
        <v>40</v>
      </c>
      <c r="AE7" s="70" t="s">
        <v>41</v>
      </c>
      <c r="AF7" s="70" t="s">
        <v>42</v>
      </c>
      <c r="AG7" s="70" t="s">
        <v>43</v>
      </c>
      <c r="AH7" s="70" t="s">
        <v>44</v>
      </c>
      <c r="AI7" s="70" t="s">
        <v>45</v>
      </c>
      <c r="AJ7" s="70" t="s">
        <v>46</v>
      </c>
      <c r="AK7" s="70" t="s">
        <v>47</v>
      </c>
      <c r="AL7" s="70" t="s">
        <v>48</v>
      </c>
      <c r="AM7" s="70" t="s">
        <v>49</v>
      </c>
      <c r="AN7" s="89" t="s">
        <v>65</v>
      </c>
      <c r="AO7" s="89" t="s">
        <v>12</v>
      </c>
    </row>
    <row r="8" spans="1:84" s="56" customFormat="1" ht="115.5" customHeight="1" x14ac:dyDescent="0.25">
      <c r="A8" s="90"/>
      <c r="B8" s="70" t="s">
        <v>14</v>
      </c>
      <c r="C8" s="70" t="s">
        <v>0</v>
      </c>
      <c r="D8" s="70" t="s">
        <v>59</v>
      </c>
      <c r="E8" s="70" t="s">
        <v>50</v>
      </c>
      <c r="F8" s="70" t="s">
        <v>1</v>
      </c>
      <c r="G8" s="70" t="s">
        <v>51</v>
      </c>
      <c r="H8" s="70" t="s">
        <v>60</v>
      </c>
      <c r="I8" s="70" t="s">
        <v>15</v>
      </c>
      <c r="J8" s="70" t="s">
        <v>61</v>
      </c>
      <c r="K8" s="70" t="s">
        <v>16</v>
      </c>
      <c r="L8" s="70" t="s">
        <v>17</v>
      </c>
      <c r="M8" s="70" t="s">
        <v>62</v>
      </c>
      <c r="N8" s="70" t="s">
        <v>63</v>
      </c>
      <c r="O8" s="70" t="s">
        <v>64</v>
      </c>
      <c r="P8" s="70" t="s">
        <v>18</v>
      </c>
      <c r="Q8" s="70" t="s">
        <v>52</v>
      </c>
      <c r="R8" s="70" t="s">
        <v>19</v>
      </c>
      <c r="S8" s="90"/>
      <c r="T8" s="90"/>
      <c r="U8" s="26"/>
      <c r="V8" s="90"/>
      <c r="W8" s="70" t="s">
        <v>14</v>
      </c>
      <c r="X8" s="70" t="s">
        <v>0</v>
      </c>
      <c r="Y8" s="70" t="s">
        <v>59</v>
      </c>
      <c r="Z8" s="70" t="s">
        <v>50</v>
      </c>
      <c r="AA8" s="70" t="s">
        <v>1</v>
      </c>
      <c r="AB8" s="70" t="s">
        <v>51</v>
      </c>
      <c r="AC8" s="70" t="s">
        <v>60</v>
      </c>
      <c r="AD8" s="70" t="s">
        <v>15</v>
      </c>
      <c r="AE8" s="70" t="s">
        <v>61</v>
      </c>
      <c r="AF8" s="70" t="s">
        <v>16</v>
      </c>
      <c r="AG8" s="70" t="s">
        <v>17</v>
      </c>
      <c r="AH8" s="70" t="s">
        <v>62</v>
      </c>
      <c r="AI8" s="70" t="s">
        <v>63</v>
      </c>
      <c r="AJ8" s="70" t="s">
        <v>64</v>
      </c>
      <c r="AK8" s="70" t="s">
        <v>18</v>
      </c>
      <c r="AL8" s="70" t="s">
        <v>52</v>
      </c>
      <c r="AM8" s="70" t="s">
        <v>19</v>
      </c>
      <c r="AN8" s="90"/>
      <c r="AO8" s="90"/>
      <c r="AP8" s="26"/>
      <c r="AQ8" s="26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pans="1:84" s="59" customFormat="1" ht="15.75" customHeight="1" x14ac:dyDescent="0.25">
      <c r="A9" s="40">
        <v>41275</v>
      </c>
      <c r="B9" s="27">
        <v>106.21177041675935</v>
      </c>
      <c r="C9" s="27">
        <v>104.02114411469341</v>
      </c>
      <c r="D9" s="27">
        <v>104.45224133461195</v>
      </c>
      <c r="E9" s="27">
        <v>96.254593750943883</v>
      </c>
      <c r="F9" s="27">
        <v>88.99879231066609</v>
      </c>
      <c r="G9" s="27">
        <v>98.11323785061181</v>
      </c>
      <c r="H9" s="27">
        <v>98.372366808016992</v>
      </c>
      <c r="I9" s="27">
        <v>89.992963915617324</v>
      </c>
      <c r="J9" s="27">
        <v>93.5311418974795</v>
      </c>
      <c r="K9" s="27">
        <v>110.31296123988746</v>
      </c>
      <c r="L9" s="27">
        <v>97.617475342846276</v>
      </c>
      <c r="M9" s="27">
        <v>91.077379825739698</v>
      </c>
      <c r="N9" s="27">
        <v>96.977657188771417</v>
      </c>
      <c r="O9" s="27">
        <v>95.11436182053437</v>
      </c>
      <c r="P9" s="27">
        <v>101.37837947168262</v>
      </c>
      <c r="Q9" s="27">
        <v>91.563465090190761</v>
      </c>
      <c r="R9" s="27">
        <v>95.648871597701628</v>
      </c>
      <c r="S9" s="27">
        <v>99.314492602194349</v>
      </c>
      <c r="T9" s="27">
        <v>99.07569180897714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59" customFormat="1" ht="15.75" x14ac:dyDescent="0.25">
      <c r="A10" s="40">
        <v>41306</v>
      </c>
      <c r="B10" s="27">
        <v>107.71380512047857</v>
      </c>
      <c r="C10" s="27">
        <v>90.053589467667479</v>
      </c>
      <c r="D10" s="27">
        <v>100.77996534227809</v>
      </c>
      <c r="E10" s="27">
        <v>90.348044620784492</v>
      </c>
      <c r="F10" s="27">
        <v>92.326172438383395</v>
      </c>
      <c r="G10" s="27">
        <v>98.118820115809712</v>
      </c>
      <c r="H10" s="27">
        <v>98.61247924546538</v>
      </c>
      <c r="I10" s="27">
        <v>86.047558667643344</v>
      </c>
      <c r="J10" s="27">
        <v>93.64459782204375</v>
      </c>
      <c r="K10" s="27">
        <v>95.71209680296721</v>
      </c>
      <c r="L10" s="27">
        <v>97.913551608927975</v>
      </c>
      <c r="M10" s="27">
        <v>92.354323918571055</v>
      </c>
      <c r="N10" s="27">
        <v>100.21773710722937</v>
      </c>
      <c r="O10" s="27">
        <v>98.382447419781442</v>
      </c>
      <c r="P10" s="27">
        <v>118.65368284725484</v>
      </c>
      <c r="Q10" s="27">
        <v>93.52101437889921</v>
      </c>
      <c r="R10" s="27">
        <v>93.308784323840953</v>
      </c>
      <c r="S10" s="27">
        <v>98.131138725250665</v>
      </c>
      <c r="T10" s="27">
        <v>98.813422099196103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59" customFormat="1" ht="15.75" x14ac:dyDescent="0.25">
      <c r="A11" s="40">
        <v>41334</v>
      </c>
      <c r="B11" s="27">
        <v>114.23975889606078</v>
      </c>
      <c r="C11" s="27">
        <v>96.038635252928145</v>
      </c>
      <c r="D11" s="27">
        <v>104.52633841863037</v>
      </c>
      <c r="E11" s="27">
        <v>93.536044182515241</v>
      </c>
      <c r="F11" s="27">
        <v>89.40939408660887</v>
      </c>
      <c r="G11" s="27">
        <v>100.41718410614935</v>
      </c>
      <c r="H11" s="27">
        <v>102.2296784204451</v>
      </c>
      <c r="I11" s="27">
        <v>102.57926703800015</v>
      </c>
      <c r="J11" s="27">
        <v>92.28599152644766</v>
      </c>
      <c r="K11" s="27">
        <v>101.08841141133639</v>
      </c>
      <c r="L11" s="27">
        <v>99.09447230017426</v>
      </c>
      <c r="M11" s="27">
        <v>96.828253123198479</v>
      </c>
      <c r="N11" s="27">
        <v>105.58821234117748</v>
      </c>
      <c r="O11" s="27">
        <v>100.37559429017509</v>
      </c>
      <c r="P11" s="27">
        <v>117.11619711436524</v>
      </c>
      <c r="Q11" s="27">
        <v>95.360780531057117</v>
      </c>
      <c r="R11" s="27">
        <v>95.778546568946837</v>
      </c>
      <c r="S11" s="27">
        <v>98.036584995463343</v>
      </c>
      <c r="T11" s="27">
        <v>101.72011941554075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M11" s="5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59" customFormat="1" ht="15.75" x14ac:dyDescent="0.25">
      <c r="A12" s="40">
        <v>41365</v>
      </c>
      <c r="B12" s="27">
        <v>106.34567900830947</v>
      </c>
      <c r="C12" s="27">
        <v>90.921172027212549</v>
      </c>
      <c r="D12" s="27">
        <v>104.26025073402786</v>
      </c>
      <c r="E12" s="27">
        <v>91.430517358889148</v>
      </c>
      <c r="F12" s="27">
        <v>100.20604453977666</v>
      </c>
      <c r="G12" s="27">
        <v>101.4760333871949</v>
      </c>
      <c r="H12" s="27">
        <v>103.34185331748196</v>
      </c>
      <c r="I12" s="27">
        <v>92.354674906835641</v>
      </c>
      <c r="J12" s="27">
        <v>102.91697554176247</v>
      </c>
      <c r="K12" s="27">
        <v>96.317136833583277</v>
      </c>
      <c r="L12" s="27">
        <v>99.614755760837014</v>
      </c>
      <c r="M12" s="27">
        <v>102.05785226851036</v>
      </c>
      <c r="N12" s="27">
        <v>103.47002842332283</v>
      </c>
      <c r="O12" s="27">
        <v>99.372026031135505</v>
      </c>
      <c r="P12" s="27">
        <v>101.65815987112259</v>
      </c>
      <c r="Q12" s="27">
        <v>96.387106080619006</v>
      </c>
      <c r="R12" s="27">
        <v>102.09482083438444</v>
      </c>
      <c r="S12" s="27">
        <v>99.047232134967075</v>
      </c>
      <c r="T12" s="27">
        <v>101.19966083606818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M12" s="57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59" customFormat="1" ht="15.75" x14ac:dyDescent="0.25">
      <c r="A13" s="40">
        <v>41395</v>
      </c>
      <c r="B13" s="27">
        <v>99.297033316946681</v>
      </c>
      <c r="C13" s="27">
        <v>102.93228093088445</v>
      </c>
      <c r="D13" s="27">
        <v>102.87962771194874</v>
      </c>
      <c r="E13" s="27">
        <v>90.990094475442447</v>
      </c>
      <c r="F13" s="27">
        <v>105.38131887450852</v>
      </c>
      <c r="G13" s="27">
        <v>99.427954664137417</v>
      </c>
      <c r="H13" s="27">
        <v>100.34050803577412</v>
      </c>
      <c r="I13" s="27">
        <v>100.24944278221332</v>
      </c>
      <c r="J13" s="27">
        <v>95.743667030674956</v>
      </c>
      <c r="K13" s="27">
        <v>92.558912125149931</v>
      </c>
      <c r="L13" s="27">
        <v>99.539582153625943</v>
      </c>
      <c r="M13" s="27">
        <v>99.45614611451515</v>
      </c>
      <c r="N13" s="27">
        <v>98.101045818600156</v>
      </c>
      <c r="O13" s="27">
        <v>99.759417980573005</v>
      </c>
      <c r="P13" s="27">
        <v>95.080905260970908</v>
      </c>
      <c r="Q13" s="27">
        <v>103.30651400953082</v>
      </c>
      <c r="R13" s="27">
        <v>100.53276295702138</v>
      </c>
      <c r="S13" s="27">
        <v>98.760697512167667</v>
      </c>
      <c r="T13" s="27">
        <v>99.504416729331453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M13" s="57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59" customFormat="1" ht="15.75" x14ac:dyDescent="0.25">
      <c r="A14" s="40">
        <v>41426</v>
      </c>
      <c r="B14" s="27">
        <v>91.6397838552205</v>
      </c>
      <c r="C14" s="27">
        <v>91.66520944131193</v>
      </c>
      <c r="D14" s="27">
        <v>94.302907425136766</v>
      </c>
      <c r="E14" s="27">
        <v>92.329938088893797</v>
      </c>
      <c r="F14" s="27">
        <v>101.02210778825327</v>
      </c>
      <c r="G14" s="27">
        <v>97.338203534793593</v>
      </c>
      <c r="H14" s="27">
        <v>95.60473735174017</v>
      </c>
      <c r="I14" s="27">
        <v>100.48840299984352</v>
      </c>
      <c r="J14" s="27">
        <v>100.90944343256068</v>
      </c>
      <c r="K14" s="27">
        <v>106.31121133494975</v>
      </c>
      <c r="L14" s="27">
        <v>99.337073516135021</v>
      </c>
      <c r="M14" s="27">
        <v>96.018152428979818</v>
      </c>
      <c r="N14" s="27">
        <v>91.73630171708092</v>
      </c>
      <c r="O14" s="27">
        <v>100.24400757448781</v>
      </c>
      <c r="P14" s="27">
        <v>95.686542743068514</v>
      </c>
      <c r="Q14" s="27">
        <v>98.693802830909419</v>
      </c>
      <c r="R14" s="27">
        <v>95.943283799663774</v>
      </c>
      <c r="S14" s="27">
        <v>97.341788863538639</v>
      </c>
      <c r="T14" s="27">
        <v>96.718005585860539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M14" s="57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59" customFormat="1" ht="15.75" x14ac:dyDescent="0.25">
      <c r="A15" s="40">
        <v>41456</v>
      </c>
      <c r="B15" s="27">
        <v>92.166145215346972</v>
      </c>
      <c r="C15" s="27">
        <v>99.207198363345583</v>
      </c>
      <c r="D15" s="27">
        <v>98.355739060747979</v>
      </c>
      <c r="E15" s="27">
        <v>99.555167052857456</v>
      </c>
      <c r="F15" s="27">
        <v>99.98599584735824</v>
      </c>
      <c r="G15" s="27">
        <v>98.201728888893783</v>
      </c>
      <c r="H15" s="27">
        <v>95.920735329917505</v>
      </c>
      <c r="I15" s="27">
        <v>102.23551071938471</v>
      </c>
      <c r="J15" s="27">
        <v>99.469775553038346</v>
      </c>
      <c r="K15" s="27">
        <v>98.703549908310336</v>
      </c>
      <c r="L15" s="27">
        <v>100.05207774723736</v>
      </c>
      <c r="M15" s="27">
        <v>100.38470129305801</v>
      </c>
      <c r="N15" s="27">
        <v>94.238500018074362</v>
      </c>
      <c r="O15" s="27">
        <v>100.18980558849304</v>
      </c>
      <c r="P15" s="27">
        <v>105.04576642406541</v>
      </c>
      <c r="Q15" s="27">
        <v>105.46707115348246</v>
      </c>
      <c r="R15" s="27">
        <v>103.30048460614694</v>
      </c>
      <c r="S15" s="27">
        <v>97.815788527003065</v>
      </c>
      <c r="T15" s="27">
        <v>98.646012394515907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M15" s="57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59" customFormat="1" ht="15.75" x14ac:dyDescent="0.25">
      <c r="A16" s="40">
        <v>41487</v>
      </c>
      <c r="B16" s="27">
        <v>95.248460135243207</v>
      </c>
      <c r="C16" s="27">
        <v>94.628183772128665</v>
      </c>
      <c r="D16" s="27">
        <v>94.733091571016075</v>
      </c>
      <c r="E16" s="27">
        <v>100.1424882634345</v>
      </c>
      <c r="F16" s="27">
        <v>103.97827251231035</v>
      </c>
      <c r="G16" s="27">
        <v>99.617376759892679</v>
      </c>
      <c r="H16" s="27">
        <v>96.06106956325506</v>
      </c>
      <c r="I16" s="27">
        <v>101.4677514594208</v>
      </c>
      <c r="J16" s="27">
        <v>98.599840950718701</v>
      </c>
      <c r="K16" s="27">
        <v>94.770354185887598</v>
      </c>
      <c r="L16" s="27">
        <v>100.29821761739232</v>
      </c>
      <c r="M16" s="27">
        <v>98.377377255866023</v>
      </c>
      <c r="N16" s="27">
        <v>89.830598124865389</v>
      </c>
      <c r="O16" s="27">
        <v>100.25146642546623</v>
      </c>
      <c r="P16" s="27">
        <v>106.3066398600149</v>
      </c>
      <c r="Q16" s="27">
        <v>109.78767260966941</v>
      </c>
      <c r="R16" s="27">
        <v>103.41343215568448</v>
      </c>
      <c r="S16" s="27">
        <v>98.884499588675311</v>
      </c>
      <c r="T16" s="27">
        <v>98.671572552799802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M16" s="57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59" customFormat="1" ht="15.75" x14ac:dyDescent="0.25">
      <c r="A17" s="40">
        <v>41518</v>
      </c>
      <c r="B17" s="27">
        <v>91.404974694959378</v>
      </c>
      <c r="C17" s="27">
        <v>92.309305377167348</v>
      </c>
      <c r="D17" s="27">
        <v>91.093245692964885</v>
      </c>
      <c r="E17" s="27">
        <v>107.90401188080685</v>
      </c>
      <c r="F17" s="27">
        <v>100.03679647065144</v>
      </c>
      <c r="G17" s="27">
        <v>100.36422391215399</v>
      </c>
      <c r="H17" s="27">
        <v>97.313153256209077</v>
      </c>
      <c r="I17" s="27">
        <v>96.073673292690671</v>
      </c>
      <c r="J17" s="27">
        <v>95.761376888807661</v>
      </c>
      <c r="K17" s="27">
        <v>103.54414293925551</v>
      </c>
      <c r="L17" s="27">
        <v>100.44239091382256</v>
      </c>
      <c r="M17" s="27">
        <v>94.848501801635791</v>
      </c>
      <c r="N17" s="27">
        <v>93.15794032457579</v>
      </c>
      <c r="O17" s="27">
        <v>101.57987300538989</v>
      </c>
      <c r="P17" s="27">
        <v>99.347459933928548</v>
      </c>
      <c r="Q17" s="27">
        <v>99.347834250400055</v>
      </c>
      <c r="R17" s="27">
        <v>105.63154629114358</v>
      </c>
      <c r="S17" s="27">
        <v>100.67631873855613</v>
      </c>
      <c r="T17" s="27">
        <v>97.715899733543935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M17" s="5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59" customFormat="1" ht="15.75" x14ac:dyDescent="0.25">
      <c r="A18" s="40">
        <v>41548</v>
      </c>
      <c r="B18" s="27">
        <v>91.260920036622224</v>
      </c>
      <c r="C18" s="27">
        <v>104.1092538402892</v>
      </c>
      <c r="D18" s="27">
        <v>95.719242501147235</v>
      </c>
      <c r="E18" s="27">
        <v>111.22546514674549</v>
      </c>
      <c r="F18" s="27">
        <v>104.61764961803087</v>
      </c>
      <c r="G18" s="27">
        <v>101.0875432737372</v>
      </c>
      <c r="H18" s="27">
        <v>99.790024184279531</v>
      </c>
      <c r="I18" s="27">
        <v>103.18450456890658</v>
      </c>
      <c r="J18" s="27">
        <v>107.57177017885415</v>
      </c>
      <c r="K18" s="27">
        <v>92.793793443093875</v>
      </c>
      <c r="L18" s="27">
        <v>101.36129613908527</v>
      </c>
      <c r="M18" s="27">
        <v>105.74050276769769</v>
      </c>
      <c r="N18" s="27">
        <v>97.059842219884331</v>
      </c>
      <c r="O18" s="27">
        <v>101.3567410959912</v>
      </c>
      <c r="P18" s="27">
        <v>85.4563872127829</v>
      </c>
      <c r="Q18" s="27">
        <v>99.494752894738028</v>
      </c>
      <c r="R18" s="27">
        <v>106.61482369131383</v>
      </c>
      <c r="S18" s="27">
        <v>103.28916786803228</v>
      </c>
      <c r="T18" s="27">
        <v>99.478760196896715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M18" s="5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59" customFormat="1" ht="15.75" x14ac:dyDescent="0.25">
      <c r="A19" s="40">
        <v>41579</v>
      </c>
      <c r="B19" s="27">
        <v>98.212316718026955</v>
      </c>
      <c r="C19" s="27">
        <v>108.93249572479471</v>
      </c>
      <c r="D19" s="27">
        <v>101.84236668817601</v>
      </c>
      <c r="E19" s="27">
        <v>111.38506712632352</v>
      </c>
      <c r="F19" s="27">
        <v>108.31303207321064</v>
      </c>
      <c r="G19" s="27">
        <v>102.60111808088762</v>
      </c>
      <c r="H19" s="27">
        <v>103.28573953396352</v>
      </c>
      <c r="I19" s="27">
        <v>103.8779642164363</v>
      </c>
      <c r="J19" s="27">
        <v>101.40835740265453</v>
      </c>
      <c r="K19" s="27">
        <v>107.30869487559114</v>
      </c>
      <c r="L19" s="27">
        <v>101.7798964191785</v>
      </c>
      <c r="M19" s="27">
        <v>107.62405557178747</v>
      </c>
      <c r="N19" s="27">
        <v>106.98690590824273</v>
      </c>
      <c r="O19" s="27">
        <v>101.49521372566446</v>
      </c>
      <c r="P19" s="27">
        <v>82.635335530561591</v>
      </c>
      <c r="Q19" s="27">
        <v>104.31019845285596</v>
      </c>
      <c r="R19" s="27">
        <v>101.07336826766679</v>
      </c>
      <c r="S19" s="27">
        <v>104.26817637937677</v>
      </c>
      <c r="T19" s="27">
        <v>102.16015040010443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59" customFormat="1" ht="15.75" x14ac:dyDescent="0.25">
      <c r="A20" s="41">
        <v>41609</v>
      </c>
      <c r="B20" s="28">
        <v>106.25935258602605</v>
      </c>
      <c r="C20" s="28">
        <v>125.18153168757658</v>
      </c>
      <c r="D20" s="28">
        <v>107.05498351931402</v>
      </c>
      <c r="E20" s="28">
        <v>114.89856805236305</v>
      </c>
      <c r="F20" s="28">
        <v>105.72442344024171</v>
      </c>
      <c r="G20" s="28">
        <v>103.23657542573805</v>
      </c>
      <c r="H20" s="28">
        <v>109.12765495345165</v>
      </c>
      <c r="I20" s="28">
        <v>121.44828543300787</v>
      </c>
      <c r="J20" s="28">
        <v>118.15706177495757</v>
      </c>
      <c r="K20" s="28">
        <v>100.57873489998748</v>
      </c>
      <c r="L20" s="28">
        <v>102.94921048073759</v>
      </c>
      <c r="M20" s="28">
        <v>115.23275363044011</v>
      </c>
      <c r="N20" s="28">
        <v>122.63523080817514</v>
      </c>
      <c r="O20" s="28">
        <v>101.87904504230769</v>
      </c>
      <c r="P20" s="28">
        <v>91.634543730181917</v>
      </c>
      <c r="Q20" s="28">
        <v>102.75978771764788</v>
      </c>
      <c r="R20" s="28">
        <v>96.659274906485308</v>
      </c>
      <c r="S20" s="28">
        <v>104.43411406477452</v>
      </c>
      <c r="T20" s="28">
        <v>106.29628824716528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M20" s="57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15.75" x14ac:dyDescent="0.25">
      <c r="A21" s="42">
        <v>41640</v>
      </c>
      <c r="B21" s="29">
        <v>107.3241379821165</v>
      </c>
      <c r="C21" s="29">
        <v>120.72732728695811</v>
      </c>
      <c r="D21" s="29">
        <v>104.41061150067519</v>
      </c>
      <c r="E21" s="29">
        <v>110.25714846276657</v>
      </c>
      <c r="F21" s="29">
        <v>98.199812509110885</v>
      </c>
      <c r="G21" s="29">
        <v>101.48714591113379</v>
      </c>
      <c r="H21" s="29">
        <v>101.62958650887101</v>
      </c>
      <c r="I21" s="29">
        <v>93.759907433822718</v>
      </c>
      <c r="J21" s="29">
        <v>99.606541381671761</v>
      </c>
      <c r="K21" s="29">
        <v>114.03361693525308</v>
      </c>
      <c r="L21" s="29">
        <v>101.66410879755975</v>
      </c>
      <c r="M21" s="29">
        <v>99.114504303652197</v>
      </c>
      <c r="N21" s="29">
        <v>101.21449392030044</v>
      </c>
      <c r="O21" s="29">
        <v>98.280999144559985</v>
      </c>
      <c r="P21" s="29">
        <v>101.67567522644141</v>
      </c>
      <c r="Q21" s="29">
        <v>100.33188709025666</v>
      </c>
      <c r="R21" s="29">
        <v>97.374639254119131</v>
      </c>
      <c r="S21" s="29">
        <v>103.1138823804783</v>
      </c>
      <c r="T21" s="29">
        <v>102.74779512022316</v>
      </c>
      <c r="U21" s="23"/>
      <c r="V21" s="42">
        <v>41640</v>
      </c>
      <c r="W21" s="29">
        <f t="shared" ref="W21:W84" si="0">B21/B9*100-100</f>
        <v>1.0473110098743206</v>
      </c>
      <c r="X21" s="29">
        <f t="shared" ref="X21:X84" si="1">C21/C9*100-100</f>
        <v>16.060372450666875</v>
      </c>
      <c r="Y21" s="29">
        <f t="shared" ref="Y21:Y84" si="2">D21/D9*100-100</f>
        <v>-3.9855376394854147E-2</v>
      </c>
      <c r="Z21" s="29">
        <f t="shared" ref="Z21:Z84" si="3">E21/E9*100-100</f>
        <v>14.547414482942926</v>
      </c>
      <c r="AA21" s="29">
        <f t="shared" ref="AA21:AA84" si="4">F21/F9*100-100</f>
        <v>10.338365228965145</v>
      </c>
      <c r="AB21" s="29">
        <f t="shared" ref="AB21:AB84" si="5">G21/G9*100-100</f>
        <v>3.4387898457281807</v>
      </c>
      <c r="AC21" s="29">
        <f t="shared" ref="AC21:AC84" si="6">H21/H9*100-100</f>
        <v>3.3111124663807203</v>
      </c>
      <c r="AD21" s="29">
        <f t="shared" ref="AD21:AD84" si="7">I21/I9*100-100</f>
        <v>4.1858200400394736</v>
      </c>
      <c r="AE21" s="29">
        <f t="shared" ref="AE21:AE84" si="8">J21/J9*100-100</f>
        <v>6.4955899831219597</v>
      </c>
      <c r="AF21" s="29">
        <f t="shared" ref="AF21:AF84" si="9">K21/K9*100-100</f>
        <v>3.372818255938796</v>
      </c>
      <c r="AG21" s="29">
        <f t="shared" ref="AG21:AG84" si="10">L21/L9*100-100</f>
        <v>4.1453985984590531</v>
      </c>
      <c r="AH21" s="29">
        <f t="shared" ref="AH21:AH84" si="11">M21/M9*100-100</f>
        <v>8.8245012024831055</v>
      </c>
      <c r="AI21" s="29">
        <f t="shared" ref="AI21:AI84" si="12">N21/N9*100-100</f>
        <v>4.3688792391445759</v>
      </c>
      <c r="AJ21" s="29">
        <f t="shared" ref="AJ21:AJ84" si="13">O21/O9*100-100</f>
        <v>3.3292946127321414</v>
      </c>
      <c r="AK21" s="29">
        <f t="shared" ref="AK21:AK84" si="14">P21/P9*100-100</f>
        <v>0.29325360723666449</v>
      </c>
      <c r="AL21" s="29">
        <f t="shared" ref="AL21:AL84" si="15">Q21/Q9*100-100</f>
        <v>9.5763326469011645</v>
      </c>
      <c r="AM21" s="29">
        <f t="shared" ref="AM21:AM84" si="16">R21/R9*100-100</f>
        <v>1.8042739319247545</v>
      </c>
      <c r="AN21" s="29">
        <f t="shared" ref="AN21:AN84" si="17">S21/S9*100-100</f>
        <v>3.8256146497193129</v>
      </c>
      <c r="AO21" s="29">
        <f t="shared" ref="AO21:AO84" si="18">T21/T9*100-100</f>
        <v>3.7063615143117232</v>
      </c>
      <c r="AP21" s="23"/>
      <c r="AQ21" s="23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M21" s="5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15.75" x14ac:dyDescent="0.25">
      <c r="A22" s="43">
        <v>41671</v>
      </c>
      <c r="B22" s="31">
        <v>108.48416441381406</v>
      </c>
      <c r="C22" s="31">
        <v>133.77948263573768</v>
      </c>
      <c r="D22" s="31">
        <v>103.60777949106668</v>
      </c>
      <c r="E22" s="31">
        <v>98.836710134821928</v>
      </c>
      <c r="F22" s="31">
        <v>103.46261485911323</v>
      </c>
      <c r="G22" s="31">
        <v>100.11317720229604</v>
      </c>
      <c r="H22" s="31">
        <v>102.62045742108141</v>
      </c>
      <c r="I22" s="31">
        <v>91.589437272520115</v>
      </c>
      <c r="J22" s="31">
        <v>93.829422453238081</v>
      </c>
      <c r="K22" s="31">
        <v>96.342721417426816</v>
      </c>
      <c r="L22" s="31">
        <v>101.88005394097625</v>
      </c>
      <c r="M22" s="31">
        <v>97.580878335799355</v>
      </c>
      <c r="N22" s="31">
        <v>102.1530959181986</v>
      </c>
      <c r="O22" s="31">
        <v>101.15152864936321</v>
      </c>
      <c r="P22" s="31">
        <v>119.88043295103915</v>
      </c>
      <c r="Q22" s="31">
        <v>105.55737499047501</v>
      </c>
      <c r="R22" s="31">
        <v>97.35424235013005</v>
      </c>
      <c r="S22" s="31">
        <v>100.75608815175086</v>
      </c>
      <c r="T22" s="31">
        <v>102.57337749818629</v>
      </c>
      <c r="U22" s="23"/>
      <c r="V22" s="43">
        <v>41671</v>
      </c>
      <c r="W22" s="31">
        <f t="shared" si="0"/>
        <v>0.71519086385801245</v>
      </c>
      <c r="X22" s="31">
        <f t="shared" si="1"/>
        <v>48.555413977995158</v>
      </c>
      <c r="Y22" s="31">
        <f t="shared" si="2"/>
        <v>2.805928876026627</v>
      </c>
      <c r="Z22" s="31">
        <f t="shared" si="3"/>
        <v>9.3955165821979705</v>
      </c>
      <c r="AA22" s="31">
        <f t="shared" si="4"/>
        <v>12.062064446744046</v>
      </c>
      <c r="AB22" s="31">
        <f t="shared" si="5"/>
        <v>2.032593832796195</v>
      </c>
      <c r="AC22" s="31">
        <f t="shared" si="6"/>
        <v>4.0643721831994668</v>
      </c>
      <c r="AD22" s="31">
        <f t="shared" si="7"/>
        <v>6.4404832521537827</v>
      </c>
      <c r="AE22" s="31">
        <f t="shared" si="8"/>
        <v>0.19736817231633097</v>
      </c>
      <c r="AF22" s="31">
        <f t="shared" si="9"/>
        <v>0.65887660549095983</v>
      </c>
      <c r="AG22" s="31">
        <f t="shared" si="10"/>
        <v>4.0510248753826232</v>
      </c>
      <c r="AH22" s="31">
        <f t="shared" si="11"/>
        <v>5.6592417067949725</v>
      </c>
      <c r="AI22" s="31">
        <f t="shared" si="12"/>
        <v>1.9311539721740729</v>
      </c>
      <c r="AJ22" s="31">
        <f t="shared" si="13"/>
        <v>2.8146090102501518</v>
      </c>
      <c r="AK22" s="31">
        <f t="shared" si="14"/>
        <v>1.0338912997446101</v>
      </c>
      <c r="AL22" s="31">
        <f t="shared" si="15"/>
        <v>12.870220336587295</v>
      </c>
      <c r="AM22" s="31">
        <f t="shared" si="16"/>
        <v>4.3355596749056247</v>
      </c>
      <c r="AN22" s="31">
        <f t="shared" si="17"/>
        <v>2.6749403508396767</v>
      </c>
      <c r="AO22" s="31">
        <f t="shared" si="18"/>
        <v>3.8051059452385516</v>
      </c>
      <c r="AP22" s="23"/>
      <c r="AQ22" s="23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M22" s="5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15.75" x14ac:dyDescent="0.25">
      <c r="A23" s="43">
        <v>41699</v>
      </c>
      <c r="B23" s="31">
        <v>117.03315839324918</v>
      </c>
      <c r="C23" s="31">
        <v>135.83097357712188</v>
      </c>
      <c r="D23" s="31">
        <v>108.80029488277995</v>
      </c>
      <c r="E23" s="31">
        <v>107.25400129420598</v>
      </c>
      <c r="F23" s="31">
        <v>100.11935898801002</v>
      </c>
      <c r="G23" s="31">
        <v>102.18443357721712</v>
      </c>
      <c r="H23" s="31">
        <v>105.90325973746259</v>
      </c>
      <c r="I23" s="31">
        <v>102.02651426742206</v>
      </c>
      <c r="J23" s="31">
        <v>98.699766039541757</v>
      </c>
      <c r="K23" s="31">
        <v>112.08866192836732</v>
      </c>
      <c r="L23" s="31">
        <v>103.32904079502786</v>
      </c>
      <c r="M23" s="31">
        <v>103.74885815989401</v>
      </c>
      <c r="N23" s="31">
        <v>112.58703730798224</v>
      </c>
      <c r="O23" s="31">
        <v>102.66008836300551</v>
      </c>
      <c r="P23" s="31">
        <v>118.79000351337066</v>
      </c>
      <c r="Q23" s="31">
        <v>106.60598204446751</v>
      </c>
      <c r="R23" s="31">
        <v>104.63042552337832</v>
      </c>
      <c r="S23" s="31">
        <v>99.919099538696955</v>
      </c>
      <c r="T23" s="31">
        <v>106.76502220044807</v>
      </c>
      <c r="U23" s="23"/>
      <c r="V23" s="43">
        <v>41699</v>
      </c>
      <c r="W23" s="31">
        <f t="shared" si="0"/>
        <v>2.4452078017163359</v>
      </c>
      <c r="X23" s="31">
        <f t="shared" si="1"/>
        <v>41.43367741471576</v>
      </c>
      <c r="Y23" s="31">
        <f t="shared" si="2"/>
        <v>4.0888799213766589</v>
      </c>
      <c r="Z23" s="31">
        <f t="shared" si="3"/>
        <v>14.665958167872844</v>
      </c>
      <c r="AA23" s="31">
        <f t="shared" si="4"/>
        <v>11.978567812490311</v>
      </c>
      <c r="AB23" s="31">
        <f t="shared" si="5"/>
        <v>1.7599074170409352</v>
      </c>
      <c r="AC23" s="31">
        <f t="shared" si="6"/>
        <v>3.5934587428799034</v>
      </c>
      <c r="AD23" s="31">
        <f t="shared" si="7"/>
        <v>-0.5388542797574587</v>
      </c>
      <c r="AE23" s="31">
        <f t="shared" si="8"/>
        <v>6.9498895845487141</v>
      </c>
      <c r="AF23" s="31">
        <f t="shared" si="9"/>
        <v>10.881811637409228</v>
      </c>
      <c r="AG23" s="31">
        <f t="shared" si="10"/>
        <v>4.2732640848284262</v>
      </c>
      <c r="AH23" s="31">
        <f t="shared" si="11"/>
        <v>7.1472992783316869</v>
      </c>
      <c r="AI23" s="31">
        <f t="shared" si="12"/>
        <v>6.6284150584821901</v>
      </c>
      <c r="AJ23" s="31">
        <f t="shared" si="13"/>
        <v>2.2759457505439116</v>
      </c>
      <c r="AK23" s="31">
        <f t="shared" si="14"/>
        <v>1.4291843829004449</v>
      </c>
      <c r="AL23" s="31">
        <f t="shared" si="15"/>
        <v>11.792270837955286</v>
      </c>
      <c r="AM23" s="31">
        <f t="shared" si="16"/>
        <v>9.2420268124024858</v>
      </c>
      <c r="AN23" s="31">
        <f t="shared" si="17"/>
        <v>1.9202163593527075</v>
      </c>
      <c r="AO23" s="31">
        <f t="shared" si="18"/>
        <v>4.9595918820132283</v>
      </c>
      <c r="AP23" s="23"/>
      <c r="AQ23" s="23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15.75" x14ac:dyDescent="0.25">
      <c r="A24" s="43">
        <v>41730</v>
      </c>
      <c r="B24" s="31">
        <v>106.51124487919225</v>
      </c>
      <c r="C24" s="31">
        <v>156.37581652168154</v>
      </c>
      <c r="D24" s="31">
        <v>105.55336216736313</v>
      </c>
      <c r="E24" s="31">
        <v>99.252266110127167</v>
      </c>
      <c r="F24" s="31">
        <v>105.12322899765314</v>
      </c>
      <c r="G24" s="31">
        <v>103.54393966764218</v>
      </c>
      <c r="H24" s="31">
        <v>107.0803958624861</v>
      </c>
      <c r="I24" s="31">
        <v>101.61396109429727</v>
      </c>
      <c r="J24" s="31">
        <v>104.26823039031882</v>
      </c>
      <c r="K24" s="31">
        <v>97.869872673863568</v>
      </c>
      <c r="L24" s="31">
        <v>103.6829193954384</v>
      </c>
      <c r="M24" s="31">
        <v>105.84229731634042</v>
      </c>
      <c r="N24" s="31">
        <v>105.73010415432778</v>
      </c>
      <c r="O24" s="31">
        <v>103.79059554416712</v>
      </c>
      <c r="P24" s="31">
        <v>105.20397858745119</v>
      </c>
      <c r="Q24" s="31">
        <v>108.06248686864119</v>
      </c>
      <c r="R24" s="31">
        <v>102.13632050774214</v>
      </c>
      <c r="S24" s="31">
        <v>100.48284459946598</v>
      </c>
      <c r="T24" s="31">
        <v>104.79874316573343</v>
      </c>
      <c r="U24" s="23"/>
      <c r="V24" s="43">
        <v>41730</v>
      </c>
      <c r="W24" s="31">
        <f t="shared" si="0"/>
        <v>0.15568650501525383</v>
      </c>
      <c r="X24" s="31">
        <f t="shared" si="1"/>
        <v>71.99054195526486</v>
      </c>
      <c r="Y24" s="31">
        <f t="shared" si="2"/>
        <v>1.2402727062627719</v>
      </c>
      <c r="Z24" s="31">
        <f t="shared" si="3"/>
        <v>8.5548556184316169</v>
      </c>
      <c r="AA24" s="31">
        <f t="shared" si="4"/>
        <v>4.9070737004538927</v>
      </c>
      <c r="AB24" s="31">
        <f t="shared" si="5"/>
        <v>2.0378272695749757</v>
      </c>
      <c r="AC24" s="31">
        <f t="shared" si="6"/>
        <v>3.6176461181886879</v>
      </c>
      <c r="AD24" s="31">
        <f t="shared" si="7"/>
        <v>10.025790461394706</v>
      </c>
      <c r="AE24" s="31">
        <f t="shared" si="8"/>
        <v>1.3129562362702956</v>
      </c>
      <c r="AF24" s="31">
        <f t="shared" si="9"/>
        <v>1.6121075556503541</v>
      </c>
      <c r="AG24" s="31">
        <f t="shared" si="10"/>
        <v>4.0838966110287487</v>
      </c>
      <c r="AH24" s="31">
        <f t="shared" si="11"/>
        <v>3.7081370651161052</v>
      </c>
      <c r="AI24" s="31">
        <f t="shared" si="12"/>
        <v>2.1842805742339237</v>
      </c>
      <c r="AJ24" s="31">
        <f t="shared" si="13"/>
        <v>4.4464923273750827</v>
      </c>
      <c r="AK24" s="31">
        <f t="shared" si="14"/>
        <v>3.4879823919927446</v>
      </c>
      <c r="AL24" s="31">
        <f t="shared" si="15"/>
        <v>12.113011026865777</v>
      </c>
      <c r="AM24" s="31">
        <f t="shared" si="16"/>
        <v>4.0648167084825104E-2</v>
      </c>
      <c r="AN24" s="31">
        <f t="shared" si="17"/>
        <v>1.4494220924242001</v>
      </c>
      <c r="AO24" s="31">
        <f t="shared" si="18"/>
        <v>3.5564173831524499</v>
      </c>
      <c r="AP24" s="23"/>
      <c r="AQ24" s="23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15.75" x14ac:dyDescent="0.25">
      <c r="A25" s="43">
        <v>41760</v>
      </c>
      <c r="B25" s="31">
        <v>101.55566631490974</v>
      </c>
      <c r="C25" s="31">
        <v>145.29372869466022</v>
      </c>
      <c r="D25" s="31">
        <v>105.71891462561544</v>
      </c>
      <c r="E25" s="31">
        <v>104.66263399417598</v>
      </c>
      <c r="F25" s="31">
        <v>109.85739787411157</v>
      </c>
      <c r="G25" s="31">
        <v>101.84683952878071</v>
      </c>
      <c r="H25" s="31">
        <v>105.77199982203513</v>
      </c>
      <c r="I25" s="31">
        <v>106.05028369981176</v>
      </c>
      <c r="J25" s="31">
        <v>99.590480300796159</v>
      </c>
      <c r="K25" s="31">
        <v>102.54468968629338</v>
      </c>
      <c r="L25" s="31">
        <v>104.03347363164622</v>
      </c>
      <c r="M25" s="31">
        <v>102.85660007714181</v>
      </c>
      <c r="N25" s="31">
        <v>106.84247769444944</v>
      </c>
      <c r="O25" s="31">
        <v>104.13796367347048</v>
      </c>
      <c r="P25" s="31">
        <v>98.734094915545199</v>
      </c>
      <c r="Q25" s="31">
        <v>108.34052460046594</v>
      </c>
      <c r="R25" s="31">
        <v>113.11249110921248</v>
      </c>
      <c r="S25" s="31">
        <v>100.16599758462937</v>
      </c>
      <c r="T25" s="31">
        <v>104.39429952592909</v>
      </c>
      <c r="U25" s="23"/>
      <c r="V25" s="43">
        <v>41760</v>
      </c>
      <c r="W25" s="31">
        <f t="shared" si="0"/>
        <v>2.2746228386841381</v>
      </c>
      <c r="X25" s="31">
        <f t="shared" si="1"/>
        <v>41.154677017426678</v>
      </c>
      <c r="Y25" s="31">
        <f t="shared" si="2"/>
        <v>2.7598145296718855</v>
      </c>
      <c r="Z25" s="31">
        <f t="shared" si="3"/>
        <v>15.026404354842882</v>
      </c>
      <c r="AA25" s="31">
        <f t="shared" si="4"/>
        <v>4.2475070984197032</v>
      </c>
      <c r="AB25" s="31">
        <f t="shared" si="5"/>
        <v>2.4328015926850384</v>
      </c>
      <c r="AC25" s="31">
        <f t="shared" si="6"/>
        <v>5.4130598823802387</v>
      </c>
      <c r="AD25" s="31">
        <f t="shared" si="7"/>
        <v>5.7864071426316599</v>
      </c>
      <c r="AE25" s="31">
        <f t="shared" si="8"/>
        <v>4.0178252927044724</v>
      </c>
      <c r="AF25" s="31">
        <f t="shared" si="9"/>
        <v>10.788564095958236</v>
      </c>
      <c r="AG25" s="31">
        <f t="shared" si="10"/>
        <v>4.5146778605967626</v>
      </c>
      <c r="AH25" s="31">
        <f t="shared" si="11"/>
        <v>3.4190485912367166</v>
      </c>
      <c r="AI25" s="31">
        <f t="shared" si="12"/>
        <v>8.9106408631088243</v>
      </c>
      <c r="AJ25" s="31">
        <f t="shared" si="13"/>
        <v>4.3891050905591271</v>
      </c>
      <c r="AK25" s="31">
        <f t="shared" si="14"/>
        <v>3.8421906528417082</v>
      </c>
      <c r="AL25" s="31">
        <f t="shared" si="15"/>
        <v>4.8728878708178058</v>
      </c>
      <c r="AM25" s="31">
        <f t="shared" si="16"/>
        <v>12.513063186743452</v>
      </c>
      <c r="AN25" s="31">
        <f t="shared" si="17"/>
        <v>1.4229345355611258</v>
      </c>
      <c r="AO25" s="31">
        <f t="shared" si="18"/>
        <v>4.914236932717202</v>
      </c>
      <c r="AP25" s="23"/>
      <c r="AQ25" s="23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15.75" x14ac:dyDescent="0.25">
      <c r="A26" s="43">
        <v>41791</v>
      </c>
      <c r="B26" s="31">
        <v>93.336821596561634</v>
      </c>
      <c r="C26" s="31">
        <v>133.38592489406892</v>
      </c>
      <c r="D26" s="31">
        <v>98.477882262118698</v>
      </c>
      <c r="E26" s="31">
        <v>106.97923925127151</v>
      </c>
      <c r="F26" s="31">
        <v>106.10480399538945</v>
      </c>
      <c r="G26" s="31">
        <v>100.16624759946855</v>
      </c>
      <c r="H26" s="31">
        <v>100.09308456365542</v>
      </c>
      <c r="I26" s="31">
        <v>103.92409928805669</v>
      </c>
      <c r="J26" s="31">
        <v>100.10100859113253</v>
      </c>
      <c r="K26" s="31">
        <v>104.79853454423852</v>
      </c>
      <c r="L26" s="31">
        <v>103.68465624675446</v>
      </c>
      <c r="M26" s="31">
        <v>98.965448629601966</v>
      </c>
      <c r="N26" s="31">
        <v>100.10796351754742</v>
      </c>
      <c r="O26" s="31">
        <v>104.30061048019347</v>
      </c>
      <c r="P26" s="31">
        <v>99.268417929917092</v>
      </c>
      <c r="Q26" s="31">
        <v>104.07983553972697</v>
      </c>
      <c r="R26" s="31">
        <v>104.35807769341349</v>
      </c>
      <c r="S26" s="31">
        <v>100.30962065979148</v>
      </c>
      <c r="T26" s="31">
        <v>101.04943926292712</v>
      </c>
      <c r="U26" s="23"/>
      <c r="V26" s="43">
        <v>41791</v>
      </c>
      <c r="W26" s="31">
        <f t="shared" si="0"/>
        <v>1.8518569882511429</v>
      </c>
      <c r="X26" s="31">
        <f t="shared" si="1"/>
        <v>45.514231306555217</v>
      </c>
      <c r="Y26" s="31">
        <f t="shared" si="2"/>
        <v>4.4271963091872664</v>
      </c>
      <c r="Z26" s="31">
        <f t="shared" si="3"/>
        <v>15.866252556428222</v>
      </c>
      <c r="AA26" s="31">
        <f t="shared" si="4"/>
        <v>5.0312711924302107</v>
      </c>
      <c r="AB26" s="31">
        <f t="shared" si="5"/>
        <v>2.9053793495008193</v>
      </c>
      <c r="AC26" s="31">
        <f t="shared" si="6"/>
        <v>4.6946912216307339</v>
      </c>
      <c r="AD26" s="31">
        <f t="shared" si="7"/>
        <v>3.4189978003914803</v>
      </c>
      <c r="AE26" s="31">
        <f t="shared" si="8"/>
        <v>-0.80114884586440382</v>
      </c>
      <c r="AF26" s="31">
        <f t="shared" si="9"/>
        <v>-1.4228760746082543</v>
      </c>
      <c r="AG26" s="31">
        <f t="shared" si="10"/>
        <v>4.3765963468948712</v>
      </c>
      <c r="AH26" s="31">
        <f t="shared" si="11"/>
        <v>3.0695198002295854</v>
      </c>
      <c r="AI26" s="31">
        <f t="shared" si="12"/>
        <v>9.1257895116429495</v>
      </c>
      <c r="AJ26" s="31">
        <f t="shared" si="13"/>
        <v>4.0467285814479652</v>
      </c>
      <c r="AK26" s="31">
        <f t="shared" si="14"/>
        <v>3.7433426730301989</v>
      </c>
      <c r="AL26" s="31">
        <f t="shared" si="15"/>
        <v>5.4573160161285585</v>
      </c>
      <c r="AM26" s="31">
        <f t="shared" si="16"/>
        <v>8.770591916908316</v>
      </c>
      <c r="AN26" s="31">
        <f t="shared" si="17"/>
        <v>3.0488773946956798</v>
      </c>
      <c r="AO26" s="31">
        <f t="shared" si="18"/>
        <v>4.4784150074531794</v>
      </c>
      <c r="AP26" s="23"/>
      <c r="AQ26" s="23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M26" s="5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15.75" x14ac:dyDescent="0.25">
      <c r="A27" s="43">
        <v>41821</v>
      </c>
      <c r="B27" s="31">
        <v>95.076564074259466</v>
      </c>
      <c r="C27" s="31">
        <v>171.73870392657989</v>
      </c>
      <c r="D27" s="31">
        <v>103.58470877225446</v>
      </c>
      <c r="E27" s="31">
        <v>101.05394217568517</v>
      </c>
      <c r="F27" s="31">
        <v>106.52040710537773</v>
      </c>
      <c r="G27" s="31">
        <v>101.6244320319708</v>
      </c>
      <c r="H27" s="31">
        <v>102.10408856955672</v>
      </c>
      <c r="I27" s="31">
        <v>107.08716769125981</v>
      </c>
      <c r="J27" s="31">
        <v>103.47890479092868</v>
      </c>
      <c r="K27" s="31">
        <v>102.32022558053259</v>
      </c>
      <c r="L27" s="31">
        <v>104.31192088435229</v>
      </c>
      <c r="M27" s="31">
        <v>104.82718456682278</v>
      </c>
      <c r="N27" s="31">
        <v>102.31001873862949</v>
      </c>
      <c r="O27" s="31">
        <v>103.99639357149061</v>
      </c>
      <c r="P27" s="31">
        <v>107.94389854970494</v>
      </c>
      <c r="Q27" s="31">
        <v>115.63825082988036</v>
      </c>
      <c r="R27" s="31">
        <v>102.94295586340976</v>
      </c>
      <c r="S27" s="31">
        <v>102.29526116163557</v>
      </c>
      <c r="T27" s="31">
        <v>103.77946794458136</v>
      </c>
      <c r="U27" s="23"/>
      <c r="V27" s="43">
        <v>41821</v>
      </c>
      <c r="W27" s="31">
        <f t="shared" si="0"/>
        <v>3.1577960129636153</v>
      </c>
      <c r="X27" s="31">
        <f t="shared" si="1"/>
        <v>73.111131812822947</v>
      </c>
      <c r="Y27" s="31">
        <f t="shared" si="2"/>
        <v>5.3163849526633982</v>
      </c>
      <c r="Z27" s="31">
        <f t="shared" si="3"/>
        <v>1.5054719581073499</v>
      </c>
      <c r="AA27" s="31">
        <f t="shared" si="4"/>
        <v>6.5353264751147009</v>
      </c>
      <c r="AB27" s="31">
        <f t="shared" si="5"/>
        <v>3.4853797196885239</v>
      </c>
      <c r="AC27" s="31">
        <f t="shared" si="6"/>
        <v>6.4463155107930419</v>
      </c>
      <c r="AD27" s="31">
        <f t="shared" si="7"/>
        <v>4.7455692623201031</v>
      </c>
      <c r="AE27" s="31">
        <f t="shared" si="8"/>
        <v>4.0304999338745233</v>
      </c>
      <c r="AF27" s="31">
        <f t="shared" si="9"/>
        <v>3.6641799363669634</v>
      </c>
      <c r="AG27" s="31">
        <f t="shared" si="10"/>
        <v>4.257625861480463</v>
      </c>
      <c r="AH27" s="31">
        <f t="shared" si="11"/>
        <v>4.4254584777769992</v>
      </c>
      <c r="AI27" s="31">
        <f t="shared" si="12"/>
        <v>8.5649906556312487</v>
      </c>
      <c r="AJ27" s="31">
        <f t="shared" si="13"/>
        <v>3.799376553970248</v>
      </c>
      <c r="AK27" s="31">
        <f t="shared" si="14"/>
        <v>2.7589233000975071</v>
      </c>
      <c r="AL27" s="31">
        <f t="shared" si="15"/>
        <v>9.6439386864134491</v>
      </c>
      <c r="AM27" s="31">
        <f t="shared" si="16"/>
        <v>-0.34610558130518143</v>
      </c>
      <c r="AN27" s="31">
        <f t="shared" si="17"/>
        <v>4.5794985677551523</v>
      </c>
      <c r="AO27" s="31">
        <f t="shared" si="18"/>
        <v>5.2039159267129662</v>
      </c>
      <c r="AP27" s="23"/>
      <c r="AQ27" s="23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M27" s="57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59" customFormat="1" ht="15.75" x14ac:dyDescent="0.25">
      <c r="A28" s="43">
        <v>41852</v>
      </c>
      <c r="B28" s="31">
        <v>95.444424719400729</v>
      </c>
      <c r="C28" s="31">
        <v>147.05257287864191</v>
      </c>
      <c r="D28" s="31">
        <v>97.223508074685057</v>
      </c>
      <c r="E28" s="31">
        <v>95.200743135433299</v>
      </c>
      <c r="F28" s="31">
        <v>111.02117188706086</v>
      </c>
      <c r="G28" s="31">
        <v>103.1551597647582</v>
      </c>
      <c r="H28" s="31">
        <v>102.36707484932073</v>
      </c>
      <c r="I28" s="31">
        <v>107.67642100948699</v>
      </c>
      <c r="J28" s="31">
        <v>96.930373656743498</v>
      </c>
      <c r="K28" s="31">
        <v>101.22970156161973</v>
      </c>
      <c r="L28" s="31">
        <v>104.31378768286952</v>
      </c>
      <c r="M28" s="31">
        <v>101.51775223631623</v>
      </c>
      <c r="N28" s="31">
        <v>96.491400563765765</v>
      </c>
      <c r="O28" s="31">
        <v>104.1715880933628</v>
      </c>
      <c r="P28" s="31">
        <v>108.7983707480396</v>
      </c>
      <c r="Q28" s="31">
        <v>109.88255533391968</v>
      </c>
      <c r="R28" s="31">
        <v>102.8884763497344</v>
      </c>
      <c r="S28" s="31">
        <v>102.68056275082149</v>
      </c>
      <c r="T28" s="31">
        <v>102.19794753665856</v>
      </c>
      <c r="U28" s="23"/>
      <c r="V28" s="43">
        <v>41852</v>
      </c>
      <c r="W28" s="31">
        <f t="shared" si="0"/>
        <v>0.20574042234306944</v>
      </c>
      <c r="X28" s="31">
        <f t="shared" si="1"/>
        <v>55.400396601455299</v>
      </c>
      <c r="Y28" s="31">
        <f t="shared" si="2"/>
        <v>2.6288770506365893</v>
      </c>
      <c r="Z28" s="31">
        <f t="shared" si="3"/>
        <v>-4.9347137400874885</v>
      </c>
      <c r="AA28" s="31">
        <f t="shared" si="4"/>
        <v>6.7734337228161507</v>
      </c>
      <c r="AB28" s="31">
        <f t="shared" si="5"/>
        <v>3.5513713770967996</v>
      </c>
      <c r="AC28" s="31">
        <f t="shared" si="6"/>
        <v>6.5645795062829677</v>
      </c>
      <c r="AD28" s="31">
        <f t="shared" si="7"/>
        <v>6.1188598946623642</v>
      </c>
      <c r="AE28" s="31">
        <f t="shared" si="8"/>
        <v>-1.6931744289624362</v>
      </c>
      <c r="AF28" s="31">
        <f t="shared" si="9"/>
        <v>6.8157889998621783</v>
      </c>
      <c r="AG28" s="31">
        <f t="shared" si="10"/>
        <v>4.003630533889833</v>
      </c>
      <c r="AH28" s="31">
        <f t="shared" si="11"/>
        <v>3.1921718875290992</v>
      </c>
      <c r="AI28" s="31">
        <f t="shared" si="12"/>
        <v>7.4148481452186275</v>
      </c>
      <c r="AJ28" s="31">
        <f t="shared" si="13"/>
        <v>3.9102886049163743</v>
      </c>
      <c r="AK28" s="31">
        <f t="shared" si="14"/>
        <v>2.3439089894157377</v>
      </c>
      <c r="AL28" s="31">
        <f t="shared" si="15"/>
        <v>8.6423841579758687E-2</v>
      </c>
      <c r="AM28" s="31">
        <f t="shared" si="16"/>
        <v>-0.50762825970205938</v>
      </c>
      <c r="AN28" s="31">
        <f t="shared" si="17"/>
        <v>3.8388859507167012</v>
      </c>
      <c r="AO28" s="31">
        <f t="shared" si="18"/>
        <v>3.5738510014845133</v>
      </c>
      <c r="AP28" s="23"/>
      <c r="AQ28" s="23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59" customFormat="1" ht="15.75" x14ac:dyDescent="0.25">
      <c r="A29" s="43">
        <v>41883</v>
      </c>
      <c r="B29" s="31">
        <v>94.143361899866875</v>
      </c>
      <c r="C29" s="31">
        <v>163.9358307037179</v>
      </c>
      <c r="D29" s="31">
        <v>93.822090181204146</v>
      </c>
      <c r="E29" s="31">
        <v>102.98319322340163</v>
      </c>
      <c r="F29" s="31">
        <v>106.72685422290694</v>
      </c>
      <c r="G29" s="31">
        <v>103.84327628993987</v>
      </c>
      <c r="H29" s="31">
        <v>102.81071881566596</v>
      </c>
      <c r="I29" s="31">
        <v>100.12822509688827</v>
      </c>
      <c r="J29" s="31">
        <v>97.672402641454084</v>
      </c>
      <c r="K29" s="31">
        <v>104.33026752748414</v>
      </c>
      <c r="L29" s="31">
        <v>104.41129942111311</v>
      </c>
      <c r="M29" s="31">
        <v>98.757691268727996</v>
      </c>
      <c r="N29" s="31">
        <v>101.86935530936528</v>
      </c>
      <c r="O29" s="31">
        <v>104.75490463759425</v>
      </c>
      <c r="P29" s="31">
        <v>102.0134273826925</v>
      </c>
      <c r="Q29" s="31">
        <v>109.67857637433445</v>
      </c>
      <c r="R29" s="31">
        <v>103.2569466317636</v>
      </c>
      <c r="S29" s="31">
        <v>102.34342164409267</v>
      </c>
      <c r="T29" s="31">
        <v>101.76652320794801</v>
      </c>
      <c r="U29" s="23"/>
      <c r="V29" s="43">
        <v>41883</v>
      </c>
      <c r="W29" s="31">
        <f t="shared" si="0"/>
        <v>2.9958842109482049</v>
      </c>
      <c r="X29" s="31">
        <f t="shared" si="1"/>
        <v>77.594046487394905</v>
      </c>
      <c r="Y29" s="31">
        <f t="shared" si="2"/>
        <v>2.9956606194898114</v>
      </c>
      <c r="Z29" s="31">
        <f t="shared" si="3"/>
        <v>-4.5603667293120367</v>
      </c>
      <c r="AA29" s="31">
        <f t="shared" si="4"/>
        <v>6.6875969526055457</v>
      </c>
      <c r="AB29" s="31">
        <f t="shared" si="5"/>
        <v>3.4664268224013739</v>
      </c>
      <c r="AC29" s="31">
        <f t="shared" si="6"/>
        <v>5.6493550722611161</v>
      </c>
      <c r="AD29" s="31">
        <f t="shared" si="7"/>
        <v>4.220252713607934</v>
      </c>
      <c r="AE29" s="31">
        <f t="shared" si="8"/>
        <v>1.9956122340068134</v>
      </c>
      <c r="AF29" s="31">
        <f t="shared" si="9"/>
        <v>0.75921685757718649</v>
      </c>
      <c r="AG29" s="31">
        <f t="shared" si="10"/>
        <v>3.9514277499584693</v>
      </c>
      <c r="AH29" s="31">
        <f t="shared" si="11"/>
        <v>4.1215089251149095</v>
      </c>
      <c r="AI29" s="31">
        <f t="shared" si="12"/>
        <v>9.3512318482328567</v>
      </c>
      <c r="AJ29" s="31">
        <f t="shared" si="13"/>
        <v>3.1256503264538367</v>
      </c>
      <c r="AK29" s="31">
        <f t="shared" si="14"/>
        <v>2.6834782193092508</v>
      </c>
      <c r="AL29" s="31">
        <f t="shared" si="15"/>
        <v>10.398557957384753</v>
      </c>
      <c r="AM29" s="31">
        <f t="shared" si="16"/>
        <v>-2.2480023655386674</v>
      </c>
      <c r="AN29" s="31">
        <f t="shared" si="17"/>
        <v>1.6559037183965728</v>
      </c>
      <c r="AO29" s="31">
        <f t="shared" si="18"/>
        <v>4.1453064296081692</v>
      </c>
      <c r="AP29" s="23"/>
      <c r="AQ29" s="23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M29" s="57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59" customFormat="1" ht="15.75" x14ac:dyDescent="0.25">
      <c r="A30" s="43">
        <v>41913</v>
      </c>
      <c r="B30" s="31">
        <v>93.400972960142511</v>
      </c>
      <c r="C30" s="31">
        <v>150.11115245735775</v>
      </c>
      <c r="D30" s="31">
        <v>99.901902887384182</v>
      </c>
      <c r="E30" s="31">
        <v>114.05826116899445</v>
      </c>
      <c r="F30" s="31">
        <v>112.77732149648868</v>
      </c>
      <c r="G30" s="31">
        <v>105.52247852296274</v>
      </c>
      <c r="H30" s="31">
        <v>106.19812199176812</v>
      </c>
      <c r="I30" s="31">
        <v>106.9753779346249</v>
      </c>
      <c r="J30" s="31">
        <v>99.60242190263763</v>
      </c>
      <c r="K30" s="31">
        <v>104.96734651442945</v>
      </c>
      <c r="L30" s="31">
        <v>105.33999163586221</v>
      </c>
      <c r="M30" s="31">
        <v>109.18749954223094</v>
      </c>
      <c r="N30" s="31">
        <v>104.3798511445581</v>
      </c>
      <c r="O30" s="31">
        <v>105.30101304853406</v>
      </c>
      <c r="P30" s="31">
        <v>88.38570031014784</v>
      </c>
      <c r="Q30" s="31">
        <v>115.74779990210135</v>
      </c>
      <c r="R30" s="31">
        <v>104.37309015720798</v>
      </c>
      <c r="S30" s="31">
        <v>105.71792950050526</v>
      </c>
      <c r="T30" s="31">
        <v>103.88655835099084</v>
      </c>
      <c r="U30" s="23"/>
      <c r="V30" s="43">
        <v>41913</v>
      </c>
      <c r="W30" s="31">
        <f t="shared" si="0"/>
        <v>2.3449828499005889</v>
      </c>
      <c r="X30" s="31">
        <f t="shared" si="1"/>
        <v>44.186176463850785</v>
      </c>
      <c r="Y30" s="31">
        <f t="shared" si="2"/>
        <v>4.3697173911367031</v>
      </c>
      <c r="Z30" s="31">
        <f t="shared" si="3"/>
        <v>2.5468951903338848</v>
      </c>
      <c r="AA30" s="31">
        <f t="shared" si="4"/>
        <v>7.7995174889223335</v>
      </c>
      <c r="AB30" s="31">
        <f t="shared" si="5"/>
        <v>4.3872223081097985</v>
      </c>
      <c r="AC30" s="31">
        <f t="shared" si="6"/>
        <v>6.4215815757845007</v>
      </c>
      <c r="AD30" s="31">
        <f t="shared" si="7"/>
        <v>3.6738785358869279</v>
      </c>
      <c r="AE30" s="31">
        <f t="shared" si="8"/>
        <v>-7.4084011659994928</v>
      </c>
      <c r="AF30" s="31">
        <f t="shared" si="9"/>
        <v>13.118930285785808</v>
      </c>
      <c r="AG30" s="31">
        <f t="shared" si="10"/>
        <v>3.9252610693903023</v>
      </c>
      <c r="AH30" s="31">
        <f t="shared" si="11"/>
        <v>3.2598641809997702</v>
      </c>
      <c r="AI30" s="31">
        <f t="shared" si="12"/>
        <v>7.5417482217729628</v>
      </c>
      <c r="AJ30" s="31">
        <f t="shared" si="13"/>
        <v>3.8914747158330414</v>
      </c>
      <c r="AK30" s="31">
        <f t="shared" si="14"/>
        <v>3.4278457034125296</v>
      </c>
      <c r="AL30" s="31">
        <f t="shared" si="15"/>
        <v>16.335582062863637</v>
      </c>
      <c r="AM30" s="31">
        <f t="shared" si="16"/>
        <v>-2.102647133382149</v>
      </c>
      <c r="AN30" s="31">
        <f t="shared" si="17"/>
        <v>2.3514194979052547</v>
      </c>
      <c r="AO30" s="31">
        <f t="shared" si="18"/>
        <v>4.4308937358787261</v>
      </c>
      <c r="AP30" s="23"/>
      <c r="AQ30" s="23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M30" s="57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59" customFormat="1" ht="15.75" x14ac:dyDescent="0.25">
      <c r="A31" s="43">
        <v>41944</v>
      </c>
      <c r="B31" s="31">
        <v>98.932599896707032</v>
      </c>
      <c r="C31" s="31">
        <v>139.95927253795512</v>
      </c>
      <c r="D31" s="31">
        <v>107.05539554727304</v>
      </c>
      <c r="E31" s="31">
        <v>117.86729119314215</v>
      </c>
      <c r="F31" s="31">
        <v>117.88269129061251</v>
      </c>
      <c r="G31" s="31">
        <v>108.88389231013078</v>
      </c>
      <c r="H31" s="31">
        <v>107.98915337594327</v>
      </c>
      <c r="I31" s="31">
        <v>108.06058205675177</v>
      </c>
      <c r="J31" s="31">
        <v>100.04377664942642</v>
      </c>
      <c r="K31" s="31">
        <v>108.21380997553368</v>
      </c>
      <c r="L31" s="31">
        <v>105.95297476082021</v>
      </c>
      <c r="M31" s="31">
        <v>112.20912858454496</v>
      </c>
      <c r="N31" s="31">
        <v>111.87834696087995</v>
      </c>
      <c r="O31" s="31">
        <v>105.4908677691234</v>
      </c>
      <c r="P31" s="31">
        <v>85.965414796614368</v>
      </c>
      <c r="Q31" s="31">
        <v>112.69031901113119</v>
      </c>
      <c r="R31" s="31">
        <v>105.17903334088152</v>
      </c>
      <c r="S31" s="31">
        <v>111.46447713859342</v>
      </c>
      <c r="T31" s="31">
        <v>107.09269267389817</v>
      </c>
      <c r="U31" s="23"/>
      <c r="V31" s="43">
        <v>41944</v>
      </c>
      <c r="W31" s="31">
        <f t="shared" si="0"/>
        <v>0.73339393952802823</v>
      </c>
      <c r="X31" s="31">
        <f t="shared" si="1"/>
        <v>28.482572263418945</v>
      </c>
      <c r="Y31" s="31">
        <f t="shared" si="2"/>
        <v>5.1187232078555525</v>
      </c>
      <c r="Z31" s="31">
        <f t="shared" si="3"/>
        <v>5.8196527003633491</v>
      </c>
      <c r="AA31" s="31">
        <f t="shared" si="4"/>
        <v>8.8351872662317987</v>
      </c>
      <c r="AB31" s="31">
        <f t="shared" si="5"/>
        <v>6.1234948963129483</v>
      </c>
      <c r="AC31" s="31">
        <f t="shared" si="6"/>
        <v>4.5537882220740897</v>
      </c>
      <c r="AD31" s="31">
        <f t="shared" si="7"/>
        <v>4.0264726709513923</v>
      </c>
      <c r="AE31" s="31">
        <f t="shared" si="8"/>
        <v>-1.3456294808226374</v>
      </c>
      <c r="AF31" s="31">
        <f t="shared" si="9"/>
        <v>0.84346855675757126</v>
      </c>
      <c r="AG31" s="31">
        <f t="shared" si="10"/>
        <v>4.1001007944191343</v>
      </c>
      <c r="AH31" s="31">
        <f t="shared" si="11"/>
        <v>4.260267826182357</v>
      </c>
      <c r="AI31" s="31">
        <f t="shared" si="12"/>
        <v>4.5719997331564741</v>
      </c>
      <c r="AJ31" s="31">
        <f t="shared" si="13"/>
        <v>3.9367906099089254</v>
      </c>
      <c r="AK31" s="31">
        <f t="shared" si="14"/>
        <v>4.0298490284718298</v>
      </c>
      <c r="AL31" s="31">
        <f t="shared" si="15"/>
        <v>8.0338458583824064</v>
      </c>
      <c r="AM31" s="31">
        <f t="shared" si="16"/>
        <v>4.0620641654505221</v>
      </c>
      <c r="AN31" s="31">
        <f t="shared" si="17"/>
        <v>6.901723046381008</v>
      </c>
      <c r="AO31" s="31">
        <f t="shared" si="18"/>
        <v>4.8282449217975199</v>
      </c>
      <c r="AP31" s="23"/>
      <c r="AQ31" s="23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M31" s="57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59" customFormat="1" ht="15.75" x14ac:dyDescent="0.25">
      <c r="A32" s="44">
        <v>41974</v>
      </c>
      <c r="B32" s="33">
        <v>108.02118234615833</v>
      </c>
      <c r="C32" s="33">
        <v>161.24601453524488</v>
      </c>
      <c r="D32" s="33">
        <v>112.88096261606853</v>
      </c>
      <c r="E32" s="33">
        <v>119.82397203661363</v>
      </c>
      <c r="F32" s="33">
        <v>111.61800340076405</v>
      </c>
      <c r="G32" s="33">
        <v>110.39535822784305</v>
      </c>
      <c r="H32" s="33">
        <v>115.4332276135696</v>
      </c>
      <c r="I32" s="33">
        <v>133.88303265860776</v>
      </c>
      <c r="J32" s="33">
        <v>121.95969786572915</v>
      </c>
      <c r="K32" s="33">
        <v>106.5608585540276</v>
      </c>
      <c r="L32" s="33">
        <v>107.23744970884938</v>
      </c>
      <c r="M32" s="33">
        <v>120.91648445941095</v>
      </c>
      <c r="N32" s="33">
        <v>120.86876042514224</v>
      </c>
      <c r="O32" s="33">
        <v>107.38397984674133</v>
      </c>
      <c r="P32" s="33">
        <v>95.882364967753873</v>
      </c>
      <c r="Q32" s="33">
        <v>114.37064799876931</v>
      </c>
      <c r="R32" s="33">
        <v>100.67990481920866</v>
      </c>
      <c r="S32" s="33">
        <v>114.56169701556053</v>
      </c>
      <c r="T32" s="33">
        <v>112.27586766546527</v>
      </c>
      <c r="U32" s="23"/>
      <c r="V32" s="44">
        <v>41974</v>
      </c>
      <c r="W32" s="33">
        <f t="shared" si="0"/>
        <v>1.6580467669478054</v>
      </c>
      <c r="X32" s="33">
        <f t="shared" si="1"/>
        <v>28.809747221879888</v>
      </c>
      <c r="Y32" s="33">
        <f t="shared" si="2"/>
        <v>5.4420438033166789</v>
      </c>
      <c r="Z32" s="33">
        <f t="shared" si="3"/>
        <v>4.2867409644356229</v>
      </c>
      <c r="AA32" s="33">
        <f t="shared" si="4"/>
        <v>5.5744734932071367</v>
      </c>
      <c r="AB32" s="33">
        <f t="shared" si="5"/>
        <v>6.9343474176500166</v>
      </c>
      <c r="AC32" s="33">
        <f t="shared" si="6"/>
        <v>5.7781619726068385</v>
      </c>
      <c r="AD32" s="33">
        <f t="shared" si="7"/>
        <v>10.238717805908436</v>
      </c>
      <c r="AE32" s="33">
        <f t="shared" si="8"/>
        <v>3.218289312249567</v>
      </c>
      <c r="AF32" s="33">
        <f t="shared" si="9"/>
        <v>5.9477022255137513</v>
      </c>
      <c r="AG32" s="33">
        <f t="shared" si="10"/>
        <v>4.1653930205847871</v>
      </c>
      <c r="AH32" s="33">
        <f t="shared" si="11"/>
        <v>4.9323917461861413</v>
      </c>
      <c r="AI32" s="33">
        <f t="shared" si="12"/>
        <v>-1.4404265164192509</v>
      </c>
      <c r="AJ32" s="33">
        <f t="shared" si="13"/>
        <v>5.4034024387915878</v>
      </c>
      <c r="AK32" s="33">
        <f t="shared" si="14"/>
        <v>4.6356112713123565</v>
      </c>
      <c r="AL32" s="33">
        <f t="shared" si="15"/>
        <v>11.299031011064841</v>
      </c>
      <c r="AM32" s="33">
        <f t="shared" si="16"/>
        <v>4.1595903927617712</v>
      </c>
      <c r="AN32" s="33">
        <f t="shared" si="17"/>
        <v>9.6975811414500583</v>
      </c>
      <c r="AO32" s="33">
        <f t="shared" si="18"/>
        <v>5.6253887289046105</v>
      </c>
      <c r="AP32" s="23"/>
      <c r="AQ32" s="23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59" customFormat="1" ht="15.75" x14ac:dyDescent="0.25">
      <c r="A33" s="45">
        <v>42005</v>
      </c>
      <c r="B33" s="35">
        <v>109.3748557205754</v>
      </c>
      <c r="C33" s="35">
        <v>168.3815622943348</v>
      </c>
      <c r="D33" s="35">
        <v>108.37991275375282</v>
      </c>
      <c r="E33" s="35">
        <v>111.57699666383338</v>
      </c>
      <c r="F33" s="35">
        <v>104.55763830820747</v>
      </c>
      <c r="G33" s="35">
        <v>106.28920932813764</v>
      </c>
      <c r="H33" s="35">
        <v>104.52123737594734</v>
      </c>
      <c r="I33" s="35">
        <v>104.15077996390956</v>
      </c>
      <c r="J33" s="35">
        <v>97.390567452786613</v>
      </c>
      <c r="K33" s="35">
        <v>117.122252527424</v>
      </c>
      <c r="L33" s="35">
        <v>106.18253848848036</v>
      </c>
      <c r="M33" s="35">
        <v>106.4536977945975</v>
      </c>
      <c r="N33" s="35">
        <v>112.59170747427198</v>
      </c>
      <c r="O33" s="35">
        <v>104.15322051822059</v>
      </c>
      <c r="P33" s="35">
        <v>103.03888832785124</v>
      </c>
      <c r="Q33" s="35">
        <v>112.48708088598387</v>
      </c>
      <c r="R33" s="35">
        <v>99.427306288824425</v>
      </c>
      <c r="S33" s="35">
        <v>110.69624754049507</v>
      </c>
      <c r="T33" s="35">
        <v>107.76400468725809</v>
      </c>
      <c r="U33" s="23"/>
      <c r="V33" s="45">
        <v>42005</v>
      </c>
      <c r="W33" s="35">
        <f t="shared" si="0"/>
        <v>1.9107702861779501</v>
      </c>
      <c r="X33" s="35">
        <f t="shared" si="1"/>
        <v>39.47261658009441</v>
      </c>
      <c r="Y33" s="35">
        <f t="shared" si="2"/>
        <v>3.8016262868568305</v>
      </c>
      <c r="Z33" s="35">
        <f t="shared" si="3"/>
        <v>1.197063609451618</v>
      </c>
      <c r="AA33" s="35">
        <f t="shared" si="4"/>
        <v>6.474376718903315</v>
      </c>
      <c r="AB33" s="35">
        <f t="shared" si="5"/>
        <v>4.7316961905783899</v>
      </c>
      <c r="AC33" s="35">
        <f t="shared" si="6"/>
        <v>2.8452844948099028</v>
      </c>
      <c r="AD33" s="35">
        <f t="shared" si="7"/>
        <v>11.082426182449993</v>
      </c>
      <c r="AE33" s="35">
        <f t="shared" si="8"/>
        <v>-2.2247273102215246</v>
      </c>
      <c r="AF33" s="35">
        <f t="shared" si="9"/>
        <v>2.708530760648074</v>
      </c>
      <c r="AG33" s="35">
        <f t="shared" si="10"/>
        <v>4.4444688930662863</v>
      </c>
      <c r="AH33" s="35">
        <f t="shared" si="11"/>
        <v>7.4047623428157294</v>
      </c>
      <c r="AI33" s="35">
        <f t="shared" si="12"/>
        <v>11.240695984638663</v>
      </c>
      <c r="AJ33" s="35">
        <f t="shared" si="13"/>
        <v>5.9749304797189353</v>
      </c>
      <c r="AK33" s="35">
        <f t="shared" si="14"/>
        <v>1.3407465437272208</v>
      </c>
      <c r="AL33" s="35">
        <f t="shared" si="15"/>
        <v>12.114985722129035</v>
      </c>
      <c r="AM33" s="35">
        <f t="shared" si="16"/>
        <v>2.1080098991159701</v>
      </c>
      <c r="AN33" s="35">
        <f t="shared" si="17"/>
        <v>7.3533892672557073</v>
      </c>
      <c r="AO33" s="35">
        <f t="shared" si="18"/>
        <v>4.8820605455966728</v>
      </c>
      <c r="AP33" s="23"/>
      <c r="AQ33" s="23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59" customFormat="1" ht="15.75" x14ac:dyDescent="0.25">
      <c r="A34" s="40">
        <v>42036</v>
      </c>
      <c r="B34" s="27">
        <v>110.37577601377612</v>
      </c>
      <c r="C34" s="27">
        <v>160.26312452227404</v>
      </c>
      <c r="D34" s="27">
        <v>106.13320708284857</v>
      </c>
      <c r="E34" s="27">
        <v>101.69616466192137</v>
      </c>
      <c r="F34" s="27">
        <v>107.8032393763466</v>
      </c>
      <c r="G34" s="27">
        <v>103.43121733795967</v>
      </c>
      <c r="H34" s="27">
        <v>104.57579390178465</v>
      </c>
      <c r="I34" s="27">
        <v>99.59143176000444</v>
      </c>
      <c r="J34" s="27">
        <v>98.469721435397091</v>
      </c>
      <c r="K34" s="27">
        <v>107.87902814077962</v>
      </c>
      <c r="L34" s="27">
        <v>106.2422239213325</v>
      </c>
      <c r="M34" s="27">
        <v>102.62225012282046</v>
      </c>
      <c r="N34" s="27">
        <v>111.91185065749562</v>
      </c>
      <c r="O34" s="27">
        <v>107.23236355838442</v>
      </c>
      <c r="P34" s="27">
        <v>119.84337620687053</v>
      </c>
      <c r="Q34" s="27">
        <v>111.57471069641431</v>
      </c>
      <c r="R34" s="27">
        <v>103.78364711371054</v>
      </c>
      <c r="S34" s="27">
        <v>107.97946388715243</v>
      </c>
      <c r="T34" s="27">
        <v>107.15445130524263</v>
      </c>
      <c r="U34" s="23"/>
      <c r="V34" s="40">
        <v>42036</v>
      </c>
      <c r="W34" s="27">
        <f t="shared" si="0"/>
        <v>1.743675319050709</v>
      </c>
      <c r="X34" s="27">
        <f t="shared" si="1"/>
        <v>19.796489988414365</v>
      </c>
      <c r="Y34" s="27">
        <f t="shared" si="2"/>
        <v>2.4374883857052794</v>
      </c>
      <c r="Z34" s="27">
        <f t="shared" si="3"/>
        <v>2.8931097799581806</v>
      </c>
      <c r="AA34" s="27">
        <f t="shared" si="4"/>
        <v>4.1953555138192371</v>
      </c>
      <c r="AB34" s="27">
        <f t="shared" si="5"/>
        <v>3.3142891159661616</v>
      </c>
      <c r="AC34" s="27">
        <f t="shared" si="6"/>
        <v>1.9054061245117282</v>
      </c>
      <c r="AD34" s="27">
        <f t="shared" si="7"/>
        <v>8.7368093153304898</v>
      </c>
      <c r="AE34" s="27">
        <f t="shared" si="8"/>
        <v>4.945462586079131</v>
      </c>
      <c r="AF34" s="27">
        <f t="shared" si="9"/>
        <v>11.974237963830319</v>
      </c>
      <c r="AG34" s="27">
        <f t="shared" si="10"/>
        <v>4.2816722328037287</v>
      </c>
      <c r="AH34" s="27">
        <f t="shared" si="11"/>
        <v>5.1663521306628581</v>
      </c>
      <c r="AI34" s="27">
        <f t="shared" si="12"/>
        <v>9.5530680216599109</v>
      </c>
      <c r="AJ34" s="27">
        <f t="shared" si="13"/>
        <v>6.0116095033028358</v>
      </c>
      <c r="AK34" s="27">
        <f t="shared" si="14"/>
        <v>-3.0911420034456683E-2</v>
      </c>
      <c r="AL34" s="27">
        <f t="shared" si="15"/>
        <v>5.700535567962234</v>
      </c>
      <c r="AM34" s="27">
        <f t="shared" si="16"/>
        <v>6.6041341480091091</v>
      </c>
      <c r="AN34" s="27">
        <f t="shared" si="17"/>
        <v>7.1691704867722876</v>
      </c>
      <c r="AO34" s="27">
        <f t="shared" si="18"/>
        <v>4.4661430858483158</v>
      </c>
      <c r="AP34" s="23"/>
      <c r="AQ34" s="23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59" customFormat="1" ht="15.75" x14ac:dyDescent="0.25">
      <c r="A35" s="40">
        <v>42064</v>
      </c>
      <c r="B35" s="27">
        <v>119.20764890860286</v>
      </c>
      <c r="C35" s="27">
        <v>162.55528295712239</v>
      </c>
      <c r="D35" s="27">
        <v>114.56162950215301</v>
      </c>
      <c r="E35" s="27">
        <v>109.51239343364722</v>
      </c>
      <c r="F35" s="27">
        <v>102.8814042025915</v>
      </c>
      <c r="G35" s="27">
        <v>105.72833008126082</v>
      </c>
      <c r="H35" s="27">
        <v>108.68408374929606</v>
      </c>
      <c r="I35" s="27">
        <v>109.7189677162394</v>
      </c>
      <c r="J35" s="27">
        <v>102.90039946854158</v>
      </c>
      <c r="K35" s="27">
        <v>117.05022568040332</v>
      </c>
      <c r="L35" s="27">
        <v>107.6304249854785</v>
      </c>
      <c r="M35" s="27">
        <v>111.46314958884406</v>
      </c>
      <c r="N35" s="27">
        <v>120.17943300802546</v>
      </c>
      <c r="O35" s="27">
        <v>107.63180825275849</v>
      </c>
      <c r="P35" s="27">
        <v>122.50371395916044</v>
      </c>
      <c r="Q35" s="27">
        <v>115.47617126643421</v>
      </c>
      <c r="R35" s="27">
        <v>108.57145959104166</v>
      </c>
      <c r="S35" s="27">
        <v>109.37886387022073</v>
      </c>
      <c r="T35" s="27">
        <v>111.73349616636811</v>
      </c>
      <c r="U35" s="23"/>
      <c r="V35" s="40">
        <v>42064</v>
      </c>
      <c r="W35" s="27">
        <f t="shared" si="0"/>
        <v>1.8580123318957789</v>
      </c>
      <c r="X35" s="27">
        <f t="shared" si="1"/>
        <v>19.674679991030914</v>
      </c>
      <c r="Y35" s="27">
        <f t="shared" si="2"/>
        <v>5.2953299672397378</v>
      </c>
      <c r="Z35" s="27">
        <f t="shared" si="3"/>
        <v>2.1056483787922389</v>
      </c>
      <c r="AA35" s="27">
        <f t="shared" si="4"/>
        <v>2.758752395640343</v>
      </c>
      <c r="AB35" s="27">
        <f t="shared" si="5"/>
        <v>3.4681373473247419</v>
      </c>
      <c r="AC35" s="27">
        <f t="shared" si="6"/>
        <v>2.6258153136430593</v>
      </c>
      <c r="AD35" s="27">
        <f t="shared" si="7"/>
        <v>7.5396611400979907</v>
      </c>
      <c r="AE35" s="27">
        <f t="shared" si="8"/>
        <v>4.2559710094114394</v>
      </c>
      <c r="AF35" s="27">
        <f t="shared" si="9"/>
        <v>4.4264635393781475</v>
      </c>
      <c r="AG35" s="27">
        <f t="shared" si="10"/>
        <v>4.1628027874401852</v>
      </c>
      <c r="AH35" s="27">
        <f t="shared" si="11"/>
        <v>7.435543451534727</v>
      </c>
      <c r="AI35" s="27">
        <f t="shared" si="12"/>
        <v>6.7435789071118393</v>
      </c>
      <c r="AJ35" s="27">
        <f t="shared" si="13"/>
        <v>4.84289461370129</v>
      </c>
      <c r="AK35" s="27">
        <f t="shared" si="14"/>
        <v>3.1262819563531394</v>
      </c>
      <c r="AL35" s="27">
        <f t="shared" si="15"/>
        <v>8.3205361011230679</v>
      </c>
      <c r="AM35" s="27">
        <f t="shared" si="16"/>
        <v>3.7666233774255033</v>
      </c>
      <c r="AN35" s="27">
        <f t="shared" si="17"/>
        <v>9.4674235208256334</v>
      </c>
      <c r="AO35" s="27">
        <f t="shared" si="18"/>
        <v>4.6536532878641594</v>
      </c>
      <c r="AP35" s="23"/>
      <c r="AQ35" s="23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59" customFormat="1" ht="15.75" x14ac:dyDescent="0.25">
      <c r="A36" s="40">
        <v>42095</v>
      </c>
      <c r="B36" s="27">
        <v>107.64798792383499</v>
      </c>
      <c r="C36" s="27">
        <v>146.37023820481963</v>
      </c>
      <c r="D36" s="27">
        <v>108.02333033713147</v>
      </c>
      <c r="E36" s="27">
        <v>102.69083033262942</v>
      </c>
      <c r="F36" s="27">
        <v>102.53658129410715</v>
      </c>
      <c r="G36" s="27">
        <v>106.52186280821738</v>
      </c>
      <c r="H36" s="27">
        <v>108.61260739458515</v>
      </c>
      <c r="I36" s="27">
        <v>104.6006765639702</v>
      </c>
      <c r="J36" s="27">
        <v>99.00781159714326</v>
      </c>
      <c r="K36" s="27">
        <v>107.35089947050842</v>
      </c>
      <c r="L36" s="27">
        <v>107.4753900206899</v>
      </c>
      <c r="M36" s="27">
        <v>110.77553007583283</v>
      </c>
      <c r="N36" s="27">
        <v>112.6499207057737</v>
      </c>
      <c r="O36" s="27">
        <v>107.62616792061813</v>
      </c>
      <c r="P36" s="27">
        <v>106.85733543412699</v>
      </c>
      <c r="Q36" s="27">
        <v>110.590507555069</v>
      </c>
      <c r="R36" s="27">
        <v>109.52793006140605</v>
      </c>
      <c r="S36" s="27">
        <v>109.35135673006258</v>
      </c>
      <c r="T36" s="27">
        <v>107.655331033469</v>
      </c>
      <c r="U36" s="23"/>
      <c r="V36" s="40">
        <v>42095</v>
      </c>
      <c r="W36" s="27">
        <f t="shared" si="0"/>
        <v>1.0672516746302847</v>
      </c>
      <c r="X36" s="27">
        <f t="shared" si="1"/>
        <v>-6.3984179519693498</v>
      </c>
      <c r="Y36" s="27">
        <f t="shared" si="2"/>
        <v>2.3400184693804533</v>
      </c>
      <c r="Z36" s="27">
        <f t="shared" si="3"/>
        <v>3.4644692330620757</v>
      </c>
      <c r="AA36" s="27">
        <f t="shared" si="4"/>
        <v>-2.4605862359914141</v>
      </c>
      <c r="AB36" s="27">
        <f t="shared" si="5"/>
        <v>2.8759994550466388</v>
      </c>
      <c r="AC36" s="27">
        <f t="shared" si="6"/>
        <v>1.4308982701807906</v>
      </c>
      <c r="AD36" s="27">
        <f t="shared" si="7"/>
        <v>2.9392766874832006</v>
      </c>
      <c r="AE36" s="27">
        <f t="shared" si="8"/>
        <v>-5.0450830262330726</v>
      </c>
      <c r="AF36" s="27">
        <f t="shared" si="9"/>
        <v>9.6873803322897345</v>
      </c>
      <c r="AG36" s="27">
        <f t="shared" si="10"/>
        <v>3.6577583341257167</v>
      </c>
      <c r="AH36" s="27">
        <f t="shared" si="11"/>
        <v>4.6609275162915509</v>
      </c>
      <c r="AI36" s="27">
        <f t="shared" si="12"/>
        <v>6.5447930906655358</v>
      </c>
      <c r="AJ36" s="27">
        <f t="shared" si="13"/>
        <v>3.6954912498009804</v>
      </c>
      <c r="AK36" s="27">
        <f t="shared" si="14"/>
        <v>1.5715725478019351</v>
      </c>
      <c r="AL36" s="27">
        <f t="shared" si="15"/>
        <v>2.339406356158392</v>
      </c>
      <c r="AM36" s="27">
        <f t="shared" si="16"/>
        <v>7.2370039540474949</v>
      </c>
      <c r="AN36" s="27">
        <f t="shared" si="17"/>
        <v>8.8258967647137467</v>
      </c>
      <c r="AO36" s="27">
        <f t="shared" si="18"/>
        <v>2.725784471687831</v>
      </c>
      <c r="AP36" s="23"/>
      <c r="AQ36" s="23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59" customFormat="1" ht="15.75" x14ac:dyDescent="0.25">
      <c r="A37" s="40">
        <v>42125</v>
      </c>
      <c r="B37" s="27">
        <v>102.27680613662297</v>
      </c>
      <c r="C37" s="27">
        <v>145.64522510794021</v>
      </c>
      <c r="D37" s="27">
        <v>107.47010066257926</v>
      </c>
      <c r="E37" s="27">
        <v>99.750076572898124</v>
      </c>
      <c r="F37" s="27">
        <v>106.72701703734107</v>
      </c>
      <c r="G37" s="27">
        <v>104.85463059604828</v>
      </c>
      <c r="H37" s="27">
        <v>106.59200082866391</v>
      </c>
      <c r="I37" s="27">
        <v>112.99209070438492</v>
      </c>
      <c r="J37" s="27">
        <v>101.87008769641591</v>
      </c>
      <c r="K37" s="27">
        <v>106.52612018457471</v>
      </c>
      <c r="L37" s="27">
        <v>107.69757640975479</v>
      </c>
      <c r="M37" s="27">
        <v>108.34788774849636</v>
      </c>
      <c r="N37" s="27">
        <v>111.49756787540043</v>
      </c>
      <c r="O37" s="27">
        <v>107.90428054159429</v>
      </c>
      <c r="P37" s="27">
        <v>100.3204630461149</v>
      </c>
      <c r="Q37" s="27">
        <v>114.58810790397945</v>
      </c>
      <c r="R37" s="27">
        <v>107.2598330208162</v>
      </c>
      <c r="S37" s="27">
        <v>108.48895409094958</v>
      </c>
      <c r="T37" s="27">
        <v>106.6703821069602</v>
      </c>
      <c r="U37" s="23"/>
      <c r="V37" s="40">
        <v>42125</v>
      </c>
      <c r="W37" s="27">
        <f t="shared" si="0"/>
        <v>0.71009314190020234</v>
      </c>
      <c r="X37" s="27">
        <f t="shared" si="1"/>
        <v>0.24192125595364189</v>
      </c>
      <c r="Y37" s="27">
        <f t="shared" si="2"/>
        <v>1.6564548010782403</v>
      </c>
      <c r="Z37" s="27">
        <f t="shared" si="3"/>
        <v>-4.6937070411883752</v>
      </c>
      <c r="AA37" s="27">
        <f t="shared" si="4"/>
        <v>-2.8494947972076261</v>
      </c>
      <c r="AB37" s="27">
        <f t="shared" si="5"/>
        <v>2.9532492919602191</v>
      </c>
      <c r="AC37" s="27">
        <f t="shared" si="6"/>
        <v>0.77525338275579259</v>
      </c>
      <c r="AD37" s="27">
        <f t="shared" si="7"/>
        <v>6.5457693863627924</v>
      </c>
      <c r="AE37" s="27">
        <f t="shared" si="8"/>
        <v>2.2889812246457524</v>
      </c>
      <c r="AF37" s="27">
        <f t="shared" si="9"/>
        <v>3.8826296227151289</v>
      </c>
      <c r="AG37" s="27">
        <f t="shared" si="10"/>
        <v>3.5220421372087856</v>
      </c>
      <c r="AH37" s="27">
        <f t="shared" si="11"/>
        <v>5.338780075596631</v>
      </c>
      <c r="AI37" s="27">
        <f t="shared" si="12"/>
        <v>4.3569657699849671</v>
      </c>
      <c r="AJ37" s="27">
        <f t="shared" si="13"/>
        <v>3.6166607596949802</v>
      </c>
      <c r="AK37" s="27">
        <f t="shared" si="14"/>
        <v>1.6067075227930587</v>
      </c>
      <c r="AL37" s="27">
        <f t="shared" si="15"/>
        <v>5.7666171790778264</v>
      </c>
      <c r="AM37" s="27">
        <f t="shared" si="16"/>
        <v>-5.1741925502687565</v>
      </c>
      <c r="AN37" s="27">
        <f t="shared" si="17"/>
        <v>8.3091634956145981</v>
      </c>
      <c r="AO37" s="27">
        <f t="shared" si="18"/>
        <v>2.1802747768481225</v>
      </c>
      <c r="AP37" s="23"/>
      <c r="AQ37" s="23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59" customFormat="1" ht="15.75" x14ac:dyDescent="0.25">
      <c r="A38" s="40">
        <v>42156</v>
      </c>
      <c r="B38" s="27">
        <v>96.014773464821076</v>
      </c>
      <c r="C38" s="27">
        <v>134.57349394258705</v>
      </c>
      <c r="D38" s="27">
        <v>102.70324838940159</v>
      </c>
      <c r="E38" s="27">
        <v>97.902744037719742</v>
      </c>
      <c r="F38" s="27">
        <v>103.2984234147779</v>
      </c>
      <c r="G38" s="27">
        <v>105.54736638282976</v>
      </c>
      <c r="H38" s="27">
        <v>105.18678128947053</v>
      </c>
      <c r="I38" s="27">
        <v>108.23316605755662</v>
      </c>
      <c r="J38" s="27">
        <v>106.47899939540261</v>
      </c>
      <c r="K38" s="27">
        <v>118.89732370622831</v>
      </c>
      <c r="L38" s="27">
        <v>107.93907971161117</v>
      </c>
      <c r="M38" s="27">
        <v>106.53912638902098</v>
      </c>
      <c r="N38" s="27">
        <v>106.52928112238395</v>
      </c>
      <c r="O38" s="27">
        <v>108.30050513279797</v>
      </c>
      <c r="P38" s="27">
        <v>100.93151038746592</v>
      </c>
      <c r="Q38" s="27">
        <v>113.35931972199808</v>
      </c>
      <c r="R38" s="27">
        <v>110.19686831506765</v>
      </c>
      <c r="S38" s="27">
        <v>109.73987904984452</v>
      </c>
      <c r="T38" s="27">
        <v>105.61833873089672</v>
      </c>
      <c r="U38" s="23"/>
      <c r="V38" s="40">
        <v>42156</v>
      </c>
      <c r="W38" s="27">
        <f t="shared" si="0"/>
        <v>2.8691269131003878</v>
      </c>
      <c r="X38" s="27">
        <f t="shared" si="1"/>
        <v>0.89032560928843907</v>
      </c>
      <c r="Y38" s="27">
        <f t="shared" si="2"/>
        <v>4.2906752564359891</v>
      </c>
      <c r="Z38" s="27">
        <f t="shared" si="3"/>
        <v>-8.4843519892986023</v>
      </c>
      <c r="AA38" s="27">
        <f t="shared" si="4"/>
        <v>-2.6449137785820653</v>
      </c>
      <c r="AB38" s="27">
        <f t="shared" si="5"/>
        <v>5.3721876503535668</v>
      </c>
      <c r="AC38" s="27">
        <f t="shared" si="6"/>
        <v>5.088959689893187</v>
      </c>
      <c r="AD38" s="27">
        <f t="shared" si="7"/>
        <v>4.1463595056581113</v>
      </c>
      <c r="AE38" s="27">
        <f t="shared" si="8"/>
        <v>6.3715549863451457</v>
      </c>
      <c r="AF38" s="27">
        <f t="shared" si="9"/>
        <v>13.453231214829884</v>
      </c>
      <c r="AG38" s="27">
        <f t="shared" si="10"/>
        <v>4.103233418387191</v>
      </c>
      <c r="AH38" s="27">
        <f t="shared" si="11"/>
        <v>7.6528504284005407</v>
      </c>
      <c r="AI38" s="27">
        <f t="shared" si="12"/>
        <v>6.414392401170943</v>
      </c>
      <c r="AJ38" s="27">
        <f t="shared" si="13"/>
        <v>3.8349676326813693</v>
      </c>
      <c r="AK38" s="27">
        <f t="shared" si="14"/>
        <v>1.6753490105211029</v>
      </c>
      <c r="AL38" s="27">
        <f t="shared" si="15"/>
        <v>8.9157367843160813</v>
      </c>
      <c r="AM38" s="27">
        <f t="shared" si="16"/>
        <v>5.5949580048873173</v>
      </c>
      <c r="AN38" s="27">
        <f t="shared" si="17"/>
        <v>9.401150485890625</v>
      </c>
      <c r="AO38" s="27">
        <f t="shared" si="18"/>
        <v>4.5214496006073688</v>
      </c>
      <c r="AP38" s="23"/>
      <c r="AQ38" s="23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s="59" customFormat="1" ht="15.75" x14ac:dyDescent="0.25">
      <c r="A39" s="40">
        <v>42186</v>
      </c>
      <c r="B39" s="27">
        <v>97.240183559908161</v>
      </c>
      <c r="C39" s="27">
        <v>157.67871235254154</v>
      </c>
      <c r="D39" s="27">
        <v>108.54502178024626</v>
      </c>
      <c r="E39" s="27">
        <v>97.165430750010785</v>
      </c>
      <c r="F39" s="27">
        <v>102.58645190505844</v>
      </c>
      <c r="G39" s="27">
        <v>108.29470613532095</v>
      </c>
      <c r="H39" s="27">
        <v>107.75526184309993</v>
      </c>
      <c r="I39" s="27">
        <v>115.69979175217051</v>
      </c>
      <c r="J39" s="27">
        <v>111.52260868445794</v>
      </c>
      <c r="K39" s="27">
        <v>108.97107773434981</v>
      </c>
      <c r="L39" s="27">
        <v>108.80282393934159</v>
      </c>
      <c r="M39" s="27">
        <v>113.70792262127435</v>
      </c>
      <c r="N39" s="27">
        <v>106.73612770431137</v>
      </c>
      <c r="O39" s="27">
        <v>108.63919050789985</v>
      </c>
      <c r="P39" s="27">
        <v>110.2703997624686</v>
      </c>
      <c r="Q39" s="27">
        <v>124.0411156799551</v>
      </c>
      <c r="R39" s="27">
        <v>114.21435454627446</v>
      </c>
      <c r="S39" s="27">
        <v>112.45324610497333</v>
      </c>
      <c r="T39" s="27">
        <v>108.70253088620115</v>
      </c>
      <c r="U39" s="23"/>
      <c r="V39" s="40">
        <v>42186</v>
      </c>
      <c r="W39" s="27">
        <f t="shared" si="0"/>
        <v>2.2756601552815994</v>
      </c>
      <c r="X39" s="27">
        <f t="shared" si="1"/>
        <v>-8.1868508685433881</v>
      </c>
      <c r="Y39" s="27">
        <f t="shared" si="2"/>
        <v>4.7886537180866497</v>
      </c>
      <c r="Z39" s="27">
        <f t="shared" si="3"/>
        <v>-3.8479561924601597</v>
      </c>
      <c r="AA39" s="27">
        <f t="shared" si="4"/>
        <v>-3.693146982087228</v>
      </c>
      <c r="AB39" s="27">
        <f t="shared" si="5"/>
        <v>6.5636520371909199</v>
      </c>
      <c r="AC39" s="27">
        <f t="shared" si="6"/>
        <v>5.5347179067108954</v>
      </c>
      <c r="AD39" s="27">
        <f t="shared" si="7"/>
        <v>8.0426294266569158</v>
      </c>
      <c r="AE39" s="27">
        <f t="shared" si="8"/>
        <v>7.773278920743266</v>
      </c>
      <c r="AF39" s="27">
        <f t="shared" si="9"/>
        <v>6.5000366409303467</v>
      </c>
      <c r="AG39" s="27">
        <f t="shared" si="10"/>
        <v>4.3052634990474701</v>
      </c>
      <c r="AH39" s="27">
        <f t="shared" si="11"/>
        <v>8.4717891557895229</v>
      </c>
      <c r="AI39" s="27">
        <f t="shared" si="12"/>
        <v>4.3261735461013018</v>
      </c>
      <c r="AJ39" s="27">
        <f t="shared" si="13"/>
        <v>4.4643826357474836</v>
      </c>
      <c r="AK39" s="27">
        <f t="shared" si="14"/>
        <v>2.1552873705894342</v>
      </c>
      <c r="AL39" s="27">
        <f t="shared" si="15"/>
        <v>7.2665098181366403</v>
      </c>
      <c r="AM39" s="27">
        <f t="shared" si="16"/>
        <v>10.949169458297064</v>
      </c>
      <c r="AN39" s="27">
        <f t="shared" si="17"/>
        <v>9.9300640400998219</v>
      </c>
      <c r="AO39" s="27">
        <f t="shared" si="18"/>
        <v>4.7437735412641899</v>
      </c>
      <c r="AP39" s="23"/>
      <c r="AQ39" s="23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M39" s="57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59" customFormat="1" ht="15.75" x14ac:dyDescent="0.25">
      <c r="A40" s="40">
        <v>42217</v>
      </c>
      <c r="B40" s="27">
        <v>98.914838006566626</v>
      </c>
      <c r="C40" s="27">
        <v>149.59778235940811</v>
      </c>
      <c r="D40" s="27">
        <v>101.35944359895127</v>
      </c>
      <c r="E40" s="27">
        <v>96.604474479548173</v>
      </c>
      <c r="F40" s="27">
        <v>107.29169557988548</v>
      </c>
      <c r="G40" s="27">
        <v>109.48013019342936</v>
      </c>
      <c r="H40" s="27">
        <v>107.49828080837477</v>
      </c>
      <c r="I40" s="27">
        <v>110.34980766152142</v>
      </c>
      <c r="J40" s="27">
        <v>109.82198483265165</v>
      </c>
      <c r="K40" s="27">
        <v>108.0131236046707</v>
      </c>
      <c r="L40" s="27">
        <v>108.81826875277896</v>
      </c>
      <c r="M40" s="27">
        <v>109.50341858697431</v>
      </c>
      <c r="N40" s="27">
        <v>103.73833389654931</v>
      </c>
      <c r="O40" s="27">
        <v>109.13104511820239</v>
      </c>
      <c r="P40" s="27">
        <v>111.53377122541875</v>
      </c>
      <c r="Q40" s="27">
        <v>118.5246103333471</v>
      </c>
      <c r="R40" s="27">
        <v>110.79472743364767</v>
      </c>
      <c r="S40" s="27">
        <v>112.32800422815755</v>
      </c>
      <c r="T40" s="27">
        <v>107.522437706646</v>
      </c>
      <c r="U40" s="23"/>
      <c r="V40" s="40">
        <v>42217</v>
      </c>
      <c r="W40" s="27">
        <f t="shared" si="0"/>
        <v>3.6360565820042723</v>
      </c>
      <c r="X40" s="27">
        <f t="shared" si="1"/>
        <v>1.7308160142608813</v>
      </c>
      <c r="Y40" s="27">
        <f t="shared" si="2"/>
        <v>4.2540488470021813</v>
      </c>
      <c r="Z40" s="27">
        <f t="shared" si="3"/>
        <v>1.4744962044234313</v>
      </c>
      <c r="AA40" s="27">
        <f t="shared" si="4"/>
        <v>-3.3592478297466357</v>
      </c>
      <c r="AB40" s="27">
        <f t="shared" si="5"/>
        <v>6.1315114465384539</v>
      </c>
      <c r="AC40" s="27">
        <f t="shared" si="6"/>
        <v>5.0125550296390884</v>
      </c>
      <c r="AD40" s="27">
        <f t="shared" si="7"/>
        <v>2.482796722783803</v>
      </c>
      <c r="AE40" s="27">
        <f t="shared" si="8"/>
        <v>13.299867409529242</v>
      </c>
      <c r="AF40" s="27">
        <f t="shared" si="9"/>
        <v>6.701019501595411</v>
      </c>
      <c r="AG40" s="27">
        <f t="shared" si="10"/>
        <v>4.3182029623962848</v>
      </c>
      <c r="AH40" s="27">
        <f t="shared" si="11"/>
        <v>7.8662757741806359</v>
      </c>
      <c r="AI40" s="27">
        <f t="shared" si="12"/>
        <v>7.5104447551203748</v>
      </c>
      <c r="AJ40" s="27">
        <f t="shared" si="13"/>
        <v>4.7608538139926679</v>
      </c>
      <c r="AK40" s="27">
        <f t="shared" si="14"/>
        <v>2.5141924999170442</v>
      </c>
      <c r="AL40" s="27">
        <f t="shared" si="15"/>
        <v>7.8648107273855032</v>
      </c>
      <c r="AM40" s="27">
        <f t="shared" si="16"/>
        <v>7.6842921232876051</v>
      </c>
      <c r="AN40" s="27">
        <f t="shared" si="17"/>
        <v>9.3955868753347715</v>
      </c>
      <c r="AO40" s="27">
        <f t="shared" si="18"/>
        <v>5.2099775957609609</v>
      </c>
      <c r="AP40" s="23"/>
      <c r="AQ40" s="23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59" customFormat="1" ht="15.75" x14ac:dyDescent="0.25">
      <c r="A41" s="40">
        <v>42248</v>
      </c>
      <c r="B41" s="27">
        <v>98.092029775015774</v>
      </c>
      <c r="C41" s="27">
        <v>152.88504658363573</v>
      </c>
      <c r="D41" s="27">
        <v>99.972857077652677</v>
      </c>
      <c r="E41" s="27">
        <v>104.0596697796592</v>
      </c>
      <c r="F41" s="27">
        <v>104.79313258428074</v>
      </c>
      <c r="G41" s="27">
        <v>109.53162327502395</v>
      </c>
      <c r="H41" s="27">
        <v>109.56167742219199</v>
      </c>
      <c r="I41" s="27">
        <v>104.55046199163343</v>
      </c>
      <c r="J41" s="27">
        <v>107.42603136379283</v>
      </c>
      <c r="K41" s="27">
        <v>117.11118254126337</v>
      </c>
      <c r="L41" s="27">
        <v>108.75145475468655</v>
      </c>
      <c r="M41" s="27">
        <v>103.08842638581682</v>
      </c>
      <c r="N41" s="27">
        <v>105.08925085291075</v>
      </c>
      <c r="O41" s="27">
        <v>109.40024155839934</v>
      </c>
      <c r="P41" s="27">
        <v>104.29223311078397</v>
      </c>
      <c r="Q41" s="27">
        <v>114.97702763479909</v>
      </c>
      <c r="R41" s="27">
        <v>105.33426946852128</v>
      </c>
      <c r="S41" s="27">
        <v>110.5734451595071</v>
      </c>
      <c r="T41" s="27">
        <v>106.65655679965158</v>
      </c>
      <c r="U41" s="23"/>
      <c r="V41" s="40">
        <v>42248</v>
      </c>
      <c r="W41" s="27">
        <f t="shared" si="0"/>
        <v>4.1943136461907784</v>
      </c>
      <c r="X41" s="27">
        <f t="shared" si="1"/>
        <v>-6.7409205618107535</v>
      </c>
      <c r="Y41" s="27">
        <f t="shared" si="2"/>
        <v>6.5557768800174756</v>
      </c>
      <c r="Z41" s="27">
        <f t="shared" si="3"/>
        <v>1.0452934333880819</v>
      </c>
      <c r="AA41" s="27">
        <f t="shared" si="4"/>
        <v>-1.8118416894284906</v>
      </c>
      <c r="AB41" s="27">
        <f t="shared" si="5"/>
        <v>5.4778192563972112</v>
      </c>
      <c r="AC41" s="27">
        <f t="shared" si="6"/>
        <v>6.5663956874284111</v>
      </c>
      <c r="AD41" s="27">
        <f t="shared" si="7"/>
        <v>4.4165737387894524</v>
      </c>
      <c r="AE41" s="27">
        <f t="shared" si="8"/>
        <v>9.986064086232588</v>
      </c>
      <c r="AF41" s="27">
        <f t="shared" si="9"/>
        <v>12.250438263672919</v>
      </c>
      <c r="AG41" s="27">
        <f t="shared" si="10"/>
        <v>4.1567870121687349</v>
      </c>
      <c r="AH41" s="27">
        <f t="shared" si="11"/>
        <v>4.3852130010861856</v>
      </c>
      <c r="AI41" s="27">
        <f t="shared" si="12"/>
        <v>3.1608087964894054</v>
      </c>
      <c r="AJ41" s="27">
        <f t="shared" si="13"/>
        <v>4.4344815518432341</v>
      </c>
      <c r="AK41" s="27">
        <f t="shared" si="14"/>
        <v>2.2338291993099944</v>
      </c>
      <c r="AL41" s="27">
        <f t="shared" si="15"/>
        <v>4.8308898926449757</v>
      </c>
      <c r="AM41" s="27">
        <f t="shared" si="16"/>
        <v>2.0117995975281531</v>
      </c>
      <c r="AN41" s="27">
        <f t="shared" si="17"/>
        <v>8.041575494744535</v>
      </c>
      <c r="AO41" s="27">
        <f t="shared" si="18"/>
        <v>4.805149510425295</v>
      </c>
      <c r="AP41" s="23"/>
      <c r="AQ41" s="23"/>
      <c r="AR41" s="57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59" customFormat="1" ht="15.75" x14ac:dyDescent="0.25">
      <c r="A42" s="40">
        <v>42278</v>
      </c>
      <c r="B42" s="27">
        <v>97.599828949241527</v>
      </c>
      <c r="C42" s="27">
        <v>153.07795668694544</v>
      </c>
      <c r="D42" s="27">
        <v>104.81238414085452</v>
      </c>
      <c r="E42" s="27">
        <v>115.81879845634806</v>
      </c>
      <c r="F42" s="27">
        <v>120.31834242721465</v>
      </c>
      <c r="G42" s="27">
        <v>110.27204946092334</v>
      </c>
      <c r="H42" s="27">
        <v>115.29120881011964</v>
      </c>
      <c r="I42" s="27">
        <v>115.24882617068704</v>
      </c>
      <c r="J42" s="27">
        <v>109.30210969989689</v>
      </c>
      <c r="K42" s="27">
        <v>111.78838565961411</v>
      </c>
      <c r="L42" s="27">
        <v>109.83842876300113</v>
      </c>
      <c r="M42" s="27">
        <v>107.85600138939171</v>
      </c>
      <c r="N42" s="27">
        <v>108.84220686699135</v>
      </c>
      <c r="O42" s="27">
        <v>108.57201814492488</v>
      </c>
      <c r="P42" s="27">
        <v>90.011916609361052</v>
      </c>
      <c r="Q42" s="27">
        <v>110.79886093983676</v>
      </c>
      <c r="R42" s="27">
        <v>108.31431141070836</v>
      </c>
      <c r="S42" s="27">
        <v>109.74921958221393</v>
      </c>
      <c r="T42" s="27">
        <v>108.46017477416788</v>
      </c>
      <c r="U42" s="23"/>
      <c r="V42" s="40">
        <v>42278</v>
      </c>
      <c r="W42" s="27">
        <f t="shared" si="0"/>
        <v>4.4955163271059462</v>
      </c>
      <c r="X42" s="27">
        <f t="shared" si="1"/>
        <v>1.9764049379545412</v>
      </c>
      <c r="Y42" s="27">
        <f t="shared" si="2"/>
        <v>4.9153030238130242</v>
      </c>
      <c r="Z42" s="27">
        <f t="shared" si="3"/>
        <v>1.5435421067353445</v>
      </c>
      <c r="AA42" s="27">
        <f t="shared" si="4"/>
        <v>6.6866465976147111</v>
      </c>
      <c r="AB42" s="27">
        <f t="shared" si="5"/>
        <v>4.501003960902068</v>
      </c>
      <c r="AC42" s="27">
        <f t="shared" si="6"/>
        <v>8.5623800570186859</v>
      </c>
      <c r="AD42" s="27">
        <f t="shared" si="7"/>
        <v>7.7339742993179499</v>
      </c>
      <c r="AE42" s="27">
        <f t="shared" si="8"/>
        <v>9.7384055648172847</v>
      </c>
      <c r="AF42" s="27">
        <f t="shared" si="9"/>
        <v>6.4982486189140616</v>
      </c>
      <c r="AG42" s="27">
        <f t="shared" si="10"/>
        <v>4.2703982194047114</v>
      </c>
      <c r="AH42" s="27">
        <f t="shared" si="11"/>
        <v>-1.2194602481250456</v>
      </c>
      <c r="AI42" s="27">
        <f t="shared" si="12"/>
        <v>4.2751121729932606</v>
      </c>
      <c r="AJ42" s="27">
        <f t="shared" si="13"/>
        <v>3.1063377280930808</v>
      </c>
      <c r="AK42" s="27">
        <f t="shared" si="14"/>
        <v>1.8399088240595063</v>
      </c>
      <c r="AL42" s="27">
        <f t="shared" si="15"/>
        <v>-4.275622488246313</v>
      </c>
      <c r="AM42" s="27">
        <f t="shared" si="16"/>
        <v>3.7760894571235326</v>
      </c>
      <c r="AN42" s="27">
        <f t="shared" si="17"/>
        <v>3.8132510736406289</v>
      </c>
      <c r="AO42" s="27">
        <f t="shared" si="18"/>
        <v>4.4025102917786967</v>
      </c>
      <c r="AP42" s="23"/>
      <c r="AQ42" s="23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59" customFormat="1" ht="15.75" x14ac:dyDescent="0.25">
      <c r="A43" s="40">
        <v>42309</v>
      </c>
      <c r="B43" s="27">
        <v>104.14769823326101</v>
      </c>
      <c r="C43" s="27">
        <v>168.54341837637679</v>
      </c>
      <c r="D43" s="27">
        <v>108.24376217280411</v>
      </c>
      <c r="E43" s="27">
        <v>121.16739856532598</v>
      </c>
      <c r="F43" s="27">
        <v>127.10001102895569</v>
      </c>
      <c r="G43" s="27">
        <v>111.45425344984247</v>
      </c>
      <c r="H43" s="27">
        <v>119.25014349024553</v>
      </c>
      <c r="I43" s="27">
        <v>114.70971719559334</v>
      </c>
      <c r="J43" s="27">
        <v>111.08618452742876</v>
      </c>
      <c r="K43" s="27">
        <v>120.67600155542193</v>
      </c>
      <c r="L43" s="27">
        <v>110.30432313232052</v>
      </c>
      <c r="M43" s="27">
        <v>108.92526768961038</v>
      </c>
      <c r="N43" s="27">
        <v>116.58555753785217</v>
      </c>
      <c r="O43" s="27">
        <v>108.54048016913795</v>
      </c>
      <c r="P43" s="27">
        <v>87.144471848686848</v>
      </c>
      <c r="Q43" s="27">
        <v>123.26492660783853</v>
      </c>
      <c r="R43" s="27">
        <v>106.13272499744542</v>
      </c>
      <c r="S43" s="27">
        <v>111.36432949691829</v>
      </c>
      <c r="T43" s="27">
        <v>111.44329016251882</v>
      </c>
      <c r="U43" s="23"/>
      <c r="V43" s="40">
        <v>42309</v>
      </c>
      <c r="W43" s="27">
        <f t="shared" si="0"/>
        <v>5.2713648908437847</v>
      </c>
      <c r="X43" s="27">
        <f t="shared" si="1"/>
        <v>20.423188346216946</v>
      </c>
      <c r="Y43" s="27">
        <f t="shared" si="2"/>
        <v>1.1100483254076892</v>
      </c>
      <c r="Z43" s="27">
        <f t="shared" si="3"/>
        <v>2.7998500167244202</v>
      </c>
      <c r="AA43" s="27">
        <f t="shared" si="4"/>
        <v>7.819061167869009</v>
      </c>
      <c r="AB43" s="27">
        <f t="shared" si="5"/>
        <v>2.3606440633024022</v>
      </c>
      <c r="AC43" s="27">
        <f t="shared" si="6"/>
        <v>10.427889989191158</v>
      </c>
      <c r="AD43" s="27">
        <f t="shared" si="7"/>
        <v>6.1531550286759966</v>
      </c>
      <c r="AE43" s="27">
        <f t="shared" si="8"/>
        <v>11.037575997052926</v>
      </c>
      <c r="AF43" s="27">
        <f t="shared" si="9"/>
        <v>11.516267270051642</v>
      </c>
      <c r="AG43" s="27">
        <f t="shared" si="10"/>
        <v>4.1068675809462718</v>
      </c>
      <c r="AH43" s="27">
        <f t="shared" si="11"/>
        <v>-2.9265541372245139</v>
      </c>
      <c r="AI43" s="27">
        <f t="shared" si="12"/>
        <v>4.2074366531516176</v>
      </c>
      <c r="AJ43" s="27">
        <f t="shared" si="13"/>
        <v>2.8908781058554922</v>
      </c>
      <c r="AK43" s="27">
        <f t="shared" si="14"/>
        <v>1.3715481451023237</v>
      </c>
      <c r="AL43" s="27">
        <f t="shared" si="15"/>
        <v>9.3837764321732067</v>
      </c>
      <c r="AM43" s="27">
        <f t="shared" si="16"/>
        <v>0.90673171854795953</v>
      </c>
      <c r="AN43" s="27">
        <f t="shared" si="17"/>
        <v>-8.9847137174132286E-2</v>
      </c>
      <c r="AO43" s="27">
        <f t="shared" si="18"/>
        <v>4.0624597066285446</v>
      </c>
      <c r="AP43" s="23"/>
      <c r="AQ43" s="23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M43" s="57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59" customFormat="1" ht="15.75" x14ac:dyDescent="0.25">
      <c r="A44" s="41">
        <v>42339</v>
      </c>
      <c r="B44" s="28">
        <v>110.38651820303856</v>
      </c>
      <c r="C44" s="28">
        <v>134.5952320232752</v>
      </c>
      <c r="D44" s="28">
        <v>116.35546596322261</v>
      </c>
      <c r="E44" s="28">
        <v>127.32269738136884</v>
      </c>
      <c r="F44" s="28">
        <v>119.785925172061</v>
      </c>
      <c r="G44" s="28">
        <v>110.98011228135285</v>
      </c>
      <c r="H44" s="28">
        <v>123.55506885311402</v>
      </c>
      <c r="I44" s="28">
        <v>133.83678815319973</v>
      </c>
      <c r="J44" s="28">
        <v>130.71413687486285</v>
      </c>
      <c r="K44" s="28">
        <v>123.6140358730928</v>
      </c>
      <c r="L44" s="28">
        <v>111.09913474760526</v>
      </c>
      <c r="M44" s="28">
        <v>119.45747416716935</v>
      </c>
      <c r="N44" s="28">
        <v>123.78655739835176</v>
      </c>
      <c r="O44" s="28">
        <v>108.6280751735909</v>
      </c>
      <c r="P44" s="28">
        <v>96.98846850245512</v>
      </c>
      <c r="Q44" s="28">
        <v>120.73306183012465</v>
      </c>
      <c r="R44" s="28">
        <v>104.95239282737761</v>
      </c>
      <c r="S44" s="28">
        <v>113.21999717696488</v>
      </c>
      <c r="T44" s="28">
        <v>115.23505028331415</v>
      </c>
      <c r="U44" s="23"/>
      <c r="V44" s="41">
        <v>42339</v>
      </c>
      <c r="W44" s="28">
        <f t="shared" si="0"/>
        <v>2.1896963220606267</v>
      </c>
      <c r="X44" s="28">
        <f t="shared" si="1"/>
        <v>-16.528025569366491</v>
      </c>
      <c r="Y44" s="28">
        <f t="shared" si="2"/>
        <v>3.0780242005656646</v>
      </c>
      <c r="Z44" s="28">
        <f t="shared" si="3"/>
        <v>6.2581178184144051</v>
      </c>
      <c r="AA44" s="28">
        <f t="shared" si="4"/>
        <v>7.3177458137913902</v>
      </c>
      <c r="AB44" s="28">
        <f t="shared" si="5"/>
        <v>0.52969079759941451</v>
      </c>
      <c r="AC44" s="28">
        <f t="shared" si="6"/>
        <v>7.0359647802048357</v>
      </c>
      <c r="AD44" s="28">
        <f t="shared" si="7"/>
        <v>-3.4540975424377507E-2</v>
      </c>
      <c r="AE44" s="28">
        <f t="shared" si="8"/>
        <v>7.1781409451930926</v>
      </c>
      <c r="AF44" s="28">
        <f t="shared" si="9"/>
        <v>16.003228155691929</v>
      </c>
      <c r="AG44" s="28">
        <f t="shared" si="10"/>
        <v>3.6010601233434727</v>
      </c>
      <c r="AH44" s="28">
        <f t="shared" si="11"/>
        <v>-1.2066264569008069</v>
      </c>
      <c r="AI44" s="28">
        <f t="shared" si="12"/>
        <v>2.4140207634681445</v>
      </c>
      <c r="AJ44" s="28">
        <f t="shared" si="13"/>
        <v>1.1585483501590659</v>
      </c>
      <c r="AK44" s="28">
        <f t="shared" si="14"/>
        <v>1.153604768794807</v>
      </c>
      <c r="AL44" s="28">
        <f t="shared" si="15"/>
        <v>5.5629778642364727</v>
      </c>
      <c r="AM44" s="28">
        <f t="shared" si="16"/>
        <v>4.2436353270705496</v>
      </c>
      <c r="AN44" s="28">
        <f t="shared" si="17"/>
        <v>-1.1711591863146111</v>
      </c>
      <c r="AO44" s="28">
        <f t="shared" si="18"/>
        <v>2.6356354926296461</v>
      </c>
      <c r="AP44" s="23"/>
      <c r="AQ44" s="23"/>
      <c r="AR44" s="57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M44" s="57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s="59" customFormat="1" ht="15.75" x14ac:dyDescent="0.25">
      <c r="A45" s="42">
        <v>42370</v>
      </c>
      <c r="B45" s="29">
        <v>111.14688965770627</v>
      </c>
      <c r="C45" s="29">
        <v>128.09425107456354</v>
      </c>
      <c r="D45" s="29">
        <v>111.19972710795396</v>
      </c>
      <c r="E45" s="29">
        <v>111.54022586658397</v>
      </c>
      <c r="F45" s="29">
        <v>100.80294336655125</v>
      </c>
      <c r="G45" s="29">
        <v>107.09923993546207</v>
      </c>
      <c r="H45" s="29">
        <v>107.24311998682782</v>
      </c>
      <c r="I45" s="29">
        <v>109.44773643280763</v>
      </c>
      <c r="J45" s="29">
        <v>109.40476924185612</v>
      </c>
      <c r="K45" s="29">
        <v>125.95360140097252</v>
      </c>
      <c r="L45" s="29">
        <v>109.64751060041348</v>
      </c>
      <c r="M45" s="29">
        <v>103.72894288471117</v>
      </c>
      <c r="N45" s="29">
        <v>113.14250868703267</v>
      </c>
      <c r="O45" s="29">
        <v>106.72925935480376</v>
      </c>
      <c r="P45" s="29">
        <v>104.49050281778435</v>
      </c>
      <c r="Q45" s="29">
        <v>113.23528257570442</v>
      </c>
      <c r="R45" s="29">
        <v>104.68809130599703</v>
      </c>
      <c r="S45" s="29">
        <v>113.28948415999469</v>
      </c>
      <c r="T45" s="29">
        <v>109.74116578443756</v>
      </c>
      <c r="U45" s="23"/>
      <c r="V45" s="42">
        <v>42370</v>
      </c>
      <c r="W45" s="29">
        <f t="shared" si="0"/>
        <v>1.6201474511271243</v>
      </c>
      <c r="X45" s="29">
        <f t="shared" si="1"/>
        <v>-23.926201105883621</v>
      </c>
      <c r="Y45" s="29">
        <f t="shared" si="2"/>
        <v>2.601786883338761</v>
      </c>
      <c r="Z45" s="29">
        <f t="shared" si="3"/>
        <v>-3.2955535951742831E-2</v>
      </c>
      <c r="AA45" s="29">
        <f t="shared" si="4"/>
        <v>-3.5910288357780331</v>
      </c>
      <c r="AB45" s="29">
        <f t="shared" si="5"/>
        <v>0.76210051090292552</v>
      </c>
      <c r="AC45" s="29">
        <f t="shared" si="6"/>
        <v>2.6041431188670998</v>
      </c>
      <c r="AD45" s="29">
        <f t="shared" si="7"/>
        <v>5.0858538656489998</v>
      </c>
      <c r="AE45" s="29">
        <f t="shared" si="8"/>
        <v>12.336104104633947</v>
      </c>
      <c r="AF45" s="29">
        <f t="shared" si="9"/>
        <v>7.5402826388441184</v>
      </c>
      <c r="AG45" s="29">
        <f t="shared" si="10"/>
        <v>3.2632221467459459</v>
      </c>
      <c r="AH45" s="29">
        <f t="shared" si="11"/>
        <v>-2.5595681186610761</v>
      </c>
      <c r="AI45" s="29">
        <f t="shared" si="12"/>
        <v>0.48920229128468407</v>
      </c>
      <c r="AJ45" s="29">
        <f t="shared" si="13"/>
        <v>2.473316546301632</v>
      </c>
      <c r="AK45" s="29">
        <f t="shared" si="14"/>
        <v>1.4088025535701831</v>
      </c>
      <c r="AL45" s="29">
        <f t="shared" si="15"/>
        <v>0.66514455155871133</v>
      </c>
      <c r="AM45" s="29">
        <f t="shared" si="16"/>
        <v>5.2910867381749824</v>
      </c>
      <c r="AN45" s="29">
        <f t="shared" si="17"/>
        <v>2.3426599158665766</v>
      </c>
      <c r="AO45" s="29">
        <f t="shared" si="18"/>
        <v>1.8347138294622312</v>
      </c>
      <c r="AP45" s="23"/>
      <c r="AQ45" s="23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</row>
    <row r="46" spans="1:84" s="59" customFormat="1" ht="15.75" x14ac:dyDescent="0.25">
      <c r="A46" s="43">
        <v>42401</v>
      </c>
      <c r="B46" s="31">
        <v>112.65000432673396</v>
      </c>
      <c r="C46" s="31">
        <v>155.10644374381104</v>
      </c>
      <c r="D46" s="31">
        <v>108.74087964767736</v>
      </c>
      <c r="E46" s="31">
        <v>102.54649890059031</v>
      </c>
      <c r="F46" s="31">
        <v>103.68244517484844</v>
      </c>
      <c r="G46" s="31">
        <v>105.59554269640526</v>
      </c>
      <c r="H46" s="31">
        <v>105.53977772645231</v>
      </c>
      <c r="I46" s="31">
        <v>101.24090039055143</v>
      </c>
      <c r="J46" s="31">
        <v>104.20153510414428</v>
      </c>
      <c r="K46" s="31">
        <v>113.42948689063616</v>
      </c>
      <c r="L46" s="31">
        <v>109.62308098973253</v>
      </c>
      <c r="M46" s="31">
        <v>101.45222072793896</v>
      </c>
      <c r="N46" s="31">
        <v>111.18890932205481</v>
      </c>
      <c r="O46" s="31">
        <v>109.52668000678443</v>
      </c>
      <c r="P46" s="31">
        <v>122.81264641583229</v>
      </c>
      <c r="Q46" s="31">
        <v>119.62288204437623</v>
      </c>
      <c r="R46" s="31">
        <v>104.32581348564105</v>
      </c>
      <c r="S46" s="31">
        <v>112.72882048148466</v>
      </c>
      <c r="T46" s="31">
        <v>109.43287628459542</v>
      </c>
      <c r="U46" s="23"/>
      <c r="V46" s="43">
        <v>42401</v>
      </c>
      <c r="W46" s="31">
        <f t="shared" si="0"/>
        <v>2.0604415163287086</v>
      </c>
      <c r="X46" s="31">
        <f t="shared" si="1"/>
        <v>-3.2176339964882601</v>
      </c>
      <c r="Y46" s="31">
        <f t="shared" si="2"/>
        <v>2.4569808418143992</v>
      </c>
      <c r="Z46" s="31">
        <f t="shared" si="3"/>
        <v>0.83615172852957187</v>
      </c>
      <c r="AA46" s="31">
        <f t="shared" si="4"/>
        <v>-3.8225142633351368</v>
      </c>
      <c r="AB46" s="31">
        <f t="shared" si="5"/>
        <v>2.0925262354533771</v>
      </c>
      <c r="AC46" s="31">
        <f t="shared" si="6"/>
        <v>0.92180397461100938</v>
      </c>
      <c r="AD46" s="31">
        <f t="shared" si="7"/>
        <v>1.6562354827088797</v>
      </c>
      <c r="AE46" s="31">
        <f t="shared" si="8"/>
        <v>5.8208894929266677</v>
      </c>
      <c r="AF46" s="31">
        <f t="shared" si="9"/>
        <v>5.1450767081562105</v>
      </c>
      <c r="AG46" s="31">
        <f t="shared" si="10"/>
        <v>3.1822160188433202</v>
      </c>
      <c r="AH46" s="31">
        <f t="shared" si="11"/>
        <v>-1.1401322749025553</v>
      </c>
      <c r="AI46" s="31">
        <f t="shared" si="12"/>
        <v>-0.64599176154574423</v>
      </c>
      <c r="AJ46" s="31">
        <f t="shared" si="13"/>
        <v>2.139574632383102</v>
      </c>
      <c r="AK46" s="31">
        <f t="shared" si="14"/>
        <v>2.4776256335070883</v>
      </c>
      <c r="AL46" s="31">
        <f t="shared" si="15"/>
        <v>7.2132576438941811</v>
      </c>
      <c r="AM46" s="31">
        <f t="shared" si="16"/>
        <v>0.52240057755581404</v>
      </c>
      <c r="AN46" s="31">
        <f t="shared" si="17"/>
        <v>4.3983887522313552</v>
      </c>
      <c r="AO46" s="31">
        <f t="shared" si="18"/>
        <v>2.1262998891781137</v>
      </c>
      <c r="AP46" s="23"/>
      <c r="AQ46" s="23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M46" s="57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59" customFormat="1" ht="15.75" x14ac:dyDescent="0.25">
      <c r="A47" s="43">
        <v>42430</v>
      </c>
      <c r="B47" s="31">
        <v>120.14231056878369</v>
      </c>
      <c r="C47" s="31">
        <v>156.37406480999331</v>
      </c>
      <c r="D47" s="31">
        <v>111.77861924740644</v>
      </c>
      <c r="E47" s="31">
        <v>108.71819849654754</v>
      </c>
      <c r="F47" s="31">
        <v>100.41793591491557</v>
      </c>
      <c r="G47" s="31">
        <v>108.66802493054769</v>
      </c>
      <c r="H47" s="31">
        <v>107.86477415463196</v>
      </c>
      <c r="I47" s="31">
        <v>114.78026061126762</v>
      </c>
      <c r="J47" s="31">
        <v>105.83340634846405</v>
      </c>
      <c r="K47" s="31">
        <v>124.8686598885146</v>
      </c>
      <c r="L47" s="31">
        <v>110.97436199126417</v>
      </c>
      <c r="M47" s="31">
        <v>104.15874813853893</v>
      </c>
      <c r="N47" s="31">
        <v>115.73543809985404</v>
      </c>
      <c r="O47" s="31">
        <v>110.87917511205268</v>
      </c>
      <c r="P47" s="31">
        <v>122.82424132269591</v>
      </c>
      <c r="Q47" s="31">
        <v>120.85381451188803</v>
      </c>
      <c r="R47" s="31">
        <v>111.29610731998628</v>
      </c>
      <c r="S47" s="31">
        <v>114.83965853642692</v>
      </c>
      <c r="T47" s="31">
        <v>112.95201381980614</v>
      </c>
      <c r="U47" s="23"/>
      <c r="V47" s="43">
        <v>42430</v>
      </c>
      <c r="W47" s="31">
        <f t="shared" si="0"/>
        <v>0.78406181879941528</v>
      </c>
      <c r="X47" s="31">
        <f t="shared" si="1"/>
        <v>-3.8025329196834008</v>
      </c>
      <c r="Y47" s="31">
        <f t="shared" si="2"/>
        <v>-2.4292690902186109</v>
      </c>
      <c r="Z47" s="31">
        <f t="shared" si="3"/>
        <v>-0.72521009923947588</v>
      </c>
      <c r="AA47" s="31">
        <f t="shared" si="4"/>
        <v>-2.3944738184413978</v>
      </c>
      <c r="AB47" s="31">
        <f t="shared" si="5"/>
        <v>2.7804230399056422</v>
      </c>
      <c r="AC47" s="31">
        <f t="shared" si="6"/>
        <v>-0.7538450584485048</v>
      </c>
      <c r="AD47" s="31">
        <f t="shared" si="7"/>
        <v>4.6129607308354963</v>
      </c>
      <c r="AE47" s="31">
        <f t="shared" si="8"/>
        <v>2.8503357567811491</v>
      </c>
      <c r="AF47" s="31">
        <f t="shared" si="9"/>
        <v>6.6795550052666499</v>
      </c>
      <c r="AG47" s="31">
        <f t="shared" si="10"/>
        <v>3.1068696479056257</v>
      </c>
      <c r="AH47" s="31">
        <f t="shared" si="11"/>
        <v>-6.5531985030469713</v>
      </c>
      <c r="AI47" s="31">
        <f t="shared" si="12"/>
        <v>-3.6977998622065797</v>
      </c>
      <c r="AJ47" s="31">
        <f t="shared" si="13"/>
        <v>3.0171070355597749</v>
      </c>
      <c r="AK47" s="31">
        <f t="shared" si="14"/>
        <v>0.26164705801680554</v>
      </c>
      <c r="AL47" s="31">
        <f t="shared" si="15"/>
        <v>4.656928946012755</v>
      </c>
      <c r="AM47" s="31">
        <f t="shared" si="16"/>
        <v>2.5095432438760668</v>
      </c>
      <c r="AN47" s="31">
        <f t="shared" si="17"/>
        <v>4.9925501810710813</v>
      </c>
      <c r="AO47" s="31">
        <f t="shared" si="18"/>
        <v>1.0905571697350922</v>
      </c>
      <c r="AP47" s="23"/>
      <c r="AQ47" s="23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59" customFormat="1" ht="15.75" x14ac:dyDescent="0.25">
      <c r="A48" s="43">
        <v>42461</v>
      </c>
      <c r="B48" s="31">
        <v>111.20669509683985</v>
      </c>
      <c r="C48" s="31">
        <v>128.46729409919487</v>
      </c>
      <c r="D48" s="31">
        <v>114.17925851704304</v>
      </c>
      <c r="E48" s="31">
        <v>113.39528067977463</v>
      </c>
      <c r="F48" s="31">
        <v>103.95596633191541</v>
      </c>
      <c r="G48" s="31">
        <v>111.13315915203306</v>
      </c>
      <c r="H48" s="31">
        <v>112.14716550499575</v>
      </c>
      <c r="I48" s="31">
        <v>109.64599942438039</v>
      </c>
      <c r="J48" s="31">
        <v>108.87992957752517</v>
      </c>
      <c r="K48" s="31">
        <v>116.91802985362989</v>
      </c>
      <c r="L48" s="31">
        <v>111.76707133873221</v>
      </c>
      <c r="M48" s="31">
        <v>111.64438390853822</v>
      </c>
      <c r="N48" s="31">
        <v>115.22803285949705</v>
      </c>
      <c r="O48" s="31">
        <v>108.86651556580041</v>
      </c>
      <c r="P48" s="31">
        <v>107.94478471253714</v>
      </c>
      <c r="Q48" s="31">
        <v>121.4137566646743</v>
      </c>
      <c r="R48" s="31">
        <v>113.14766743089376</v>
      </c>
      <c r="S48" s="31">
        <v>115.19021187774356</v>
      </c>
      <c r="T48" s="31">
        <v>112.28159825005352</v>
      </c>
      <c r="U48" s="23"/>
      <c r="V48" s="43">
        <v>42461</v>
      </c>
      <c r="W48" s="31">
        <f t="shared" si="0"/>
        <v>3.3058743053542088</v>
      </c>
      <c r="X48" s="31">
        <f t="shared" si="1"/>
        <v>-12.231273464604669</v>
      </c>
      <c r="Y48" s="31">
        <f t="shared" si="2"/>
        <v>5.6987024568668971</v>
      </c>
      <c r="Z48" s="31">
        <f t="shared" si="3"/>
        <v>10.423959288742779</v>
      </c>
      <c r="AA48" s="31">
        <f t="shared" si="4"/>
        <v>1.384271856828363</v>
      </c>
      <c r="AB48" s="31">
        <f t="shared" si="5"/>
        <v>4.3289670516914356</v>
      </c>
      <c r="AC48" s="31">
        <f t="shared" si="6"/>
        <v>3.2542797702753745</v>
      </c>
      <c r="AD48" s="31">
        <f t="shared" si="7"/>
        <v>4.8234132188663636</v>
      </c>
      <c r="AE48" s="31">
        <f t="shared" si="8"/>
        <v>9.9710495779373076</v>
      </c>
      <c r="AF48" s="31">
        <f t="shared" si="9"/>
        <v>8.9120169745291662</v>
      </c>
      <c r="AG48" s="31">
        <f t="shared" si="10"/>
        <v>3.9931758491093916</v>
      </c>
      <c r="AH48" s="31">
        <f t="shared" si="11"/>
        <v>0.78433732802776035</v>
      </c>
      <c r="AI48" s="31">
        <f t="shared" si="12"/>
        <v>2.2886053869998193</v>
      </c>
      <c r="AJ48" s="31">
        <f t="shared" si="13"/>
        <v>1.1524591734020788</v>
      </c>
      <c r="AK48" s="31">
        <f t="shared" si="14"/>
        <v>1.0176646029888161</v>
      </c>
      <c r="AL48" s="31">
        <f t="shared" si="15"/>
        <v>9.7867794884799082</v>
      </c>
      <c r="AM48" s="31">
        <f t="shared" si="16"/>
        <v>3.3048532620477005</v>
      </c>
      <c r="AN48" s="31">
        <f t="shared" si="17"/>
        <v>5.3395360810148702</v>
      </c>
      <c r="AO48" s="31">
        <f t="shared" si="18"/>
        <v>4.2972950546650281</v>
      </c>
      <c r="AP48" s="23"/>
      <c r="AQ48" s="23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M48" s="57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59" customFormat="1" ht="15.75" x14ac:dyDescent="0.25">
      <c r="A49" s="43">
        <v>42491</v>
      </c>
      <c r="B49" s="31">
        <v>104.87159013226696</v>
      </c>
      <c r="C49" s="31">
        <v>124.13427675319197</v>
      </c>
      <c r="D49" s="31">
        <v>114.09144190739876</v>
      </c>
      <c r="E49" s="31">
        <v>108.86651311526272</v>
      </c>
      <c r="F49" s="31">
        <v>108.78056526776005</v>
      </c>
      <c r="G49" s="31">
        <v>109.96352615300835</v>
      </c>
      <c r="H49" s="31">
        <v>113.49404035596618</v>
      </c>
      <c r="I49" s="31">
        <v>116.28625142675244</v>
      </c>
      <c r="J49" s="31">
        <v>112.12191472322053</v>
      </c>
      <c r="K49" s="31">
        <v>116.59880201864273</v>
      </c>
      <c r="L49" s="31">
        <v>112.09820490565303</v>
      </c>
      <c r="M49" s="31">
        <v>105.54727735608874</v>
      </c>
      <c r="N49" s="31">
        <v>110.29213253858713</v>
      </c>
      <c r="O49" s="31">
        <v>109.50521285887234</v>
      </c>
      <c r="P49" s="31">
        <v>100.86805499709492</v>
      </c>
      <c r="Q49" s="31">
        <v>119.00000733581588</v>
      </c>
      <c r="R49" s="31">
        <v>113.45267859893627</v>
      </c>
      <c r="S49" s="31">
        <v>113.60287669705048</v>
      </c>
      <c r="T49" s="31">
        <v>111.11485404703589</v>
      </c>
      <c r="U49" s="23"/>
      <c r="V49" s="43">
        <v>42491</v>
      </c>
      <c r="W49" s="31">
        <f t="shared" si="0"/>
        <v>2.5370209470344918</v>
      </c>
      <c r="X49" s="31">
        <f t="shared" si="1"/>
        <v>-14.769415433156908</v>
      </c>
      <c r="Y49" s="31">
        <f t="shared" si="2"/>
        <v>6.1611008122234239</v>
      </c>
      <c r="Z49" s="31">
        <f t="shared" si="3"/>
        <v>9.1392777385010078</v>
      </c>
      <c r="AA49" s="31">
        <f t="shared" si="4"/>
        <v>1.9241128323679249</v>
      </c>
      <c r="AB49" s="31">
        <f t="shared" si="5"/>
        <v>4.8723604555358691</v>
      </c>
      <c r="AC49" s="31">
        <f t="shared" si="6"/>
        <v>6.4751946427918199</v>
      </c>
      <c r="AD49" s="31">
        <f t="shared" si="7"/>
        <v>2.9153905391359274</v>
      </c>
      <c r="AE49" s="31">
        <f t="shared" si="8"/>
        <v>10.063628351195874</v>
      </c>
      <c r="AF49" s="31">
        <f t="shared" si="9"/>
        <v>9.4555981355703125</v>
      </c>
      <c r="AG49" s="31">
        <f t="shared" si="10"/>
        <v>4.086097981588054</v>
      </c>
      <c r="AH49" s="31">
        <f t="shared" si="11"/>
        <v>-2.5848315556539205</v>
      </c>
      <c r="AI49" s="31">
        <f t="shared" si="12"/>
        <v>-1.081131507873252</v>
      </c>
      <c r="AJ49" s="31">
        <f t="shared" si="13"/>
        <v>1.4836596928709582</v>
      </c>
      <c r="AK49" s="31">
        <f t="shared" si="14"/>
        <v>0.54584272675089096</v>
      </c>
      <c r="AL49" s="31">
        <f t="shared" si="15"/>
        <v>3.8502245237642256</v>
      </c>
      <c r="AM49" s="31">
        <f t="shared" si="16"/>
        <v>5.7736856414070843</v>
      </c>
      <c r="AN49" s="31">
        <f t="shared" si="17"/>
        <v>4.7137726130290929</v>
      </c>
      <c r="AO49" s="31">
        <f t="shared" si="18"/>
        <v>4.1665473135918347</v>
      </c>
      <c r="AP49" s="23"/>
      <c r="AQ49" s="23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59" customFormat="1" ht="15.75" x14ac:dyDescent="0.25">
      <c r="A50" s="43">
        <v>42522</v>
      </c>
      <c r="B50" s="31">
        <v>99.534902673493747</v>
      </c>
      <c r="C50" s="31">
        <v>161.45632841216369</v>
      </c>
      <c r="D50" s="31">
        <v>105.45751840105144</v>
      </c>
      <c r="E50" s="31">
        <v>103.10476789400835</v>
      </c>
      <c r="F50" s="31">
        <v>103.73866707161504</v>
      </c>
      <c r="G50" s="31">
        <v>107.90882288629277</v>
      </c>
      <c r="H50" s="31">
        <v>108.95876907855565</v>
      </c>
      <c r="I50" s="31">
        <v>111.73760330702815</v>
      </c>
      <c r="J50" s="31">
        <v>110.17969645841133</v>
      </c>
      <c r="K50" s="31">
        <v>123.9485508282591</v>
      </c>
      <c r="L50" s="31">
        <v>111.9705829615383</v>
      </c>
      <c r="M50" s="31">
        <v>100.65821610322192</v>
      </c>
      <c r="N50" s="31">
        <v>104.97669782147372</v>
      </c>
      <c r="O50" s="31">
        <v>109.69839229468089</v>
      </c>
      <c r="P50" s="31">
        <v>101.1559851316934</v>
      </c>
      <c r="Q50" s="31">
        <v>123.02979708744833</v>
      </c>
      <c r="R50" s="31">
        <v>113.64542512034859</v>
      </c>
      <c r="S50" s="31">
        <v>110.81194362616009</v>
      </c>
      <c r="T50" s="31">
        <v>108.39303207544856</v>
      </c>
      <c r="U50" s="23"/>
      <c r="V50" s="43">
        <v>42522</v>
      </c>
      <c r="W50" s="31">
        <f t="shared" si="0"/>
        <v>3.666237060864816</v>
      </c>
      <c r="X50" s="31">
        <f t="shared" si="1"/>
        <v>19.976321994764916</v>
      </c>
      <c r="Y50" s="31">
        <f t="shared" si="2"/>
        <v>2.6817749728878795</v>
      </c>
      <c r="Z50" s="31">
        <f t="shared" si="3"/>
        <v>5.3134607282145083</v>
      </c>
      <c r="AA50" s="31">
        <f t="shared" si="4"/>
        <v>0.42618623042231718</v>
      </c>
      <c r="AB50" s="31">
        <f t="shared" si="5"/>
        <v>2.2373428957931338</v>
      </c>
      <c r="AC50" s="31">
        <f t="shared" si="6"/>
        <v>3.5859903144148291</v>
      </c>
      <c r="AD50" s="31">
        <f t="shared" si="7"/>
        <v>3.2378589457578357</v>
      </c>
      <c r="AE50" s="31">
        <f t="shared" si="8"/>
        <v>3.475518256202264</v>
      </c>
      <c r="AF50" s="31">
        <f t="shared" si="9"/>
        <v>4.2483942990267707</v>
      </c>
      <c r="AG50" s="31">
        <f t="shared" si="10"/>
        <v>3.7349801950307295</v>
      </c>
      <c r="AH50" s="31">
        <f t="shared" si="11"/>
        <v>-5.5199535467611014</v>
      </c>
      <c r="AI50" s="31">
        <f t="shared" si="12"/>
        <v>-1.4574239913686995</v>
      </c>
      <c r="AJ50" s="31">
        <f t="shared" si="13"/>
        <v>1.2907485151328046</v>
      </c>
      <c r="AK50" s="31">
        <f t="shared" si="14"/>
        <v>0.22240303683729223</v>
      </c>
      <c r="AL50" s="31">
        <f t="shared" si="15"/>
        <v>8.5308181005020884</v>
      </c>
      <c r="AM50" s="31">
        <f t="shared" si="16"/>
        <v>3.1294508256088278</v>
      </c>
      <c r="AN50" s="31">
        <f t="shared" si="17"/>
        <v>0.97691430462451478</v>
      </c>
      <c r="AO50" s="31">
        <f t="shared" si="18"/>
        <v>2.627094288636215</v>
      </c>
      <c r="AP50" s="23"/>
      <c r="AQ50" s="23"/>
      <c r="AR50" s="57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M50" s="57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s="59" customFormat="1" ht="15.75" x14ac:dyDescent="0.25">
      <c r="A51" s="43">
        <v>42552</v>
      </c>
      <c r="B51" s="31">
        <v>99.146688388677887</v>
      </c>
      <c r="C51" s="31">
        <v>124.64772139847491</v>
      </c>
      <c r="D51" s="31">
        <v>108.51634259794646</v>
      </c>
      <c r="E51" s="31">
        <v>105.59249976887318</v>
      </c>
      <c r="F51" s="31">
        <v>106.39992117076048</v>
      </c>
      <c r="G51" s="31">
        <v>107.89215278644586</v>
      </c>
      <c r="H51" s="31">
        <v>108.12035095302363</v>
      </c>
      <c r="I51" s="31">
        <v>125.78777318657045</v>
      </c>
      <c r="J51" s="31">
        <v>108.54249333414342</v>
      </c>
      <c r="K51" s="31">
        <v>116.81594858501293</v>
      </c>
      <c r="L51" s="31">
        <v>112.3000543252148</v>
      </c>
      <c r="M51" s="31">
        <v>104.91184501836329</v>
      </c>
      <c r="N51" s="31">
        <v>104.38331277841752</v>
      </c>
      <c r="O51" s="31">
        <v>109.60129114643016</v>
      </c>
      <c r="P51" s="31">
        <v>110.34938224064484</v>
      </c>
      <c r="Q51" s="31">
        <v>131.09989045791184</v>
      </c>
      <c r="R51" s="31">
        <v>111.7316428179054</v>
      </c>
      <c r="S51" s="31">
        <v>110.16666742641233</v>
      </c>
      <c r="T51" s="31">
        <v>109.34932431522924</v>
      </c>
      <c r="U51" s="23"/>
      <c r="V51" s="43">
        <v>42552</v>
      </c>
      <c r="W51" s="31">
        <f t="shared" si="0"/>
        <v>1.9606141812712252</v>
      </c>
      <c r="X51" s="31">
        <f t="shared" si="1"/>
        <v>-20.94828811147012</v>
      </c>
      <c r="Y51" s="31">
        <f t="shared" si="2"/>
        <v>-2.642146256864919E-2</v>
      </c>
      <c r="Z51" s="31">
        <f t="shared" si="3"/>
        <v>8.6729086196753826</v>
      </c>
      <c r="AA51" s="31">
        <f t="shared" si="4"/>
        <v>3.7173225069050204</v>
      </c>
      <c r="AB51" s="31">
        <f t="shared" si="5"/>
        <v>-0.37172024676078763</v>
      </c>
      <c r="AC51" s="31">
        <f t="shared" si="6"/>
        <v>0.33881325485087643</v>
      </c>
      <c r="AD51" s="31">
        <f t="shared" si="7"/>
        <v>8.7191007707329646</v>
      </c>
      <c r="AE51" s="31">
        <f t="shared" si="8"/>
        <v>-2.6722073537092825</v>
      </c>
      <c r="AF51" s="31">
        <f t="shared" si="9"/>
        <v>7.1990394274959755</v>
      </c>
      <c r="AG51" s="31">
        <f t="shared" si="10"/>
        <v>3.214282735733903</v>
      </c>
      <c r="AH51" s="31">
        <f t="shared" si="11"/>
        <v>-7.7356769872650375</v>
      </c>
      <c r="AI51" s="31">
        <f t="shared" si="12"/>
        <v>-2.2043285403905628</v>
      </c>
      <c r="AJ51" s="31">
        <f t="shared" si="13"/>
        <v>0.88559260616023039</v>
      </c>
      <c r="AK51" s="31">
        <f t="shared" si="14"/>
        <v>7.1626182861734833E-2</v>
      </c>
      <c r="AL51" s="31">
        <f t="shared" si="15"/>
        <v>5.6906734023333314</v>
      </c>
      <c r="AM51" s="31">
        <f t="shared" si="16"/>
        <v>-2.1737300344005206</v>
      </c>
      <c r="AN51" s="31">
        <f t="shared" si="17"/>
        <v>-2.0333594251485749</v>
      </c>
      <c r="AO51" s="31">
        <f t="shared" si="18"/>
        <v>0.5950122998563927</v>
      </c>
      <c r="AP51" s="23"/>
      <c r="AQ51" s="23"/>
      <c r="AR51" s="5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M51" s="57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</row>
    <row r="52" spans="1:84" s="59" customFormat="1" ht="15.75" x14ac:dyDescent="0.25">
      <c r="A52" s="43">
        <v>42583</v>
      </c>
      <c r="B52" s="31">
        <v>104.37271039143033</v>
      </c>
      <c r="C52" s="31">
        <v>151.70464074382178</v>
      </c>
      <c r="D52" s="31">
        <v>106.19282627837558</v>
      </c>
      <c r="E52" s="31">
        <v>109.18160367735638</v>
      </c>
      <c r="F52" s="31">
        <v>110.60908496144363</v>
      </c>
      <c r="G52" s="31">
        <v>109.97146174420061</v>
      </c>
      <c r="H52" s="31">
        <v>111.15692308032665</v>
      </c>
      <c r="I52" s="31">
        <v>113.48914621544711</v>
      </c>
      <c r="J52" s="31">
        <v>109.71747311913319</v>
      </c>
      <c r="K52" s="31">
        <v>114.8098021854326</v>
      </c>
      <c r="L52" s="31">
        <v>112.71565793827391</v>
      </c>
      <c r="M52" s="31">
        <v>104.05219857507269</v>
      </c>
      <c r="N52" s="31">
        <v>103.60555173613528</v>
      </c>
      <c r="O52" s="31">
        <v>109.49172496197254</v>
      </c>
      <c r="P52" s="31">
        <v>110.94716555973224</v>
      </c>
      <c r="Q52" s="31">
        <v>129.24424536242219</v>
      </c>
      <c r="R52" s="31">
        <v>115.22770441319439</v>
      </c>
      <c r="S52" s="31">
        <v>112.27026871941149</v>
      </c>
      <c r="T52" s="31">
        <v>110.41431194437391</v>
      </c>
      <c r="U52" s="23"/>
      <c r="V52" s="43">
        <v>42583</v>
      </c>
      <c r="W52" s="31">
        <f t="shared" si="0"/>
        <v>5.5177488988066443</v>
      </c>
      <c r="X52" s="31">
        <f t="shared" si="1"/>
        <v>1.4083486741481011</v>
      </c>
      <c r="Y52" s="31">
        <f t="shared" si="2"/>
        <v>4.7685568387179984</v>
      </c>
      <c r="Z52" s="31">
        <f t="shared" si="3"/>
        <v>13.019199437258848</v>
      </c>
      <c r="AA52" s="31">
        <f t="shared" si="4"/>
        <v>3.0919349010456614</v>
      </c>
      <c r="AB52" s="31">
        <f t="shared" si="5"/>
        <v>0.44878604903297514</v>
      </c>
      <c r="AC52" s="31">
        <f t="shared" si="6"/>
        <v>3.4034425894435856</v>
      </c>
      <c r="AD52" s="31">
        <f t="shared" si="7"/>
        <v>2.8448971687880373</v>
      </c>
      <c r="AE52" s="31">
        <f t="shared" si="8"/>
        <v>-9.5164655490179939E-2</v>
      </c>
      <c r="AF52" s="31">
        <f t="shared" si="9"/>
        <v>6.2924562811810034</v>
      </c>
      <c r="AG52" s="31">
        <f t="shared" si="10"/>
        <v>3.5815577937095497</v>
      </c>
      <c r="AH52" s="31">
        <f t="shared" si="11"/>
        <v>-4.9781276988826875</v>
      </c>
      <c r="AI52" s="31">
        <f t="shared" si="12"/>
        <v>-0.12799719778267615</v>
      </c>
      <c r="AJ52" s="31">
        <f t="shared" si="13"/>
        <v>0.33050159409677349</v>
      </c>
      <c r="AK52" s="31">
        <f t="shared" si="14"/>
        <v>-0.52594443749322295</v>
      </c>
      <c r="AL52" s="31">
        <f t="shared" si="15"/>
        <v>9.044227185330044</v>
      </c>
      <c r="AM52" s="31">
        <f t="shared" si="16"/>
        <v>4.0010721468686654</v>
      </c>
      <c r="AN52" s="31">
        <f t="shared" si="17"/>
        <v>-5.1399033698487528E-2</v>
      </c>
      <c r="AO52" s="31">
        <f t="shared" si="18"/>
        <v>2.689554198555129</v>
      </c>
      <c r="AP52" s="23"/>
      <c r="AQ52" s="23"/>
      <c r="AR52" s="5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57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59" customFormat="1" ht="15.75" x14ac:dyDescent="0.25">
      <c r="A53" s="43">
        <v>42614</v>
      </c>
      <c r="B53" s="31">
        <v>100.17592046149804</v>
      </c>
      <c r="C53" s="31">
        <v>126.48269792481216</v>
      </c>
      <c r="D53" s="31">
        <v>103.14686724463428</v>
      </c>
      <c r="E53" s="31">
        <v>116.39437710636361</v>
      </c>
      <c r="F53" s="31">
        <v>106.83903054802157</v>
      </c>
      <c r="G53" s="31">
        <v>111.38842448562244</v>
      </c>
      <c r="H53" s="31">
        <v>112.81573424117578</v>
      </c>
      <c r="I53" s="31">
        <v>112.32738683760053</v>
      </c>
      <c r="J53" s="31">
        <v>113.3723699854217</v>
      </c>
      <c r="K53" s="31">
        <v>131.4483380135739</v>
      </c>
      <c r="L53" s="31">
        <v>112.96752237046927</v>
      </c>
      <c r="M53" s="31">
        <v>100.6068475823481</v>
      </c>
      <c r="N53" s="31">
        <v>106.28294907648049</v>
      </c>
      <c r="O53" s="31">
        <v>110.42943298267951</v>
      </c>
      <c r="P53" s="31">
        <v>104.11618766868489</v>
      </c>
      <c r="Q53" s="31">
        <v>122.32294525582412</v>
      </c>
      <c r="R53" s="31">
        <v>109.84579615402163</v>
      </c>
      <c r="S53" s="31">
        <v>114.33411413057425</v>
      </c>
      <c r="T53" s="31">
        <v>109.80101151863747</v>
      </c>
      <c r="U53" s="23"/>
      <c r="V53" s="43">
        <v>42614</v>
      </c>
      <c r="W53" s="31">
        <f t="shared" si="0"/>
        <v>2.1244240650966901</v>
      </c>
      <c r="X53" s="31">
        <f t="shared" si="1"/>
        <v>-17.269412050955665</v>
      </c>
      <c r="Y53" s="31">
        <f t="shared" si="2"/>
        <v>3.174871920001479</v>
      </c>
      <c r="Z53" s="31">
        <f t="shared" si="3"/>
        <v>11.853494589039613</v>
      </c>
      <c r="AA53" s="31">
        <f t="shared" si="4"/>
        <v>1.9523206466753891</v>
      </c>
      <c r="AB53" s="31">
        <f t="shared" si="5"/>
        <v>1.6952192938255166</v>
      </c>
      <c r="AC53" s="31">
        <f t="shared" si="6"/>
        <v>2.9700684541770954</v>
      </c>
      <c r="AD53" s="31">
        <f t="shared" si="7"/>
        <v>7.4384413974081269</v>
      </c>
      <c r="AE53" s="31">
        <f t="shared" si="8"/>
        <v>5.5352865093674524</v>
      </c>
      <c r="AF53" s="31">
        <f t="shared" si="9"/>
        <v>12.242345403060824</v>
      </c>
      <c r="AG53" s="31">
        <f t="shared" si="10"/>
        <v>3.8767919245705826</v>
      </c>
      <c r="AH53" s="31">
        <f t="shared" si="11"/>
        <v>-2.4072331788063366</v>
      </c>
      <c r="AI53" s="31">
        <f t="shared" si="12"/>
        <v>1.1358899353469667</v>
      </c>
      <c r="AJ53" s="31">
        <f t="shared" si="13"/>
        <v>0.94075790840990692</v>
      </c>
      <c r="AK53" s="31">
        <f t="shared" si="14"/>
        <v>-0.16880014632735652</v>
      </c>
      <c r="AL53" s="31">
        <f t="shared" si="15"/>
        <v>6.3890307239093289</v>
      </c>
      <c r="AM53" s="31">
        <f t="shared" si="16"/>
        <v>4.2830568895231096</v>
      </c>
      <c r="AN53" s="31">
        <f t="shared" si="17"/>
        <v>3.4010597803498115</v>
      </c>
      <c r="AO53" s="31">
        <f t="shared" si="18"/>
        <v>2.9482057299979942</v>
      </c>
      <c r="AP53" s="23"/>
      <c r="AQ53" s="23"/>
      <c r="AR53" s="57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M53" s="57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59" customFormat="1" ht="15.75" x14ac:dyDescent="0.25">
      <c r="A54" s="43">
        <v>42644</v>
      </c>
      <c r="B54" s="31">
        <v>97.497827752255446</v>
      </c>
      <c r="C54" s="31">
        <v>117.79960405253024</v>
      </c>
      <c r="D54" s="31">
        <v>106.46384231287557</v>
      </c>
      <c r="E54" s="31">
        <v>110.80562677954049</v>
      </c>
      <c r="F54" s="31">
        <v>117.55462474466505</v>
      </c>
      <c r="G54" s="31">
        <v>113.13589676392385</v>
      </c>
      <c r="H54" s="31">
        <v>114.83174381836949</v>
      </c>
      <c r="I54" s="31">
        <v>124.67785965199404</v>
      </c>
      <c r="J54" s="31">
        <v>109.12540570501287</v>
      </c>
      <c r="K54" s="31">
        <v>120.71354498129267</v>
      </c>
      <c r="L54" s="31">
        <v>114.200271623292</v>
      </c>
      <c r="M54" s="31">
        <v>108.50775387174606</v>
      </c>
      <c r="N54" s="31">
        <v>111.78144700761983</v>
      </c>
      <c r="O54" s="31">
        <v>110.77257367925002</v>
      </c>
      <c r="P54" s="31">
        <v>90.134099360350632</v>
      </c>
      <c r="Q54" s="31">
        <v>123.27836502089419</v>
      </c>
      <c r="R54" s="31">
        <v>111.47607666319436</v>
      </c>
      <c r="S54" s="31">
        <v>114.40388592711055</v>
      </c>
      <c r="T54" s="31">
        <v>110.43075738180362</v>
      </c>
      <c r="U54" s="23"/>
      <c r="V54" s="43">
        <v>42644</v>
      </c>
      <c r="W54" s="31">
        <f t="shared" si="0"/>
        <v>-0.1045096063017894</v>
      </c>
      <c r="X54" s="31">
        <f t="shared" si="1"/>
        <v>-23.04600440059555</v>
      </c>
      <c r="Y54" s="31">
        <f t="shared" si="2"/>
        <v>1.5756326750488796</v>
      </c>
      <c r="Z54" s="31">
        <f t="shared" si="3"/>
        <v>-4.3284611337917056</v>
      </c>
      <c r="AA54" s="31">
        <f t="shared" si="4"/>
        <v>-2.2970044523522972</v>
      </c>
      <c r="AB54" s="31">
        <f t="shared" si="5"/>
        <v>2.5970745234179731</v>
      </c>
      <c r="AC54" s="31">
        <f t="shared" si="6"/>
        <v>-0.39852560875381471</v>
      </c>
      <c r="AD54" s="31">
        <f t="shared" si="7"/>
        <v>8.1814572821265159</v>
      </c>
      <c r="AE54" s="31">
        <f t="shared" si="8"/>
        <v>-0.16166567632517115</v>
      </c>
      <c r="AF54" s="31">
        <f t="shared" si="9"/>
        <v>7.9839772879938522</v>
      </c>
      <c r="AG54" s="31">
        <f t="shared" si="10"/>
        <v>3.9711446252590008</v>
      </c>
      <c r="AH54" s="31">
        <f t="shared" si="11"/>
        <v>0.60428021988441571</v>
      </c>
      <c r="AI54" s="31">
        <f t="shared" si="12"/>
        <v>2.7004598907300021</v>
      </c>
      <c r="AJ54" s="31">
        <f t="shared" si="13"/>
        <v>2.026816459640429</v>
      </c>
      <c r="AK54" s="31">
        <f t="shared" si="14"/>
        <v>0.13574063923095991</v>
      </c>
      <c r="AL54" s="31">
        <f t="shared" si="15"/>
        <v>11.263206115299099</v>
      </c>
      <c r="AM54" s="31">
        <f t="shared" si="16"/>
        <v>2.919065090574378</v>
      </c>
      <c r="AN54" s="31">
        <f t="shared" si="17"/>
        <v>4.2411840035088062</v>
      </c>
      <c r="AO54" s="31">
        <f t="shared" si="18"/>
        <v>1.8168720562536436</v>
      </c>
      <c r="AP54" s="23"/>
      <c r="AQ54" s="23"/>
      <c r="AR54" s="57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57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59" customFormat="1" ht="15.75" x14ac:dyDescent="0.25">
      <c r="A55" s="43">
        <v>42675</v>
      </c>
      <c r="B55" s="31">
        <v>107.4955158985108</v>
      </c>
      <c r="C55" s="31">
        <v>134.60146645310593</v>
      </c>
      <c r="D55" s="31">
        <v>113.47416976392195</v>
      </c>
      <c r="E55" s="31">
        <v>122.24010167141115</v>
      </c>
      <c r="F55" s="31">
        <v>124.31250034224689</v>
      </c>
      <c r="G55" s="31">
        <v>117.53871051733552</v>
      </c>
      <c r="H55" s="31">
        <v>119.38675170808062</v>
      </c>
      <c r="I55" s="31">
        <v>118.20427485326216</v>
      </c>
      <c r="J55" s="31">
        <v>114.59697780019185</v>
      </c>
      <c r="K55" s="31">
        <v>132.11887556735724</v>
      </c>
      <c r="L55" s="31">
        <v>115.0028124112595</v>
      </c>
      <c r="M55" s="31">
        <v>113.94659570847087</v>
      </c>
      <c r="N55" s="31">
        <v>115.53903368954018</v>
      </c>
      <c r="O55" s="31">
        <v>111.73208079657563</v>
      </c>
      <c r="P55" s="31">
        <v>87.668850180134427</v>
      </c>
      <c r="Q55" s="31">
        <v>121.7646083203341</v>
      </c>
      <c r="R55" s="31">
        <v>112.22445492218765</v>
      </c>
      <c r="S55" s="31">
        <v>116.68948237798176</v>
      </c>
      <c r="T55" s="31">
        <v>114.99770159485338</v>
      </c>
      <c r="U55" s="23"/>
      <c r="V55" s="43">
        <v>42675</v>
      </c>
      <c r="W55" s="31">
        <f t="shared" si="0"/>
        <v>3.214490307554982</v>
      </c>
      <c r="X55" s="31">
        <f t="shared" si="1"/>
        <v>-20.138402466404585</v>
      </c>
      <c r="Y55" s="31">
        <f t="shared" si="2"/>
        <v>4.8320637477176973</v>
      </c>
      <c r="Z55" s="31">
        <f t="shared" si="3"/>
        <v>0.8853067069083238</v>
      </c>
      <c r="AA55" s="31">
        <f t="shared" si="4"/>
        <v>-2.1931632138676633</v>
      </c>
      <c r="AB55" s="31">
        <f t="shared" si="5"/>
        <v>5.4591519651883118</v>
      </c>
      <c r="AC55" s="31">
        <f t="shared" si="6"/>
        <v>0.11455601967158202</v>
      </c>
      <c r="AD55" s="31">
        <f t="shared" si="7"/>
        <v>3.0464355968293262</v>
      </c>
      <c r="AE55" s="31">
        <f t="shared" si="8"/>
        <v>3.160422952411551</v>
      </c>
      <c r="AF55" s="31">
        <f t="shared" si="9"/>
        <v>9.4823112006076968</v>
      </c>
      <c r="AG55" s="31">
        <f t="shared" si="10"/>
        <v>4.2595694760781981</v>
      </c>
      <c r="AH55" s="31">
        <f t="shared" si="11"/>
        <v>4.6098835700538103</v>
      </c>
      <c r="AI55" s="31">
        <f t="shared" si="12"/>
        <v>-0.89764450281263919</v>
      </c>
      <c r="AJ55" s="31">
        <f t="shared" si="13"/>
        <v>2.9404703410784947</v>
      </c>
      <c r="AK55" s="31">
        <f t="shared" si="14"/>
        <v>0.60173447646579348</v>
      </c>
      <c r="AL55" s="31">
        <f t="shared" si="15"/>
        <v>-1.2171493780040237</v>
      </c>
      <c r="AM55" s="31">
        <f t="shared" si="16"/>
        <v>5.739728179869914</v>
      </c>
      <c r="AN55" s="31">
        <f t="shared" si="17"/>
        <v>4.7817401722073214</v>
      </c>
      <c r="AO55" s="31">
        <f t="shared" si="18"/>
        <v>3.1894351173149289</v>
      </c>
      <c r="AP55" s="23"/>
      <c r="AQ55" s="23"/>
      <c r="AR55" s="57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M55" s="57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59" customFormat="1" ht="15.75" x14ac:dyDescent="0.25">
      <c r="A56" s="44">
        <v>42705</v>
      </c>
      <c r="B56" s="33">
        <v>112.92719262161535</v>
      </c>
      <c r="C56" s="33">
        <v>159.00491955067869</v>
      </c>
      <c r="D56" s="33">
        <v>121.54380926480776</v>
      </c>
      <c r="E56" s="33">
        <v>122.36466226165749</v>
      </c>
      <c r="F56" s="33">
        <v>118.75751290564897</v>
      </c>
      <c r="G56" s="33">
        <v>119.63347666645446</v>
      </c>
      <c r="H56" s="33">
        <v>127.69838037683766</v>
      </c>
      <c r="I56" s="33">
        <v>140.90189981974825</v>
      </c>
      <c r="J56" s="33">
        <v>138.07785657702405</v>
      </c>
      <c r="K56" s="33">
        <v>129.35424923575877</v>
      </c>
      <c r="L56" s="33">
        <v>116.62794414491238</v>
      </c>
      <c r="M56" s="33">
        <v>128.40335405307016</v>
      </c>
      <c r="N56" s="33">
        <v>132.85066079612164</v>
      </c>
      <c r="O56" s="33">
        <v>112.83202772801327</v>
      </c>
      <c r="P56" s="33">
        <v>97.66913375521419</v>
      </c>
      <c r="Q56" s="33">
        <v>124.06671141952157</v>
      </c>
      <c r="R56" s="33">
        <v>109.26655396408525</v>
      </c>
      <c r="S56" s="33">
        <v>120.26308464099594</v>
      </c>
      <c r="T56" s="33">
        <v>120.64244150393375</v>
      </c>
      <c r="U56" s="23"/>
      <c r="V56" s="44">
        <v>42705</v>
      </c>
      <c r="W56" s="33">
        <f t="shared" si="0"/>
        <v>2.3016165922577869</v>
      </c>
      <c r="X56" s="33">
        <f t="shared" si="1"/>
        <v>18.135625727947314</v>
      </c>
      <c r="Y56" s="33">
        <f t="shared" si="2"/>
        <v>4.4590456139164729</v>
      </c>
      <c r="Z56" s="33">
        <f t="shared" si="3"/>
        <v>-3.8940701239313</v>
      </c>
      <c r="AA56" s="33">
        <f t="shared" si="4"/>
        <v>-0.85854182361977394</v>
      </c>
      <c r="AB56" s="33">
        <f t="shared" si="5"/>
        <v>7.7972207877785422</v>
      </c>
      <c r="AC56" s="33">
        <f t="shared" si="6"/>
        <v>3.3534128240819712</v>
      </c>
      <c r="AD56" s="33">
        <f t="shared" si="7"/>
        <v>5.2789010884370953</v>
      </c>
      <c r="AE56" s="33">
        <f t="shared" si="8"/>
        <v>5.6334531812811832</v>
      </c>
      <c r="AF56" s="33">
        <f t="shared" si="9"/>
        <v>4.6436582400392723</v>
      </c>
      <c r="AG56" s="33">
        <f t="shared" si="10"/>
        <v>4.9764648571453307</v>
      </c>
      <c r="AH56" s="33">
        <f t="shared" si="11"/>
        <v>7.4887569390441797</v>
      </c>
      <c r="AI56" s="33">
        <f t="shared" si="12"/>
        <v>7.322364874080094</v>
      </c>
      <c r="AJ56" s="33">
        <f t="shared" si="13"/>
        <v>3.8700423879409982</v>
      </c>
      <c r="AK56" s="33">
        <f t="shared" si="14"/>
        <v>0.70180018642302855</v>
      </c>
      <c r="AL56" s="33">
        <f t="shared" si="15"/>
        <v>2.7611737322519474</v>
      </c>
      <c r="AM56" s="33">
        <f t="shared" si="16"/>
        <v>4.1105886397496647</v>
      </c>
      <c r="AN56" s="33">
        <f t="shared" si="17"/>
        <v>6.2207098036070221</v>
      </c>
      <c r="AO56" s="33">
        <f t="shared" si="18"/>
        <v>4.6924882727305004</v>
      </c>
      <c r="AP56" s="23"/>
      <c r="AQ56" s="23"/>
      <c r="AR56" s="57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M56" s="57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84" s="59" customFormat="1" ht="15.75" x14ac:dyDescent="0.25">
      <c r="A57" s="45">
        <v>42736</v>
      </c>
      <c r="B57" s="35">
        <v>115.18662547250017</v>
      </c>
      <c r="C57" s="35">
        <v>151.17631544084861</v>
      </c>
      <c r="D57" s="35">
        <v>115.85190729831567</v>
      </c>
      <c r="E57" s="35">
        <v>116.97935290989081</v>
      </c>
      <c r="F57" s="35">
        <v>107.13567407018044</v>
      </c>
      <c r="G57" s="35">
        <v>114.57935813262759</v>
      </c>
      <c r="H57" s="35">
        <v>116.97812578935867</v>
      </c>
      <c r="I57" s="35">
        <v>112.49702411263344</v>
      </c>
      <c r="J57" s="35">
        <v>113.52155818816429</v>
      </c>
      <c r="K57" s="35">
        <v>139.76974426369699</v>
      </c>
      <c r="L57" s="35">
        <v>114.63082305836387</v>
      </c>
      <c r="M57" s="35">
        <v>107.82677649203559</v>
      </c>
      <c r="N57" s="35">
        <v>113.19340162929979</v>
      </c>
      <c r="O57" s="35">
        <v>109.75016356313056</v>
      </c>
      <c r="P57" s="35">
        <v>106.01676300294446</v>
      </c>
      <c r="Q57" s="35">
        <v>120.18574932983869</v>
      </c>
      <c r="R57" s="35">
        <v>113.56487853441715</v>
      </c>
      <c r="S57" s="35">
        <v>119.41115404939332</v>
      </c>
      <c r="T57" s="35">
        <v>115.40880625360413</v>
      </c>
      <c r="U57" s="23"/>
      <c r="V57" s="45">
        <v>42736</v>
      </c>
      <c r="W57" s="35">
        <f t="shared" si="0"/>
        <v>3.6345918695834598</v>
      </c>
      <c r="X57" s="35">
        <f t="shared" si="1"/>
        <v>18.019594300800449</v>
      </c>
      <c r="Y57" s="35">
        <f t="shared" si="2"/>
        <v>4.1836255459919585</v>
      </c>
      <c r="Z57" s="35">
        <f t="shared" si="3"/>
        <v>4.8763815933210708</v>
      </c>
      <c r="AA57" s="35">
        <f t="shared" si="4"/>
        <v>6.2822874929369732</v>
      </c>
      <c r="AB57" s="35">
        <f t="shared" si="5"/>
        <v>6.9842869115346105</v>
      </c>
      <c r="AC57" s="35">
        <f t="shared" si="6"/>
        <v>9.0775108032352705</v>
      </c>
      <c r="AD57" s="35">
        <f t="shared" si="7"/>
        <v>2.7860673771886013</v>
      </c>
      <c r="AE57" s="35">
        <f t="shared" si="8"/>
        <v>3.7628971523237595</v>
      </c>
      <c r="AF57" s="35">
        <f t="shared" si="9"/>
        <v>10.969232089474644</v>
      </c>
      <c r="AG57" s="35">
        <f t="shared" si="10"/>
        <v>4.5448477860213359</v>
      </c>
      <c r="AH57" s="35">
        <f t="shared" si="11"/>
        <v>3.9505209379015156</v>
      </c>
      <c r="AI57" s="35">
        <f t="shared" si="12"/>
        <v>4.4981274374862323E-2</v>
      </c>
      <c r="AJ57" s="35">
        <f t="shared" si="13"/>
        <v>2.8304367767458132</v>
      </c>
      <c r="AK57" s="35">
        <f t="shared" si="14"/>
        <v>1.4606688110417849</v>
      </c>
      <c r="AL57" s="35">
        <f t="shared" si="15"/>
        <v>6.138075161765471</v>
      </c>
      <c r="AM57" s="35">
        <f t="shared" si="16"/>
        <v>8.4792712501308216</v>
      </c>
      <c r="AN57" s="35">
        <f t="shared" si="17"/>
        <v>5.403564094928015</v>
      </c>
      <c r="AO57" s="35">
        <f t="shared" si="18"/>
        <v>5.1645528172166593</v>
      </c>
      <c r="AP57" s="23"/>
      <c r="AQ57" s="23"/>
      <c r="AR57" s="57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</row>
    <row r="58" spans="1:84" s="59" customFormat="1" ht="15.75" x14ac:dyDescent="0.25">
      <c r="A58" s="40">
        <v>42767</v>
      </c>
      <c r="B58" s="27">
        <v>119.23200939697448</v>
      </c>
      <c r="C58" s="27">
        <v>132.66275762276055</v>
      </c>
      <c r="D58" s="27">
        <v>113.10676457235563</v>
      </c>
      <c r="E58" s="27">
        <v>109.930603311718</v>
      </c>
      <c r="F58" s="27">
        <v>108.44126867933268</v>
      </c>
      <c r="G58" s="27">
        <v>111.25814790910064</v>
      </c>
      <c r="H58" s="27">
        <v>113.08575055004141</v>
      </c>
      <c r="I58" s="27">
        <v>104.81719529006118</v>
      </c>
      <c r="J58" s="27">
        <v>110.26207973577644</v>
      </c>
      <c r="K58" s="27">
        <v>121.53972348215538</v>
      </c>
      <c r="L58" s="27">
        <v>114.13234731158906</v>
      </c>
      <c r="M58" s="27">
        <v>109.04590568169671</v>
      </c>
      <c r="N58" s="27">
        <v>113.57472478874109</v>
      </c>
      <c r="O58" s="27">
        <v>114.24979790254667</v>
      </c>
      <c r="P58" s="27">
        <v>124.56422670211094</v>
      </c>
      <c r="Q58" s="27">
        <v>121.87530254582418</v>
      </c>
      <c r="R58" s="27">
        <v>111.00881242858594</v>
      </c>
      <c r="S58" s="27">
        <v>116.41692436717015</v>
      </c>
      <c r="T58" s="27">
        <v>114.31076399521383</v>
      </c>
      <c r="U58" s="23"/>
      <c r="V58" s="40">
        <v>42767</v>
      </c>
      <c r="W58" s="27">
        <f t="shared" si="0"/>
        <v>5.8428804415753461</v>
      </c>
      <c r="X58" s="27">
        <f t="shared" si="1"/>
        <v>-14.469860554678618</v>
      </c>
      <c r="Y58" s="27">
        <f t="shared" si="2"/>
        <v>4.0149435417699664</v>
      </c>
      <c r="Z58" s="27">
        <f t="shared" si="3"/>
        <v>7.2007377046445384</v>
      </c>
      <c r="AA58" s="27">
        <f t="shared" si="4"/>
        <v>4.5898064001664238</v>
      </c>
      <c r="AB58" s="27">
        <f t="shared" si="5"/>
        <v>5.3625418915415537</v>
      </c>
      <c r="AC58" s="27">
        <f t="shared" si="6"/>
        <v>7.1498850823311813</v>
      </c>
      <c r="AD58" s="27">
        <f t="shared" si="7"/>
        <v>3.5324605823473263</v>
      </c>
      <c r="AE58" s="27">
        <f t="shared" si="8"/>
        <v>5.8161759570767799</v>
      </c>
      <c r="AF58" s="27">
        <f t="shared" si="9"/>
        <v>7.1500249307649284</v>
      </c>
      <c r="AG58" s="27">
        <f t="shared" si="10"/>
        <v>4.113427830293233</v>
      </c>
      <c r="AH58" s="27">
        <f t="shared" si="11"/>
        <v>7.4849864293473445</v>
      </c>
      <c r="AI58" s="27">
        <f t="shared" si="12"/>
        <v>2.1457315133615111</v>
      </c>
      <c r="AJ58" s="27">
        <f t="shared" si="13"/>
        <v>4.312298971784486</v>
      </c>
      <c r="AK58" s="27">
        <f t="shared" si="14"/>
        <v>1.4262214335386574</v>
      </c>
      <c r="AL58" s="27">
        <f t="shared" si="15"/>
        <v>1.8829344879120811</v>
      </c>
      <c r="AM58" s="27">
        <f t="shared" si="16"/>
        <v>6.4058920028116546</v>
      </c>
      <c r="AN58" s="27">
        <f t="shared" si="17"/>
        <v>3.2716601397344078</v>
      </c>
      <c r="AO58" s="27">
        <f t="shared" si="18"/>
        <v>4.4574243830828095</v>
      </c>
      <c r="AP58" s="23"/>
      <c r="AQ58" s="23"/>
      <c r="AR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59" customFormat="1" ht="15.75" x14ac:dyDescent="0.25">
      <c r="A59" s="40">
        <v>42795</v>
      </c>
      <c r="B59" s="27">
        <v>125.29607280546939</v>
      </c>
      <c r="C59" s="27">
        <v>143.17359809433989</v>
      </c>
      <c r="D59" s="27">
        <v>119.64090623492557</v>
      </c>
      <c r="E59" s="27">
        <v>115.8125454042769</v>
      </c>
      <c r="F59" s="27">
        <v>103.97624877446179</v>
      </c>
      <c r="G59" s="27">
        <v>112.67907135716523</v>
      </c>
      <c r="H59" s="27">
        <v>116.56449818015635</v>
      </c>
      <c r="I59" s="27">
        <v>115.92320839145164</v>
      </c>
      <c r="J59" s="27">
        <v>116.89700288462473</v>
      </c>
      <c r="K59" s="27">
        <v>124.73028567434729</v>
      </c>
      <c r="L59" s="27">
        <v>115.41008975912808</v>
      </c>
      <c r="M59" s="27">
        <v>114.63192470264732</v>
      </c>
      <c r="N59" s="27">
        <v>120.43603146449679</v>
      </c>
      <c r="O59" s="27">
        <v>114.70722133096734</v>
      </c>
      <c r="P59" s="27">
        <v>125.61802519167966</v>
      </c>
      <c r="Q59" s="27">
        <v>126.68041369956478</v>
      </c>
      <c r="R59" s="27">
        <v>121.15618016313265</v>
      </c>
      <c r="S59" s="27">
        <v>117.85031583544904</v>
      </c>
      <c r="T59" s="27">
        <v>118.07841961275135</v>
      </c>
      <c r="U59" s="23"/>
      <c r="V59" s="40">
        <v>42795</v>
      </c>
      <c r="W59" s="27">
        <f t="shared" si="0"/>
        <v>4.2897145995332693</v>
      </c>
      <c r="X59" s="27">
        <f t="shared" si="1"/>
        <v>-8.4415959460368413</v>
      </c>
      <c r="Y59" s="27">
        <f t="shared" si="2"/>
        <v>7.0338022069471577</v>
      </c>
      <c r="Z59" s="27">
        <f t="shared" si="3"/>
        <v>6.5254456069327347</v>
      </c>
      <c r="AA59" s="27">
        <f t="shared" si="4"/>
        <v>3.5435032866650431</v>
      </c>
      <c r="AB59" s="27">
        <f t="shared" si="5"/>
        <v>3.691100881957766</v>
      </c>
      <c r="AC59" s="27">
        <f t="shared" si="6"/>
        <v>8.0653986379767559</v>
      </c>
      <c r="AD59" s="27">
        <f t="shared" si="7"/>
        <v>0.99577033027908612</v>
      </c>
      <c r="AE59" s="27">
        <f t="shared" si="8"/>
        <v>10.453784790534854</v>
      </c>
      <c r="AF59" s="27">
        <f t="shared" si="9"/>
        <v>-0.11081580781826972</v>
      </c>
      <c r="AG59" s="27">
        <f t="shared" si="10"/>
        <v>3.9970743586821271</v>
      </c>
      <c r="AH59" s="27">
        <f t="shared" si="11"/>
        <v>10.055013862280958</v>
      </c>
      <c r="AI59" s="27">
        <f t="shared" si="12"/>
        <v>4.0614987438740968</v>
      </c>
      <c r="AJ59" s="27">
        <f t="shared" si="13"/>
        <v>3.4524483204768615</v>
      </c>
      <c r="AK59" s="27">
        <f t="shared" si="14"/>
        <v>2.2746192762091937</v>
      </c>
      <c r="AL59" s="27">
        <f t="shared" si="15"/>
        <v>4.8211959309762733</v>
      </c>
      <c r="AM59" s="27">
        <f t="shared" si="16"/>
        <v>8.8593151014687095</v>
      </c>
      <c r="AN59" s="27">
        <f t="shared" si="17"/>
        <v>2.6216181216414327</v>
      </c>
      <c r="AO59" s="27">
        <f t="shared" si="18"/>
        <v>4.5385696275618699</v>
      </c>
      <c r="AP59" s="23"/>
      <c r="AQ59" s="23"/>
      <c r="AR59" s="5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59" customFormat="1" ht="15.75" x14ac:dyDescent="0.25">
      <c r="A60" s="40">
        <v>42826</v>
      </c>
      <c r="B60" s="27">
        <v>112.53099697964898</v>
      </c>
      <c r="C60" s="27">
        <v>116.55215267568786</v>
      </c>
      <c r="D60" s="27">
        <v>114.57821593796221</v>
      </c>
      <c r="E60" s="27">
        <v>110.04488092391739</v>
      </c>
      <c r="F60" s="27">
        <v>106.30456390754507</v>
      </c>
      <c r="G60" s="27">
        <v>112.65583318594982</v>
      </c>
      <c r="H60" s="27">
        <v>116.60220956771134</v>
      </c>
      <c r="I60" s="27">
        <v>125.02166260315394</v>
      </c>
      <c r="J60" s="27">
        <v>111.12810881033985</v>
      </c>
      <c r="K60" s="27">
        <v>126.21384573589036</v>
      </c>
      <c r="L60" s="27">
        <v>115.76983048288413</v>
      </c>
      <c r="M60" s="27">
        <v>117.06989443068933</v>
      </c>
      <c r="N60" s="27">
        <v>115.17351265010934</v>
      </c>
      <c r="O60" s="27">
        <v>113.63815288484069</v>
      </c>
      <c r="P60" s="27">
        <v>110.00198778138483</v>
      </c>
      <c r="Q60" s="27">
        <v>120.35408906789061</v>
      </c>
      <c r="R60" s="27">
        <v>116.06031510872319</v>
      </c>
      <c r="S60" s="27">
        <v>118.11709354028957</v>
      </c>
      <c r="T60" s="27">
        <v>114.68538271472352</v>
      </c>
      <c r="U60" s="23"/>
      <c r="V60" s="40">
        <v>42826</v>
      </c>
      <c r="W60" s="27">
        <f t="shared" si="0"/>
        <v>1.1908472611796554</v>
      </c>
      <c r="X60" s="27">
        <f t="shared" si="1"/>
        <v>-9.2748442372475211</v>
      </c>
      <c r="Y60" s="27">
        <f t="shared" si="2"/>
        <v>0.34941321751500709</v>
      </c>
      <c r="Z60" s="27">
        <f t="shared" si="3"/>
        <v>-2.9546201003890786</v>
      </c>
      <c r="AA60" s="27">
        <f t="shared" si="4"/>
        <v>2.2592234563343396</v>
      </c>
      <c r="AB60" s="27">
        <f t="shared" si="5"/>
        <v>1.3701347514414692</v>
      </c>
      <c r="AC60" s="27">
        <f t="shared" si="6"/>
        <v>3.9724981390788088</v>
      </c>
      <c r="AD60" s="27">
        <f t="shared" si="7"/>
        <v>14.023004267818905</v>
      </c>
      <c r="AE60" s="27">
        <f t="shared" si="8"/>
        <v>2.0648242899660545</v>
      </c>
      <c r="AF60" s="27">
        <f t="shared" si="9"/>
        <v>7.9507120449240745</v>
      </c>
      <c r="AG60" s="27">
        <f t="shared" si="10"/>
        <v>3.5813402786772315</v>
      </c>
      <c r="AH60" s="27">
        <f t="shared" si="11"/>
        <v>4.8596358654241101</v>
      </c>
      <c r="AI60" s="27">
        <f t="shared" si="12"/>
        <v>-4.7315056965501867E-2</v>
      </c>
      <c r="AJ60" s="27">
        <f t="shared" si="13"/>
        <v>4.3830164805414711</v>
      </c>
      <c r="AK60" s="27">
        <f t="shared" si="14"/>
        <v>1.9057919975718391</v>
      </c>
      <c r="AL60" s="27">
        <f t="shared" si="15"/>
        <v>-0.87277391449991626</v>
      </c>
      <c r="AM60" s="27">
        <f t="shared" si="16"/>
        <v>2.5742003736916246</v>
      </c>
      <c r="AN60" s="27">
        <f t="shared" si="17"/>
        <v>2.5409117795984599</v>
      </c>
      <c r="AO60" s="27">
        <f t="shared" si="18"/>
        <v>2.1408534453853463</v>
      </c>
      <c r="AP60" s="23"/>
      <c r="AQ60" s="23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59" customFormat="1" ht="15.75" x14ac:dyDescent="0.25">
      <c r="A61" s="40">
        <v>42856</v>
      </c>
      <c r="B61" s="27">
        <v>107.46137831614739</v>
      </c>
      <c r="C61" s="27">
        <v>178.30007370937628</v>
      </c>
      <c r="D61" s="27">
        <v>112.78478845695727</v>
      </c>
      <c r="E61" s="27">
        <v>107.68785153234609</v>
      </c>
      <c r="F61" s="27">
        <v>111.51887384792239</v>
      </c>
      <c r="G61" s="27">
        <v>110.69564677300404</v>
      </c>
      <c r="H61" s="27">
        <v>114.44370605191692</v>
      </c>
      <c r="I61" s="27">
        <v>119.15563086761038</v>
      </c>
      <c r="J61" s="27">
        <v>114.54989661562364</v>
      </c>
      <c r="K61" s="27">
        <v>123.82316179398308</v>
      </c>
      <c r="L61" s="27">
        <v>115.89738257632287</v>
      </c>
      <c r="M61" s="27">
        <v>110.78422129267169</v>
      </c>
      <c r="N61" s="27">
        <v>112.21137112296194</v>
      </c>
      <c r="O61" s="27">
        <v>113.0382925206175</v>
      </c>
      <c r="P61" s="27">
        <v>102.78135740466372</v>
      </c>
      <c r="Q61" s="27">
        <v>132.57216172086083</v>
      </c>
      <c r="R61" s="27">
        <v>118.16047962590237</v>
      </c>
      <c r="S61" s="27">
        <v>116.25771350575215</v>
      </c>
      <c r="T61" s="27">
        <v>113.71938810888518</v>
      </c>
      <c r="U61" s="23"/>
      <c r="V61" s="40">
        <v>42856</v>
      </c>
      <c r="W61" s="27">
        <f t="shared" si="0"/>
        <v>2.4694849964743639</v>
      </c>
      <c r="X61" s="27">
        <f t="shared" si="1"/>
        <v>43.634843149631109</v>
      </c>
      <c r="Y61" s="27">
        <f t="shared" si="2"/>
        <v>-1.1452685921017718</v>
      </c>
      <c r="Z61" s="27">
        <f t="shared" si="3"/>
        <v>-1.0826667899877691</v>
      </c>
      <c r="AA61" s="27">
        <f t="shared" si="4"/>
        <v>2.5172773954815142</v>
      </c>
      <c r="AB61" s="27">
        <f t="shared" si="5"/>
        <v>0.66578496125795539</v>
      </c>
      <c r="AC61" s="27">
        <f t="shared" si="6"/>
        <v>0.83675380043936798</v>
      </c>
      <c r="AD61" s="27">
        <f t="shared" si="7"/>
        <v>2.4675139198766942</v>
      </c>
      <c r="AE61" s="27">
        <f t="shared" si="8"/>
        <v>2.1654837935979998</v>
      </c>
      <c r="AF61" s="27">
        <f t="shared" si="9"/>
        <v>6.1959125224847895</v>
      </c>
      <c r="AG61" s="27">
        <f t="shared" si="10"/>
        <v>3.3891512124278904</v>
      </c>
      <c r="AH61" s="27">
        <f t="shared" si="11"/>
        <v>4.961704430247778</v>
      </c>
      <c r="AI61" s="27">
        <f t="shared" si="12"/>
        <v>1.7401409694416117</v>
      </c>
      <c r="AJ61" s="27">
        <f t="shared" si="13"/>
        <v>3.226403172512434</v>
      </c>
      <c r="AK61" s="27">
        <f t="shared" si="14"/>
        <v>1.896836820759475</v>
      </c>
      <c r="AL61" s="27">
        <f t="shared" si="15"/>
        <v>11.405171049060996</v>
      </c>
      <c r="AM61" s="27">
        <f t="shared" si="16"/>
        <v>4.1495723900962531</v>
      </c>
      <c r="AN61" s="27">
        <f t="shared" si="17"/>
        <v>2.3369450544649766</v>
      </c>
      <c r="AO61" s="27">
        <f t="shared" si="18"/>
        <v>2.3440016946310038</v>
      </c>
      <c r="AP61" s="23"/>
      <c r="AQ61" s="23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M61" s="57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59" customFormat="1" ht="15.75" x14ac:dyDescent="0.25">
      <c r="A62" s="40">
        <v>42887</v>
      </c>
      <c r="B62" s="27">
        <v>103.43605872808335</v>
      </c>
      <c r="C62" s="27">
        <v>83.056233674939946</v>
      </c>
      <c r="D62" s="27">
        <v>110.50622737190567</v>
      </c>
      <c r="E62" s="27">
        <v>117.00943451708116</v>
      </c>
      <c r="F62" s="27">
        <v>107.86155397882432</v>
      </c>
      <c r="G62" s="27">
        <v>109.8398705344036</v>
      </c>
      <c r="H62" s="27">
        <v>112.11857408660299</v>
      </c>
      <c r="I62" s="27">
        <v>120.38802117230547</v>
      </c>
      <c r="J62" s="27">
        <v>115.06470147221157</v>
      </c>
      <c r="K62" s="27">
        <v>123.78356205432314</v>
      </c>
      <c r="L62" s="27">
        <v>116.04669697705476</v>
      </c>
      <c r="M62" s="27">
        <v>106.15881275435285</v>
      </c>
      <c r="N62" s="27">
        <v>108.66031050543812</v>
      </c>
      <c r="O62" s="27">
        <v>113.30672849987606</v>
      </c>
      <c r="P62" s="27">
        <v>102.83001293217616</v>
      </c>
      <c r="Q62" s="27">
        <v>126.08853459534001</v>
      </c>
      <c r="R62" s="27">
        <v>116.34735754518454</v>
      </c>
      <c r="S62" s="27">
        <v>116.17801416127128</v>
      </c>
      <c r="T62" s="27">
        <v>111.6425965377353</v>
      </c>
      <c r="U62" s="23"/>
      <c r="V62" s="40">
        <v>42887</v>
      </c>
      <c r="W62" s="27">
        <f t="shared" si="0"/>
        <v>3.9193850094842162</v>
      </c>
      <c r="X62" s="27">
        <f t="shared" si="1"/>
        <v>-48.558081004471354</v>
      </c>
      <c r="Y62" s="27">
        <f t="shared" si="2"/>
        <v>4.7874338856089338</v>
      </c>
      <c r="Z62" s="27">
        <f t="shared" si="3"/>
        <v>13.48595890091795</v>
      </c>
      <c r="AA62" s="27">
        <f t="shared" si="4"/>
        <v>3.9743010235162188</v>
      </c>
      <c r="AB62" s="27">
        <f t="shared" si="5"/>
        <v>1.7895178507744731</v>
      </c>
      <c r="AC62" s="27">
        <f t="shared" si="6"/>
        <v>2.9000006468219368</v>
      </c>
      <c r="AD62" s="27">
        <f t="shared" si="7"/>
        <v>7.7417249066171934</v>
      </c>
      <c r="AE62" s="27">
        <f t="shared" si="8"/>
        <v>4.4336707858367816</v>
      </c>
      <c r="AF62" s="27">
        <f t="shared" si="9"/>
        <v>-0.1331106921649905</v>
      </c>
      <c r="AG62" s="27">
        <f t="shared" si="10"/>
        <v>3.640343657866481</v>
      </c>
      <c r="AH62" s="27">
        <f t="shared" si="11"/>
        <v>5.4646275923370524</v>
      </c>
      <c r="AI62" s="27">
        <f t="shared" si="12"/>
        <v>3.5089812886178322</v>
      </c>
      <c r="AJ62" s="27">
        <f t="shared" si="13"/>
        <v>3.289324601496574</v>
      </c>
      <c r="AK62" s="27">
        <f t="shared" si="14"/>
        <v>1.6548974322215173</v>
      </c>
      <c r="AL62" s="27">
        <f t="shared" si="15"/>
        <v>2.4861761787004895</v>
      </c>
      <c r="AM62" s="27">
        <f t="shared" si="16"/>
        <v>2.377510948614642</v>
      </c>
      <c r="AN62" s="27">
        <f t="shared" si="17"/>
        <v>4.8425019537734926</v>
      </c>
      <c r="AO62" s="27">
        <f t="shared" si="18"/>
        <v>2.9979459011948677</v>
      </c>
      <c r="AP62" s="23"/>
      <c r="AQ62" s="23"/>
      <c r="AR62" s="5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M62" s="57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84" s="59" customFormat="1" ht="15.75" x14ac:dyDescent="0.25">
      <c r="A63" s="40">
        <v>42917</v>
      </c>
      <c r="B63" s="27">
        <v>103.49479452181738</v>
      </c>
      <c r="C63" s="27">
        <v>60.77924802708597</v>
      </c>
      <c r="D63" s="27">
        <v>113.49076865502084</v>
      </c>
      <c r="E63" s="27">
        <v>118.33795640942844</v>
      </c>
      <c r="F63" s="27">
        <v>115.82158950069729</v>
      </c>
      <c r="G63" s="27">
        <v>111.58133272528084</v>
      </c>
      <c r="H63" s="27">
        <v>111.44992053810978</v>
      </c>
      <c r="I63" s="27">
        <v>131.4177782110649</v>
      </c>
      <c r="J63" s="27">
        <v>117.32677738332858</v>
      </c>
      <c r="K63" s="27">
        <v>125.83348464488294</v>
      </c>
      <c r="L63" s="27">
        <v>116.7922836574256</v>
      </c>
      <c r="M63" s="27">
        <v>110.4207397605004</v>
      </c>
      <c r="N63" s="27">
        <v>107.58177053512794</v>
      </c>
      <c r="O63" s="27">
        <v>113.9381524371118</v>
      </c>
      <c r="P63" s="27">
        <v>111.9177449358406</v>
      </c>
      <c r="Q63" s="27">
        <v>128.76401555413372</v>
      </c>
      <c r="R63" s="27">
        <v>115.98686676969068</v>
      </c>
      <c r="S63" s="27">
        <v>117.3697458617973</v>
      </c>
      <c r="T63" s="27">
        <v>113.83537601080656</v>
      </c>
      <c r="U63" s="23"/>
      <c r="V63" s="40">
        <v>42917</v>
      </c>
      <c r="W63" s="27">
        <f t="shared" si="0"/>
        <v>4.3855283558175131</v>
      </c>
      <c r="X63" s="27">
        <f t="shared" si="1"/>
        <v>-51.239182437369756</v>
      </c>
      <c r="Y63" s="27">
        <f t="shared" si="2"/>
        <v>4.5840340155073704</v>
      </c>
      <c r="Z63" s="27">
        <f t="shared" si="3"/>
        <v>12.070418513107683</v>
      </c>
      <c r="AA63" s="27">
        <f t="shared" si="4"/>
        <v>8.8549579983391595</v>
      </c>
      <c r="AB63" s="27">
        <f t="shared" si="5"/>
        <v>3.4193218353304076</v>
      </c>
      <c r="AC63" s="27">
        <f t="shared" si="6"/>
        <v>3.079503123822434</v>
      </c>
      <c r="AD63" s="27">
        <f t="shared" si="7"/>
        <v>4.4757967184488905</v>
      </c>
      <c r="AE63" s="27">
        <f t="shared" si="8"/>
        <v>8.092944780753399</v>
      </c>
      <c r="AF63" s="27">
        <f t="shared" si="9"/>
        <v>7.7194391425991569</v>
      </c>
      <c r="AG63" s="27">
        <f t="shared" si="10"/>
        <v>4.0002022787999323</v>
      </c>
      <c r="AH63" s="27">
        <f t="shared" si="11"/>
        <v>5.2509749887372976</v>
      </c>
      <c r="AI63" s="27">
        <f t="shared" si="12"/>
        <v>3.0641466260991734</v>
      </c>
      <c r="AJ63" s="27">
        <f t="shared" si="13"/>
        <v>3.9569436138188223</v>
      </c>
      <c r="AK63" s="27">
        <f t="shared" si="14"/>
        <v>1.4212700273894967</v>
      </c>
      <c r="AL63" s="27">
        <f t="shared" si="15"/>
        <v>-1.7817519874496242</v>
      </c>
      <c r="AM63" s="27">
        <f t="shared" si="16"/>
        <v>3.8084322797618171</v>
      </c>
      <c r="AN63" s="27">
        <f t="shared" si="17"/>
        <v>6.5383464923238961</v>
      </c>
      <c r="AO63" s="27">
        <f t="shared" si="18"/>
        <v>4.1024960361392289</v>
      </c>
      <c r="AP63" s="23"/>
      <c r="AQ63" s="23"/>
      <c r="AR63" s="5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M63" s="57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</row>
    <row r="64" spans="1:84" s="59" customFormat="1" ht="15.75" x14ac:dyDescent="0.25">
      <c r="A64" s="40">
        <v>42948</v>
      </c>
      <c r="B64" s="27">
        <v>106.77084702502613</v>
      </c>
      <c r="C64" s="27">
        <v>65.151529185536205</v>
      </c>
      <c r="D64" s="27">
        <v>109.23780218336755</v>
      </c>
      <c r="E64" s="27">
        <v>118.87993560384218</v>
      </c>
      <c r="F64" s="27">
        <v>121.78667042098981</v>
      </c>
      <c r="G64" s="27">
        <v>113.94032592765525</v>
      </c>
      <c r="H64" s="27">
        <v>113.23258971379248</v>
      </c>
      <c r="I64" s="27">
        <v>120.00631938641851</v>
      </c>
      <c r="J64" s="27">
        <v>115.49335397480269</v>
      </c>
      <c r="K64" s="27">
        <v>122.51006293955787</v>
      </c>
      <c r="L64" s="27">
        <v>117.18813549118642</v>
      </c>
      <c r="M64" s="27">
        <v>108.20771577430423</v>
      </c>
      <c r="N64" s="27">
        <v>106.47916154777664</v>
      </c>
      <c r="O64" s="27">
        <v>114.02509560794145</v>
      </c>
      <c r="P64" s="27">
        <v>112.54925848526754</v>
      </c>
      <c r="Q64" s="27">
        <v>130.64902816412504</v>
      </c>
      <c r="R64" s="27">
        <v>115.75750323687834</v>
      </c>
      <c r="S64" s="27">
        <v>117.1926034136814</v>
      </c>
      <c r="T64" s="27">
        <v>113.89705384492349</v>
      </c>
      <c r="U64" s="23"/>
      <c r="V64" s="40">
        <v>42948</v>
      </c>
      <c r="W64" s="27">
        <f t="shared" si="0"/>
        <v>2.2976663388370753</v>
      </c>
      <c r="X64" s="27">
        <f t="shared" si="1"/>
        <v>-57.053700621093547</v>
      </c>
      <c r="Y64" s="27">
        <f t="shared" si="2"/>
        <v>2.8674026407488498</v>
      </c>
      <c r="Z64" s="27">
        <f t="shared" si="3"/>
        <v>8.8827527713784491</v>
      </c>
      <c r="AA64" s="27">
        <f t="shared" si="4"/>
        <v>10.105485877080071</v>
      </c>
      <c r="AB64" s="27">
        <f t="shared" si="5"/>
        <v>3.6089946614389987</v>
      </c>
      <c r="AC64" s="27">
        <f t="shared" si="6"/>
        <v>1.8673300555160637</v>
      </c>
      <c r="AD64" s="27">
        <f t="shared" si="7"/>
        <v>5.7425519428961422</v>
      </c>
      <c r="AE64" s="27">
        <f t="shared" si="8"/>
        <v>5.26432179986314</v>
      </c>
      <c r="AF64" s="27">
        <f t="shared" si="9"/>
        <v>6.7069715368800757</v>
      </c>
      <c r="AG64" s="27">
        <f t="shared" si="10"/>
        <v>3.9679292431241038</v>
      </c>
      <c r="AH64" s="27">
        <f t="shared" si="11"/>
        <v>3.9936851466270298</v>
      </c>
      <c r="AI64" s="27">
        <f t="shared" si="12"/>
        <v>2.7736060119248407</v>
      </c>
      <c r="AJ64" s="27">
        <f t="shared" si="13"/>
        <v>4.1403774098393171</v>
      </c>
      <c r="AK64" s="27">
        <f t="shared" si="14"/>
        <v>1.4440142904531967</v>
      </c>
      <c r="AL64" s="27">
        <f t="shared" si="15"/>
        <v>1.0869209671684956</v>
      </c>
      <c r="AM64" s="27">
        <f t="shared" si="16"/>
        <v>0.45978423885296138</v>
      </c>
      <c r="AN64" s="27">
        <f t="shared" si="17"/>
        <v>4.3843617285462386</v>
      </c>
      <c r="AO64" s="27">
        <f t="shared" si="18"/>
        <v>3.1542486107273504</v>
      </c>
      <c r="AP64" s="23"/>
      <c r="AQ64" s="23"/>
      <c r="AR64" s="5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M64" s="57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59" customFormat="1" ht="15.75" x14ac:dyDescent="0.25">
      <c r="A65" s="40">
        <v>42979</v>
      </c>
      <c r="B65" s="27">
        <v>103.90692486335418</v>
      </c>
      <c r="C65" s="27">
        <v>63.571181570742667</v>
      </c>
      <c r="D65" s="27">
        <v>106.4957588968892</v>
      </c>
      <c r="E65" s="27">
        <v>117.14472772004873</v>
      </c>
      <c r="F65" s="27">
        <v>114.87252065576818</v>
      </c>
      <c r="G65" s="27">
        <v>114.86938129847005</v>
      </c>
      <c r="H65" s="27">
        <v>112.22004236862539</v>
      </c>
      <c r="I65" s="27">
        <v>115.36393302897989</v>
      </c>
      <c r="J65" s="27">
        <v>111.74003918690681</v>
      </c>
      <c r="K65" s="27">
        <v>126.43392444196614</v>
      </c>
      <c r="L65" s="27">
        <v>117.23380228509387</v>
      </c>
      <c r="M65" s="27">
        <v>103.62875921317259</v>
      </c>
      <c r="N65" s="27">
        <v>109.32221272635614</v>
      </c>
      <c r="O65" s="27">
        <v>113.54855851919831</v>
      </c>
      <c r="P65" s="27">
        <v>104.70003761858995</v>
      </c>
      <c r="Q65" s="27">
        <v>125.76488440233379</v>
      </c>
      <c r="R65" s="27">
        <v>111.54859501521285</v>
      </c>
      <c r="S65" s="27">
        <v>116.7063432044153</v>
      </c>
      <c r="T65" s="27">
        <v>112.06827325983905</v>
      </c>
      <c r="U65" s="23"/>
      <c r="V65" s="40">
        <v>42979</v>
      </c>
      <c r="W65" s="27">
        <f t="shared" si="0"/>
        <v>3.7244523281322159</v>
      </c>
      <c r="X65" s="27">
        <f t="shared" si="1"/>
        <v>-49.739227092916174</v>
      </c>
      <c r="Y65" s="27">
        <f t="shared" si="2"/>
        <v>3.246721632671921</v>
      </c>
      <c r="Z65" s="27">
        <f t="shared" si="3"/>
        <v>0.64466225288481382</v>
      </c>
      <c r="AA65" s="27">
        <f t="shared" si="4"/>
        <v>7.5192465399016868</v>
      </c>
      <c r="AB65" s="27">
        <f t="shared" si="5"/>
        <v>3.1250615393136485</v>
      </c>
      <c r="AC65" s="27">
        <f t="shared" si="6"/>
        <v>-0.52802197898826364</v>
      </c>
      <c r="AD65" s="27">
        <f t="shared" si="7"/>
        <v>2.7032999492541308</v>
      </c>
      <c r="AE65" s="27">
        <f t="shared" si="8"/>
        <v>-1.4397959562147236</v>
      </c>
      <c r="AF65" s="27">
        <f t="shared" si="9"/>
        <v>-3.8147409449101986</v>
      </c>
      <c r="AG65" s="27">
        <f t="shared" si="10"/>
        <v>3.7765543805002864</v>
      </c>
      <c r="AH65" s="27">
        <f t="shared" si="11"/>
        <v>3.0036838480114625</v>
      </c>
      <c r="AI65" s="27">
        <f t="shared" si="12"/>
        <v>2.8595966486483491</v>
      </c>
      <c r="AJ65" s="27">
        <f t="shared" si="13"/>
        <v>2.824541838413694</v>
      </c>
      <c r="AK65" s="27">
        <f t="shared" si="14"/>
        <v>0.56076769902770707</v>
      </c>
      <c r="AL65" s="27">
        <f t="shared" si="15"/>
        <v>2.8138131724275013</v>
      </c>
      <c r="AM65" s="27">
        <f t="shared" si="16"/>
        <v>1.5501720783229729</v>
      </c>
      <c r="AN65" s="27">
        <f t="shared" si="17"/>
        <v>2.0748217554140211</v>
      </c>
      <c r="AO65" s="27">
        <f t="shared" si="18"/>
        <v>2.0648823811761901</v>
      </c>
      <c r="AP65" s="23"/>
      <c r="AQ65" s="23"/>
      <c r="AR65" s="57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M65" s="57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59" customFormat="1" ht="15.75" x14ac:dyDescent="0.25">
      <c r="A66" s="40">
        <v>43009</v>
      </c>
      <c r="B66" s="27">
        <v>101.75373612686191</v>
      </c>
      <c r="C66" s="27">
        <v>62.649983112786188</v>
      </c>
      <c r="D66" s="27">
        <v>108.81592756215889</v>
      </c>
      <c r="E66" s="27">
        <v>123.99517092079719</v>
      </c>
      <c r="F66" s="27">
        <v>114.62710910664347</v>
      </c>
      <c r="G66" s="27">
        <v>116.98828237497983</v>
      </c>
      <c r="H66" s="27">
        <v>115.62723365409312</v>
      </c>
      <c r="I66" s="27">
        <v>125.03473265305497</v>
      </c>
      <c r="J66" s="27">
        <v>120.03894269154125</v>
      </c>
      <c r="K66" s="27">
        <v>125.70960666273685</v>
      </c>
      <c r="L66" s="27">
        <v>118.5760994707516</v>
      </c>
      <c r="M66" s="27">
        <v>113.90935548575844</v>
      </c>
      <c r="N66" s="27">
        <v>115.20872622524116</v>
      </c>
      <c r="O66" s="27">
        <v>113.06821277088734</v>
      </c>
      <c r="P66" s="27">
        <v>89.707078648305739</v>
      </c>
      <c r="Q66" s="27">
        <v>128.63545447263306</v>
      </c>
      <c r="R66" s="27">
        <v>115.59887153592322</v>
      </c>
      <c r="S66" s="27">
        <v>119.01877798716487</v>
      </c>
      <c r="T66" s="27">
        <v>113.61639885592382</v>
      </c>
      <c r="U66" s="23"/>
      <c r="V66" s="40">
        <v>43009</v>
      </c>
      <c r="W66" s="27">
        <f t="shared" si="0"/>
        <v>4.3651314831555368</v>
      </c>
      <c r="X66" s="27">
        <f t="shared" si="1"/>
        <v>-46.816473946000059</v>
      </c>
      <c r="Y66" s="27">
        <f t="shared" si="2"/>
        <v>2.20928082077954</v>
      </c>
      <c r="Z66" s="27">
        <f t="shared" si="3"/>
        <v>11.903316216511911</v>
      </c>
      <c r="AA66" s="27">
        <f t="shared" si="4"/>
        <v>-2.4903449306059144</v>
      </c>
      <c r="AB66" s="27">
        <f t="shared" si="5"/>
        <v>3.4050957487830686</v>
      </c>
      <c r="AC66" s="27">
        <f t="shared" si="6"/>
        <v>0.69274384353326468</v>
      </c>
      <c r="AD66" s="27">
        <f t="shared" si="7"/>
        <v>0.28623606633691168</v>
      </c>
      <c r="AE66" s="27">
        <f t="shared" si="8"/>
        <v>10.000913092620962</v>
      </c>
      <c r="AF66" s="27">
        <f t="shared" si="9"/>
        <v>4.1387747184613204</v>
      </c>
      <c r="AG66" s="27">
        <f t="shared" si="10"/>
        <v>3.8317140452117258</v>
      </c>
      <c r="AH66" s="27">
        <f t="shared" si="11"/>
        <v>4.9780789125880744</v>
      </c>
      <c r="AI66" s="27">
        <f t="shared" si="12"/>
        <v>3.0660537230187401</v>
      </c>
      <c r="AJ66" s="27">
        <f t="shared" si="13"/>
        <v>2.0723894149868869</v>
      </c>
      <c r="AK66" s="27">
        <f t="shared" si="14"/>
        <v>-0.47376155647563678</v>
      </c>
      <c r="AL66" s="27">
        <f t="shared" si="15"/>
        <v>4.3455227937448058</v>
      </c>
      <c r="AM66" s="27">
        <f t="shared" si="16"/>
        <v>3.6983673951723119</v>
      </c>
      <c r="AN66" s="27">
        <f t="shared" si="17"/>
        <v>4.0338595342771555</v>
      </c>
      <c r="AO66" s="27">
        <f t="shared" si="18"/>
        <v>2.8847411261575928</v>
      </c>
      <c r="AP66" s="23"/>
      <c r="AQ66" s="23"/>
      <c r="AR66" s="57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M66" s="57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59" customFormat="1" ht="15.75" x14ac:dyDescent="0.25">
      <c r="A67" s="40">
        <v>43040</v>
      </c>
      <c r="B67" s="27">
        <v>109.69473762981211</v>
      </c>
      <c r="C67" s="27">
        <v>59.778419669046805</v>
      </c>
      <c r="D67" s="27">
        <v>118.56014025567627</v>
      </c>
      <c r="E67" s="27">
        <v>125.54307260910512</v>
      </c>
      <c r="F67" s="27">
        <v>118.65738677699855</v>
      </c>
      <c r="G67" s="27">
        <v>120.60688601039664</v>
      </c>
      <c r="H67" s="27">
        <v>118.54450561531827</v>
      </c>
      <c r="I67" s="27">
        <v>122.31506983924841</v>
      </c>
      <c r="J67" s="27">
        <v>115.37945338951712</v>
      </c>
      <c r="K67" s="27">
        <v>127.59431652675227</v>
      </c>
      <c r="L67" s="27">
        <v>119.14314438059584</v>
      </c>
      <c r="M67" s="27">
        <v>117.20926345055406</v>
      </c>
      <c r="N67" s="27">
        <v>123.39729653434058</v>
      </c>
      <c r="O67" s="27">
        <v>113.43198875730475</v>
      </c>
      <c r="P67" s="27">
        <v>86.990717703224703</v>
      </c>
      <c r="Q67" s="27">
        <v>125.01616769684259</v>
      </c>
      <c r="R67" s="27">
        <v>110.88281485764283</v>
      </c>
      <c r="S67" s="27">
        <v>124.31286295965251</v>
      </c>
      <c r="T67" s="27">
        <v>116.92009242751163</v>
      </c>
      <c r="U67" s="23"/>
      <c r="V67" s="40">
        <v>43040</v>
      </c>
      <c r="W67" s="27">
        <f t="shared" si="0"/>
        <v>2.0458729956490913</v>
      </c>
      <c r="X67" s="27">
        <f t="shared" si="1"/>
        <v>-55.588582172042585</v>
      </c>
      <c r="Y67" s="27">
        <f t="shared" si="2"/>
        <v>4.4820512917921747</v>
      </c>
      <c r="Z67" s="27">
        <f t="shared" si="3"/>
        <v>2.7020354961521065</v>
      </c>
      <c r="AA67" s="27">
        <f t="shared" si="4"/>
        <v>-4.5491109499681528</v>
      </c>
      <c r="AB67" s="27">
        <f t="shared" si="5"/>
        <v>2.6103532015595761</v>
      </c>
      <c r="AC67" s="27">
        <f t="shared" si="6"/>
        <v>-0.70547701542443519</v>
      </c>
      <c r="AD67" s="27">
        <f t="shared" si="7"/>
        <v>3.4777041617905695</v>
      </c>
      <c r="AE67" s="27">
        <f t="shared" si="8"/>
        <v>0.68280647914605197</v>
      </c>
      <c r="AF67" s="27">
        <f t="shared" si="9"/>
        <v>-3.4246121314423732</v>
      </c>
      <c r="AG67" s="27">
        <f t="shared" si="10"/>
        <v>3.6002006233814257</v>
      </c>
      <c r="AH67" s="27">
        <f t="shared" si="11"/>
        <v>2.8633305995649323</v>
      </c>
      <c r="AI67" s="27">
        <f t="shared" si="12"/>
        <v>6.8013922168641301</v>
      </c>
      <c r="AJ67" s="27">
        <f t="shared" si="13"/>
        <v>1.5214143946929966</v>
      </c>
      <c r="AK67" s="27">
        <f t="shared" si="14"/>
        <v>-0.7735158788057106</v>
      </c>
      <c r="AL67" s="27">
        <f t="shared" si="15"/>
        <v>2.670364912565077</v>
      </c>
      <c r="AM67" s="27">
        <f t="shared" si="16"/>
        <v>-1.1954970647663856</v>
      </c>
      <c r="AN67" s="27">
        <f t="shared" si="17"/>
        <v>6.5330485887125747</v>
      </c>
      <c r="AO67" s="27">
        <f t="shared" si="18"/>
        <v>1.6716776126804547</v>
      </c>
      <c r="AP67" s="23"/>
      <c r="AQ67" s="23"/>
      <c r="AR67" s="57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M67" s="57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59" customFormat="1" ht="15.75" x14ac:dyDescent="0.25">
      <c r="A68" s="41">
        <v>43070</v>
      </c>
      <c r="B68" s="28">
        <v>114.77795861652631</v>
      </c>
      <c r="C68" s="28">
        <v>62.13540242564283</v>
      </c>
      <c r="D68" s="28">
        <v>121.34434982006803</v>
      </c>
      <c r="E68" s="28">
        <v>125.66950482737903</v>
      </c>
      <c r="F68" s="28">
        <v>114.58866105393894</v>
      </c>
      <c r="G68" s="28">
        <v>121.82679618797944</v>
      </c>
      <c r="H68" s="28">
        <v>125.19918595071186</v>
      </c>
      <c r="I68" s="28">
        <v>147.8129556984974</v>
      </c>
      <c r="J68" s="28">
        <v>150.72532839911676</v>
      </c>
      <c r="K68" s="28">
        <v>140.62224450216746</v>
      </c>
      <c r="L68" s="28">
        <v>120.52552083702911</v>
      </c>
      <c r="M68" s="28">
        <v>128.55736404802337</v>
      </c>
      <c r="N68" s="28">
        <v>134.73562914046713</v>
      </c>
      <c r="O68" s="28">
        <v>116.03798746726454</v>
      </c>
      <c r="P68" s="28">
        <v>97.526710482673565</v>
      </c>
      <c r="Q68" s="28">
        <v>138.82781058792872</v>
      </c>
      <c r="R68" s="28">
        <v>108.93071729323199</v>
      </c>
      <c r="S68" s="28">
        <v>129.43798253390835</v>
      </c>
      <c r="T68" s="28">
        <v>122.62471831770097</v>
      </c>
      <c r="U68" s="23"/>
      <c r="V68" s="41">
        <v>43070</v>
      </c>
      <c r="W68" s="28">
        <f t="shared" si="0"/>
        <v>1.6389019791825774</v>
      </c>
      <c r="X68" s="28">
        <f t="shared" si="1"/>
        <v>-60.922339635008093</v>
      </c>
      <c r="Y68" s="28">
        <f t="shared" si="2"/>
        <v>-0.16410498070301571</v>
      </c>
      <c r="Z68" s="28">
        <f t="shared" si="3"/>
        <v>2.7008145200079667</v>
      </c>
      <c r="AA68" s="28">
        <f t="shared" si="4"/>
        <v>-3.5103899953025461</v>
      </c>
      <c r="AB68" s="28">
        <f t="shared" si="5"/>
        <v>1.8333660298447114</v>
      </c>
      <c r="AC68" s="28">
        <f t="shared" si="6"/>
        <v>-1.9571073797104361</v>
      </c>
      <c r="AD68" s="28">
        <f t="shared" si="7"/>
        <v>4.9048706139450644</v>
      </c>
      <c r="AE68" s="28">
        <f t="shared" si="8"/>
        <v>9.1596669702339852</v>
      </c>
      <c r="AF68" s="28">
        <f t="shared" si="9"/>
        <v>8.7109587299848386</v>
      </c>
      <c r="AG68" s="28">
        <f t="shared" si="10"/>
        <v>3.3418892193400183</v>
      </c>
      <c r="AH68" s="28">
        <f t="shared" si="11"/>
        <v>0.11994234581251817</v>
      </c>
      <c r="AI68" s="28">
        <f t="shared" si="12"/>
        <v>1.4188626033544836</v>
      </c>
      <c r="AJ68" s="28">
        <f t="shared" si="13"/>
        <v>2.8413561324798451</v>
      </c>
      <c r="AK68" s="28">
        <f t="shared" si="14"/>
        <v>-0.14582219281024322</v>
      </c>
      <c r="AL68" s="28">
        <f t="shared" si="15"/>
        <v>11.897711319592958</v>
      </c>
      <c r="AM68" s="28">
        <f t="shared" si="16"/>
        <v>-0.307355415421668</v>
      </c>
      <c r="AN68" s="28">
        <f t="shared" si="17"/>
        <v>7.6290225885199163</v>
      </c>
      <c r="AO68" s="28">
        <f t="shared" si="18"/>
        <v>1.6431007107084952</v>
      </c>
      <c r="AP68" s="23"/>
      <c r="AQ68" s="23"/>
      <c r="AR68" s="57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M68" s="57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84" s="59" customFormat="1" ht="15.75" x14ac:dyDescent="0.25">
      <c r="A69" s="42">
        <v>43101</v>
      </c>
      <c r="B69" s="29">
        <v>116.88575029979228</v>
      </c>
      <c r="C69" s="29">
        <v>64.672409702504766</v>
      </c>
      <c r="D69" s="29">
        <v>118.75514906503896</v>
      </c>
      <c r="E69" s="29">
        <v>125.24777279153139</v>
      </c>
      <c r="F69" s="29">
        <v>103.07207593047625</v>
      </c>
      <c r="G69" s="29">
        <v>117.52581841867011</v>
      </c>
      <c r="H69" s="29">
        <v>117.00476889243237</v>
      </c>
      <c r="I69" s="29">
        <v>115.63566883851985</v>
      </c>
      <c r="J69" s="29">
        <v>113.13095855333657</v>
      </c>
      <c r="K69" s="29">
        <v>147.55851628936614</v>
      </c>
      <c r="L69" s="29">
        <v>118.80000047650344</v>
      </c>
      <c r="M69" s="29">
        <v>109.14913918843466</v>
      </c>
      <c r="N69" s="29">
        <v>116.18684063791447</v>
      </c>
      <c r="O69" s="29">
        <v>112.82965717236623</v>
      </c>
      <c r="P69" s="29">
        <v>109.03540852107135</v>
      </c>
      <c r="Q69" s="29">
        <v>128.37652900108708</v>
      </c>
      <c r="R69" s="29">
        <v>117.35915425865468</v>
      </c>
      <c r="S69" s="29">
        <v>127.09497207142859</v>
      </c>
      <c r="T69" s="29">
        <v>117.72534365033199</v>
      </c>
      <c r="U69" s="23"/>
      <c r="V69" s="42">
        <v>43101</v>
      </c>
      <c r="W69" s="29">
        <f t="shared" si="0"/>
        <v>1.4751060032553482</v>
      </c>
      <c r="X69" s="29">
        <f t="shared" si="1"/>
        <v>-57.220541118552788</v>
      </c>
      <c r="Y69" s="29">
        <f t="shared" si="2"/>
        <v>2.5059939317593916</v>
      </c>
      <c r="Z69" s="29">
        <f t="shared" si="3"/>
        <v>7.0682728840274507</v>
      </c>
      <c r="AA69" s="29">
        <f t="shared" si="4"/>
        <v>-3.7929458837793817</v>
      </c>
      <c r="AB69" s="29">
        <f t="shared" si="5"/>
        <v>2.5715454633913595</v>
      </c>
      <c r="AC69" s="29">
        <f t="shared" si="6"/>
        <v>2.2776141175029352E-2</v>
      </c>
      <c r="AD69" s="29">
        <f t="shared" si="7"/>
        <v>2.789980224493732</v>
      </c>
      <c r="AE69" s="29">
        <f t="shared" si="8"/>
        <v>-0.34407529376957768</v>
      </c>
      <c r="AF69" s="29">
        <f t="shared" si="9"/>
        <v>5.5725737116427894</v>
      </c>
      <c r="AG69" s="29">
        <f t="shared" si="10"/>
        <v>3.6370474423069084</v>
      </c>
      <c r="AH69" s="29">
        <f t="shared" si="11"/>
        <v>1.2263769162168501</v>
      </c>
      <c r="AI69" s="29">
        <f t="shared" si="12"/>
        <v>2.6445348982602184</v>
      </c>
      <c r="AJ69" s="29">
        <f t="shared" si="13"/>
        <v>2.8059125465123174</v>
      </c>
      <c r="AK69" s="29">
        <f t="shared" si="14"/>
        <v>2.847328509778265</v>
      </c>
      <c r="AL69" s="29">
        <f t="shared" si="15"/>
        <v>6.815100556364257</v>
      </c>
      <c r="AM69" s="29">
        <f t="shared" si="16"/>
        <v>3.3410643970245104</v>
      </c>
      <c r="AN69" s="29">
        <f t="shared" si="17"/>
        <v>6.4347573584767019</v>
      </c>
      <c r="AO69" s="29">
        <f t="shared" si="18"/>
        <v>2.0072449165078581</v>
      </c>
      <c r="AP69" s="23"/>
      <c r="AQ69" s="23"/>
      <c r="AR69" s="57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M69" s="57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5.75" x14ac:dyDescent="0.25">
      <c r="A70" s="43">
        <v>43132</v>
      </c>
      <c r="B70" s="31">
        <v>122.88165393566382</v>
      </c>
      <c r="C70" s="31">
        <v>63.596620368297827</v>
      </c>
      <c r="D70" s="31">
        <v>118.33440025890314</v>
      </c>
      <c r="E70" s="31">
        <v>123.56590438981863</v>
      </c>
      <c r="F70" s="31">
        <v>108.93023509006595</v>
      </c>
      <c r="G70" s="31">
        <v>114.00926418941543</v>
      </c>
      <c r="H70" s="31">
        <v>116.88297082560926</v>
      </c>
      <c r="I70" s="31">
        <v>109.08165138817309</v>
      </c>
      <c r="J70" s="31">
        <v>113.67370076160354</v>
      </c>
      <c r="K70" s="31">
        <v>127.79939395146752</v>
      </c>
      <c r="L70" s="31">
        <v>118.51825275793571</v>
      </c>
      <c r="M70" s="31">
        <v>110.61587529882814</v>
      </c>
      <c r="N70" s="31">
        <v>115.95718710100884</v>
      </c>
      <c r="O70" s="31">
        <v>118.25687199328394</v>
      </c>
      <c r="P70" s="31">
        <v>127.3368327419653</v>
      </c>
      <c r="Q70" s="31">
        <v>127.20377401653202</v>
      </c>
      <c r="R70" s="31">
        <v>114.14653336945196</v>
      </c>
      <c r="S70" s="31">
        <v>122.50155977032256</v>
      </c>
      <c r="T70" s="31">
        <v>117.756086523672</v>
      </c>
      <c r="U70" s="23"/>
      <c r="V70" s="43">
        <v>43132</v>
      </c>
      <c r="W70" s="31">
        <f t="shared" si="0"/>
        <v>3.0609603554848377</v>
      </c>
      <c r="X70" s="31">
        <f t="shared" si="1"/>
        <v>-52.061436451410877</v>
      </c>
      <c r="Y70" s="31">
        <f t="shared" si="2"/>
        <v>4.6218594496205725</v>
      </c>
      <c r="Z70" s="31">
        <f t="shared" si="3"/>
        <v>12.40355339398667</v>
      </c>
      <c r="AA70" s="31">
        <f t="shared" si="4"/>
        <v>0.45090436204613127</v>
      </c>
      <c r="AB70" s="31">
        <f t="shared" si="5"/>
        <v>2.4727324083827966</v>
      </c>
      <c r="AC70" s="31">
        <f t="shared" si="6"/>
        <v>3.3578238258122042</v>
      </c>
      <c r="AD70" s="31">
        <f t="shared" si="7"/>
        <v>4.0684699550592285</v>
      </c>
      <c r="AE70" s="31">
        <f t="shared" si="8"/>
        <v>3.0941018290263003</v>
      </c>
      <c r="AF70" s="31">
        <f t="shared" si="9"/>
        <v>5.1503083024795586</v>
      </c>
      <c r="AG70" s="31">
        <f t="shared" si="10"/>
        <v>3.8428241858312333</v>
      </c>
      <c r="AH70" s="31">
        <f t="shared" si="11"/>
        <v>1.439732750456642</v>
      </c>
      <c r="AI70" s="31">
        <f t="shared" si="12"/>
        <v>2.0977046756655966</v>
      </c>
      <c r="AJ70" s="31">
        <f t="shared" si="13"/>
        <v>3.5072920602933948</v>
      </c>
      <c r="AK70" s="31">
        <f t="shared" si="14"/>
        <v>2.225844540812588</v>
      </c>
      <c r="AL70" s="31">
        <f t="shared" si="15"/>
        <v>4.3720683021109892</v>
      </c>
      <c r="AM70" s="31">
        <f t="shared" si="16"/>
        <v>2.8265512189715309</v>
      </c>
      <c r="AN70" s="31">
        <f t="shared" si="17"/>
        <v>5.2265900651712087</v>
      </c>
      <c r="AO70" s="31">
        <f t="shared" si="18"/>
        <v>3.0139965896845951</v>
      </c>
      <c r="AP70" s="23"/>
      <c r="AQ70" s="23"/>
      <c r="AR70" s="57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M70" s="57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59" customFormat="1" ht="15.75" x14ac:dyDescent="0.25">
      <c r="A71" s="43">
        <v>43160</v>
      </c>
      <c r="B71" s="31">
        <v>129.26300955478166</v>
      </c>
      <c r="C71" s="31">
        <v>64.363205480348256</v>
      </c>
      <c r="D71" s="31">
        <v>125.72918688421235</v>
      </c>
      <c r="E71" s="31">
        <v>125.2011940041549</v>
      </c>
      <c r="F71" s="31">
        <v>105.41505171517721</v>
      </c>
      <c r="G71" s="31">
        <v>115.00840125600314</v>
      </c>
      <c r="H71" s="31">
        <v>120.57581783806282</v>
      </c>
      <c r="I71" s="31">
        <v>131.42633674991649</v>
      </c>
      <c r="J71" s="31">
        <v>121.39526234387911</v>
      </c>
      <c r="K71" s="31">
        <v>129.93582336781716</v>
      </c>
      <c r="L71" s="31">
        <v>120.07229845421136</v>
      </c>
      <c r="M71" s="31">
        <v>115.58307904511456</v>
      </c>
      <c r="N71" s="31">
        <v>123.07683887964129</v>
      </c>
      <c r="O71" s="31">
        <v>120.10405836773691</v>
      </c>
      <c r="P71" s="31">
        <v>128.75216311413317</v>
      </c>
      <c r="Q71" s="31">
        <v>134.10800751243389</v>
      </c>
      <c r="R71" s="31">
        <v>120.13398634049641</v>
      </c>
      <c r="S71" s="31">
        <v>123.10902903293137</v>
      </c>
      <c r="T71" s="31">
        <v>121.73820789995767</v>
      </c>
      <c r="U71" s="23"/>
      <c r="V71" s="43">
        <v>43160</v>
      </c>
      <c r="W71" s="31">
        <f t="shared" si="0"/>
        <v>3.1660503481790698</v>
      </c>
      <c r="X71" s="31">
        <f t="shared" si="1"/>
        <v>-55.045339128839885</v>
      </c>
      <c r="Y71" s="31">
        <f t="shared" si="2"/>
        <v>5.0887951628616861</v>
      </c>
      <c r="Z71" s="31">
        <f t="shared" si="3"/>
        <v>8.1067630169980447</v>
      </c>
      <c r="AA71" s="31">
        <f t="shared" si="4"/>
        <v>1.383780389919977</v>
      </c>
      <c r="AB71" s="31">
        <f t="shared" si="5"/>
        <v>2.0672249698034051</v>
      </c>
      <c r="AC71" s="31">
        <f t="shared" si="6"/>
        <v>3.4412876309103808</v>
      </c>
      <c r="AD71" s="31">
        <f t="shared" si="7"/>
        <v>13.373619116987868</v>
      </c>
      <c r="AE71" s="31">
        <f t="shared" si="8"/>
        <v>3.8480537124583805</v>
      </c>
      <c r="AF71" s="31">
        <f t="shared" si="9"/>
        <v>4.1734352369406054</v>
      </c>
      <c r="AG71" s="31">
        <f t="shared" si="10"/>
        <v>4.039688994968941</v>
      </c>
      <c r="AH71" s="31">
        <f t="shared" si="11"/>
        <v>0.82974646455123491</v>
      </c>
      <c r="AI71" s="31">
        <f t="shared" si="12"/>
        <v>2.1927054412474263</v>
      </c>
      <c r="AJ71" s="31">
        <f t="shared" si="13"/>
        <v>4.7048799318379082</v>
      </c>
      <c r="AK71" s="31">
        <f t="shared" si="14"/>
        <v>2.4949746803224713</v>
      </c>
      <c r="AL71" s="31">
        <f t="shared" si="15"/>
        <v>5.8632535180097989</v>
      </c>
      <c r="AM71" s="31">
        <f t="shared" si="16"/>
        <v>-0.84369928241373771</v>
      </c>
      <c r="AN71" s="31">
        <f t="shared" si="17"/>
        <v>4.4621969489033262</v>
      </c>
      <c r="AO71" s="31">
        <f t="shared" si="18"/>
        <v>3.0994556831035851</v>
      </c>
      <c r="AP71" s="23"/>
      <c r="AQ71" s="23"/>
      <c r="AR71" s="57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M71" s="57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</row>
    <row r="72" spans="1:84" s="59" customFormat="1" ht="15.75" x14ac:dyDescent="0.25">
      <c r="A72" s="43">
        <v>43191</v>
      </c>
      <c r="B72" s="31">
        <v>116.650102946122</v>
      </c>
      <c r="C72" s="31">
        <v>69.048485804744459</v>
      </c>
      <c r="D72" s="31">
        <v>121.09710743188077</v>
      </c>
      <c r="E72" s="31">
        <v>116.91947727434517</v>
      </c>
      <c r="F72" s="31">
        <v>110.21438889348865</v>
      </c>
      <c r="G72" s="31">
        <v>116.62051408218603</v>
      </c>
      <c r="H72" s="31">
        <v>120.64175466339074</v>
      </c>
      <c r="I72" s="31">
        <v>119.46681383090834</v>
      </c>
      <c r="J72" s="31">
        <v>127.20578007655281</v>
      </c>
      <c r="K72" s="31">
        <v>131.6288410045598</v>
      </c>
      <c r="L72" s="31">
        <v>120.68969383780507</v>
      </c>
      <c r="M72" s="31">
        <v>119.47074435543962</v>
      </c>
      <c r="N72" s="31">
        <v>121.80316679235753</v>
      </c>
      <c r="O72" s="31">
        <v>119.67932299114518</v>
      </c>
      <c r="P72" s="31">
        <v>112.35377889516097</v>
      </c>
      <c r="Q72" s="31">
        <v>134.05988044697395</v>
      </c>
      <c r="R72" s="31">
        <v>120.83580768060223</v>
      </c>
      <c r="S72" s="31">
        <v>124.54630423544847</v>
      </c>
      <c r="T72" s="31">
        <v>119.50018913601497</v>
      </c>
      <c r="U72" s="23"/>
      <c r="V72" s="43">
        <v>43191</v>
      </c>
      <c r="W72" s="31">
        <f t="shared" si="0"/>
        <v>3.6604189752428482</v>
      </c>
      <c r="X72" s="31">
        <f t="shared" si="1"/>
        <v>-40.757434144631119</v>
      </c>
      <c r="Y72" s="31">
        <f t="shared" si="2"/>
        <v>5.6894684915046838</v>
      </c>
      <c r="Z72" s="31">
        <f t="shared" si="3"/>
        <v>6.2470841830259474</v>
      </c>
      <c r="AA72" s="31">
        <f t="shared" si="4"/>
        <v>3.6779464984626742</v>
      </c>
      <c r="AB72" s="31">
        <f t="shared" si="5"/>
        <v>3.5192859385204684</v>
      </c>
      <c r="AC72" s="31">
        <f t="shared" si="6"/>
        <v>3.4643812588591061</v>
      </c>
      <c r="AD72" s="31">
        <f t="shared" si="7"/>
        <v>-4.4431090233361488</v>
      </c>
      <c r="AE72" s="31">
        <f t="shared" si="8"/>
        <v>14.467690882468261</v>
      </c>
      <c r="AF72" s="31">
        <f t="shared" si="9"/>
        <v>4.2903337879432399</v>
      </c>
      <c r="AG72" s="31">
        <f t="shared" si="10"/>
        <v>4.2496938402689466</v>
      </c>
      <c r="AH72" s="31">
        <f t="shared" si="11"/>
        <v>2.0507833687094461</v>
      </c>
      <c r="AI72" s="31">
        <f t="shared" si="12"/>
        <v>5.7562316106383804</v>
      </c>
      <c r="AJ72" s="31">
        <f t="shared" si="13"/>
        <v>5.3161459887741387</v>
      </c>
      <c r="AK72" s="31">
        <f t="shared" si="14"/>
        <v>2.1379532872169733</v>
      </c>
      <c r="AL72" s="31">
        <f t="shared" si="15"/>
        <v>11.387890087682877</v>
      </c>
      <c r="AM72" s="31">
        <f t="shared" si="16"/>
        <v>4.1146644892403117</v>
      </c>
      <c r="AN72" s="31">
        <f t="shared" si="17"/>
        <v>5.4430823706019424</v>
      </c>
      <c r="AO72" s="31">
        <f t="shared" si="18"/>
        <v>4.1982738404144726</v>
      </c>
      <c r="AP72" s="23"/>
      <c r="AQ72" s="23"/>
      <c r="AR72" s="57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M72" s="57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84" s="59" customFormat="1" ht="15.75" x14ac:dyDescent="0.25">
      <c r="A73" s="43">
        <v>43221</v>
      </c>
      <c r="B73" s="31">
        <v>112.31223654673173</v>
      </c>
      <c r="C73" s="31">
        <v>72.395517913997082</v>
      </c>
      <c r="D73" s="31">
        <v>117.40975457001916</v>
      </c>
      <c r="E73" s="31">
        <v>112.75490335350808</v>
      </c>
      <c r="F73" s="31">
        <v>120.25487664918846</v>
      </c>
      <c r="G73" s="31">
        <v>115.99609949287034</v>
      </c>
      <c r="H73" s="31">
        <v>119.4744993968563</v>
      </c>
      <c r="I73" s="31">
        <v>123.87198410328273</v>
      </c>
      <c r="J73" s="31">
        <v>134.90931253666841</v>
      </c>
      <c r="K73" s="31">
        <v>134.98130523227456</v>
      </c>
      <c r="L73" s="31">
        <v>121.12151150272921</v>
      </c>
      <c r="M73" s="31">
        <v>115.86167055884387</v>
      </c>
      <c r="N73" s="31">
        <v>119.02876804765816</v>
      </c>
      <c r="O73" s="31">
        <v>119.03625478144369</v>
      </c>
      <c r="P73" s="31">
        <v>104.633183638677</v>
      </c>
      <c r="Q73" s="31">
        <v>133.48001962162596</v>
      </c>
      <c r="R73" s="31">
        <v>118.84142418893198</v>
      </c>
      <c r="S73" s="31">
        <v>124.18025136582273</v>
      </c>
      <c r="T73" s="31">
        <v>118.66675585551464</v>
      </c>
      <c r="U73" s="23"/>
      <c r="V73" s="43">
        <v>43221</v>
      </c>
      <c r="W73" s="31">
        <f t="shared" si="0"/>
        <v>4.514048029714715</v>
      </c>
      <c r="X73" s="31">
        <f t="shared" si="1"/>
        <v>-59.396809879058388</v>
      </c>
      <c r="Y73" s="31">
        <f t="shared" si="2"/>
        <v>4.1007002596160902</v>
      </c>
      <c r="Z73" s="31">
        <f t="shared" si="3"/>
        <v>4.7053142476707279</v>
      </c>
      <c r="AA73" s="31">
        <f t="shared" si="4"/>
        <v>7.8336540711299705</v>
      </c>
      <c r="AB73" s="31">
        <f t="shared" si="5"/>
        <v>4.788311803024726</v>
      </c>
      <c r="AC73" s="31">
        <f t="shared" si="6"/>
        <v>4.3958672071115785</v>
      </c>
      <c r="AD73" s="31">
        <f t="shared" si="7"/>
        <v>3.9581454953753052</v>
      </c>
      <c r="AE73" s="31">
        <f t="shared" si="8"/>
        <v>17.77340401219351</v>
      </c>
      <c r="AF73" s="31">
        <f t="shared" si="9"/>
        <v>9.0113539959966431</v>
      </c>
      <c r="AG73" s="31">
        <f t="shared" si="10"/>
        <v>4.5075469439234723</v>
      </c>
      <c r="AH73" s="31">
        <f t="shared" si="11"/>
        <v>4.5831881173389064</v>
      </c>
      <c r="AI73" s="31">
        <f t="shared" si="12"/>
        <v>6.0754956083957694</v>
      </c>
      <c r="AJ73" s="31">
        <f t="shared" si="13"/>
        <v>5.306133105055693</v>
      </c>
      <c r="AK73" s="31">
        <f t="shared" si="14"/>
        <v>1.8017141247924826</v>
      </c>
      <c r="AL73" s="31">
        <f t="shared" si="15"/>
        <v>0.68480281906897744</v>
      </c>
      <c r="AM73" s="31">
        <f t="shared" si="16"/>
        <v>0.57628791384860278</v>
      </c>
      <c r="AN73" s="31">
        <f t="shared" si="17"/>
        <v>6.8146341616107833</v>
      </c>
      <c r="AO73" s="31">
        <f t="shared" si="18"/>
        <v>4.3505050712130213</v>
      </c>
      <c r="AP73" s="23"/>
      <c r="AQ73" s="23"/>
      <c r="AR73" s="57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M73" s="57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84" s="59" customFormat="1" ht="15.75" x14ac:dyDescent="0.25">
      <c r="A74" s="43">
        <v>43252</v>
      </c>
      <c r="B74" s="31">
        <v>106.94170658133555</v>
      </c>
      <c r="C74" s="31">
        <v>67.45411600233389</v>
      </c>
      <c r="D74" s="31">
        <v>113.87894669330426</v>
      </c>
      <c r="E74" s="31">
        <v>121.50947665723302</v>
      </c>
      <c r="F74" s="31">
        <v>119.61708387492928</v>
      </c>
      <c r="G74" s="31">
        <v>114.9539121650115</v>
      </c>
      <c r="H74" s="31">
        <v>115.89737558793031</v>
      </c>
      <c r="I74" s="31">
        <v>122.29131508300812</v>
      </c>
      <c r="J74" s="31">
        <v>117.4854799961107</v>
      </c>
      <c r="K74" s="31">
        <v>130.85985985246046</v>
      </c>
      <c r="L74" s="31">
        <v>121.08041026889057</v>
      </c>
      <c r="M74" s="31">
        <v>113.15960577741419</v>
      </c>
      <c r="N74" s="31">
        <v>115.43784043074702</v>
      </c>
      <c r="O74" s="31">
        <v>118.85088028008903</v>
      </c>
      <c r="P74" s="31">
        <v>104.48854191694565</v>
      </c>
      <c r="Q74" s="31">
        <v>141.57084022525848</v>
      </c>
      <c r="R74" s="31">
        <v>116.00648081905217</v>
      </c>
      <c r="S74" s="31">
        <v>123.56487537828663</v>
      </c>
      <c r="T74" s="31">
        <v>116.38568122860708</v>
      </c>
      <c r="U74" s="23"/>
      <c r="V74" s="43">
        <v>43252</v>
      </c>
      <c r="W74" s="31">
        <f t="shared" si="0"/>
        <v>3.3891931850071444</v>
      </c>
      <c r="X74" s="31">
        <f t="shared" si="1"/>
        <v>-18.785005028844196</v>
      </c>
      <c r="Y74" s="31">
        <f t="shared" si="2"/>
        <v>3.0520626770180144</v>
      </c>
      <c r="Z74" s="31">
        <f t="shared" si="3"/>
        <v>3.8458797435645664</v>
      </c>
      <c r="AA74" s="31">
        <f t="shared" si="4"/>
        <v>10.89872105719229</v>
      </c>
      <c r="AB74" s="31">
        <f t="shared" si="5"/>
        <v>4.6559064624954232</v>
      </c>
      <c r="AC74" s="31">
        <f t="shared" si="6"/>
        <v>3.3703617193779962</v>
      </c>
      <c r="AD74" s="31">
        <f t="shared" si="7"/>
        <v>1.5809661893009661</v>
      </c>
      <c r="AE74" s="31">
        <f t="shared" si="8"/>
        <v>2.103841137139483</v>
      </c>
      <c r="AF74" s="31">
        <f t="shared" si="9"/>
        <v>5.7166700333214067</v>
      </c>
      <c r="AG74" s="31">
        <f t="shared" si="10"/>
        <v>4.3376618404150662</v>
      </c>
      <c r="AH74" s="31">
        <f t="shared" si="11"/>
        <v>6.5946414069841524</v>
      </c>
      <c r="AI74" s="31">
        <f t="shared" si="12"/>
        <v>6.2373555659678459</v>
      </c>
      <c r="AJ74" s="31">
        <f t="shared" si="13"/>
        <v>4.8930472652549071</v>
      </c>
      <c r="AK74" s="31">
        <f t="shared" si="14"/>
        <v>1.6128841546129138</v>
      </c>
      <c r="AL74" s="31">
        <f t="shared" si="15"/>
        <v>12.278916302426964</v>
      </c>
      <c r="AM74" s="31">
        <f t="shared" si="16"/>
        <v>-0.29298192354731611</v>
      </c>
      <c r="AN74" s="31">
        <f t="shared" si="17"/>
        <v>6.3582264427083146</v>
      </c>
      <c r="AO74" s="31">
        <f t="shared" si="18"/>
        <v>4.2484542978795901</v>
      </c>
      <c r="AP74" s="23"/>
      <c r="AQ74" s="23"/>
      <c r="AR74" s="5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</row>
    <row r="75" spans="1:84" s="59" customFormat="1" ht="15.75" x14ac:dyDescent="0.25">
      <c r="A75" s="43">
        <v>43282</v>
      </c>
      <c r="B75" s="31">
        <v>105.88868333404454</v>
      </c>
      <c r="C75" s="31">
        <v>71.162534572060181</v>
      </c>
      <c r="D75" s="31">
        <v>116.21027441441385</v>
      </c>
      <c r="E75" s="31">
        <v>117.88869784324235</v>
      </c>
      <c r="F75" s="31">
        <v>123.17743008776844</v>
      </c>
      <c r="G75" s="31">
        <v>115.62452119107273</v>
      </c>
      <c r="H75" s="31">
        <v>116.36304682159219</v>
      </c>
      <c r="I75" s="31">
        <v>132.10440868541752</v>
      </c>
      <c r="J75" s="31">
        <v>122.18312710906105</v>
      </c>
      <c r="K75" s="31">
        <v>135.27286516920486</v>
      </c>
      <c r="L75" s="31">
        <v>121.70929788823703</v>
      </c>
      <c r="M75" s="31">
        <v>119.71248446405571</v>
      </c>
      <c r="N75" s="31">
        <v>113.82813527649334</v>
      </c>
      <c r="O75" s="31">
        <v>119.04679879372597</v>
      </c>
      <c r="P75" s="31">
        <v>113.46438622803515</v>
      </c>
      <c r="Q75" s="31">
        <v>137.89313611490775</v>
      </c>
      <c r="R75" s="31">
        <v>119.8961524813072</v>
      </c>
      <c r="S75" s="31">
        <v>124.00414334942739</v>
      </c>
      <c r="T75" s="31">
        <v>118.22356352842334</v>
      </c>
      <c r="U75" s="23"/>
      <c r="V75" s="43">
        <v>43282</v>
      </c>
      <c r="W75" s="31">
        <f t="shared" si="0"/>
        <v>2.3130523842168031</v>
      </c>
      <c r="X75" s="31">
        <f t="shared" si="1"/>
        <v>17.083604819110221</v>
      </c>
      <c r="Y75" s="31">
        <f t="shared" si="2"/>
        <v>2.3962352106888147</v>
      </c>
      <c r="Z75" s="31">
        <f t="shared" si="3"/>
        <v>-0.37964029447300618</v>
      </c>
      <c r="AA75" s="31">
        <f t="shared" si="4"/>
        <v>6.3510098754316289</v>
      </c>
      <c r="AB75" s="31">
        <f t="shared" si="5"/>
        <v>3.6235348396012057</v>
      </c>
      <c r="AC75" s="31">
        <f t="shared" si="6"/>
        <v>4.4083712754217714</v>
      </c>
      <c r="AD75" s="31">
        <f t="shared" si="7"/>
        <v>0.522479137677891</v>
      </c>
      <c r="AE75" s="31">
        <f t="shared" si="8"/>
        <v>4.1391656994599515</v>
      </c>
      <c r="AF75" s="31">
        <f t="shared" si="9"/>
        <v>7.5014854360593972</v>
      </c>
      <c r="AG75" s="31">
        <f t="shared" si="10"/>
        <v>4.2100505930973782</v>
      </c>
      <c r="AH75" s="31">
        <f t="shared" si="11"/>
        <v>8.4148546040434553</v>
      </c>
      <c r="AI75" s="31">
        <f t="shared" si="12"/>
        <v>5.8061553647007713</v>
      </c>
      <c r="AJ75" s="31">
        <f t="shared" si="13"/>
        <v>4.4837012425964105</v>
      </c>
      <c r="AK75" s="31">
        <f t="shared" si="14"/>
        <v>1.3819446532640427</v>
      </c>
      <c r="AL75" s="31">
        <f t="shared" si="15"/>
        <v>7.0898072893168234</v>
      </c>
      <c r="AM75" s="31">
        <f t="shared" si="16"/>
        <v>3.3704554838773078</v>
      </c>
      <c r="AN75" s="31">
        <f t="shared" si="17"/>
        <v>5.6525618581828638</v>
      </c>
      <c r="AO75" s="31">
        <f t="shared" si="18"/>
        <v>3.8548539754462752</v>
      </c>
      <c r="AP75" s="23"/>
      <c r="AQ75" s="23"/>
      <c r="AR75" s="5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59" customFormat="1" ht="15.75" x14ac:dyDescent="0.25">
      <c r="A76" s="43">
        <v>43313</v>
      </c>
      <c r="B76" s="31">
        <v>110.68711506837346</v>
      </c>
      <c r="C76" s="31">
        <v>69.405476482065339</v>
      </c>
      <c r="D76" s="31">
        <v>114.13412280554401</v>
      </c>
      <c r="E76" s="31">
        <v>116.7069518416109</v>
      </c>
      <c r="F76" s="31">
        <v>127.47015692780562</v>
      </c>
      <c r="G76" s="31">
        <v>116.64118108061415</v>
      </c>
      <c r="H76" s="31">
        <v>116.79034957110221</v>
      </c>
      <c r="I76" s="31">
        <v>124.03353028560745</v>
      </c>
      <c r="J76" s="31">
        <v>117.30491971393707</v>
      </c>
      <c r="K76" s="31">
        <v>129.31402655064232</v>
      </c>
      <c r="L76" s="31">
        <v>121.92377769210459</v>
      </c>
      <c r="M76" s="31">
        <v>118.21020556153137</v>
      </c>
      <c r="N76" s="31">
        <v>110.39702611371939</v>
      </c>
      <c r="O76" s="31">
        <v>118.87313590139286</v>
      </c>
      <c r="P76" s="31">
        <v>113.9211475830395</v>
      </c>
      <c r="Q76" s="31">
        <v>135.8950472143303</v>
      </c>
      <c r="R76" s="31">
        <v>120.44277686444306</v>
      </c>
      <c r="S76" s="31">
        <v>123.70398614405315</v>
      </c>
      <c r="T76" s="31">
        <v>118.0111522517515</v>
      </c>
      <c r="U76" s="23"/>
      <c r="V76" s="43">
        <v>43313</v>
      </c>
      <c r="W76" s="31">
        <f t="shared" si="0"/>
        <v>3.6679188678061081</v>
      </c>
      <c r="X76" s="31">
        <f t="shared" si="1"/>
        <v>6.5293130486851538</v>
      </c>
      <c r="Y76" s="31">
        <f t="shared" si="2"/>
        <v>4.4822584529460272</v>
      </c>
      <c r="Z76" s="31">
        <f t="shared" si="3"/>
        <v>-1.8278810054815153</v>
      </c>
      <c r="AA76" s="31">
        <f t="shared" si="4"/>
        <v>4.6667558010817061</v>
      </c>
      <c r="AB76" s="31">
        <f t="shared" si="5"/>
        <v>2.3704119950242841</v>
      </c>
      <c r="AC76" s="31">
        <f t="shared" si="6"/>
        <v>3.1419928364284146</v>
      </c>
      <c r="AD76" s="31">
        <f t="shared" si="7"/>
        <v>3.35583235931216</v>
      </c>
      <c r="AE76" s="31">
        <f t="shared" si="8"/>
        <v>1.5685454416100981</v>
      </c>
      <c r="AF76" s="31">
        <f t="shared" si="9"/>
        <v>5.5537997841379649</v>
      </c>
      <c r="AG76" s="31">
        <f t="shared" si="10"/>
        <v>4.041059430691547</v>
      </c>
      <c r="AH76" s="31">
        <f t="shared" si="11"/>
        <v>9.2437860975551587</v>
      </c>
      <c r="AI76" s="31">
        <f t="shared" si="12"/>
        <v>3.6794660185080659</v>
      </c>
      <c r="AJ76" s="31">
        <f t="shared" si="13"/>
        <v>4.2517309611567242</v>
      </c>
      <c r="AK76" s="31">
        <f t="shared" si="14"/>
        <v>1.218923266341676</v>
      </c>
      <c r="AL76" s="31">
        <f t="shared" si="15"/>
        <v>4.0153525241803294</v>
      </c>
      <c r="AM76" s="31">
        <f t="shared" si="16"/>
        <v>4.0474902244367854</v>
      </c>
      <c r="AN76" s="31">
        <f t="shared" si="17"/>
        <v>5.5561379649422378</v>
      </c>
      <c r="AO76" s="31">
        <f t="shared" si="18"/>
        <v>3.6121201277335473</v>
      </c>
      <c r="AP76" s="23"/>
      <c r="AQ76" s="23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59" customFormat="1" ht="15.75" x14ac:dyDescent="0.25">
      <c r="A77" s="43">
        <v>43344</v>
      </c>
      <c r="B77" s="31">
        <v>105.77314925096393</v>
      </c>
      <c r="C77" s="31">
        <v>68.816693665178221</v>
      </c>
      <c r="D77" s="31">
        <v>107.87487369146339</v>
      </c>
      <c r="E77" s="31">
        <v>116.33869986478055</v>
      </c>
      <c r="F77" s="31">
        <v>118.45464755435677</v>
      </c>
      <c r="G77" s="31">
        <v>117.18160218223841</v>
      </c>
      <c r="H77" s="31">
        <v>118.01737357237492</v>
      </c>
      <c r="I77" s="31">
        <v>124.43589221218022</v>
      </c>
      <c r="J77" s="31">
        <v>114.26746100352042</v>
      </c>
      <c r="K77" s="31">
        <v>133.37352699832397</v>
      </c>
      <c r="L77" s="31">
        <v>122.11143403404805</v>
      </c>
      <c r="M77" s="31">
        <v>114.05760020067387</v>
      </c>
      <c r="N77" s="31">
        <v>112.41879792963228</v>
      </c>
      <c r="O77" s="31">
        <v>119.14665333381099</v>
      </c>
      <c r="P77" s="31">
        <v>105.93990457928243</v>
      </c>
      <c r="Q77" s="31">
        <v>128.66341746110712</v>
      </c>
      <c r="R77" s="31">
        <v>113.4484250309322</v>
      </c>
      <c r="S77" s="31">
        <v>123.27596993879607</v>
      </c>
      <c r="T77" s="31">
        <v>115.44461030286448</v>
      </c>
      <c r="U77" s="23"/>
      <c r="V77" s="43">
        <v>43344</v>
      </c>
      <c r="W77" s="31">
        <f t="shared" si="0"/>
        <v>1.7960539108091069</v>
      </c>
      <c r="X77" s="31">
        <f t="shared" si="1"/>
        <v>8.2513993995821693</v>
      </c>
      <c r="Y77" s="31">
        <f t="shared" si="2"/>
        <v>1.2949950391071212</v>
      </c>
      <c r="Z77" s="31">
        <f t="shared" si="3"/>
        <v>-0.68806157217285602</v>
      </c>
      <c r="AA77" s="31">
        <f t="shared" si="4"/>
        <v>3.118349695940708</v>
      </c>
      <c r="AB77" s="31">
        <f t="shared" si="5"/>
        <v>2.0129131519916541</v>
      </c>
      <c r="AC77" s="31">
        <f t="shared" si="6"/>
        <v>5.1660390438155446</v>
      </c>
      <c r="AD77" s="31">
        <f t="shared" si="7"/>
        <v>7.8637741840176432</v>
      </c>
      <c r="AE77" s="31">
        <f t="shared" si="8"/>
        <v>2.261876615584498</v>
      </c>
      <c r="AF77" s="31">
        <f t="shared" si="9"/>
        <v>5.4887187809654137</v>
      </c>
      <c r="AG77" s="31">
        <f t="shared" si="10"/>
        <v>4.1606018519236869</v>
      </c>
      <c r="AH77" s="31">
        <f t="shared" si="11"/>
        <v>10.063655173221093</v>
      </c>
      <c r="AI77" s="31">
        <f t="shared" si="12"/>
        <v>2.8325306687920602</v>
      </c>
      <c r="AJ77" s="31">
        <f t="shared" si="13"/>
        <v>4.9301328767341204</v>
      </c>
      <c r="AK77" s="31">
        <f t="shared" si="14"/>
        <v>1.1842087060266238</v>
      </c>
      <c r="AL77" s="31">
        <f t="shared" si="15"/>
        <v>2.3047236695265809</v>
      </c>
      <c r="AM77" s="31">
        <f t="shared" si="16"/>
        <v>1.7031411426206233</v>
      </c>
      <c r="AN77" s="31">
        <f t="shared" si="17"/>
        <v>5.6291942271499522</v>
      </c>
      <c r="AO77" s="31">
        <f t="shared" si="18"/>
        <v>3.0127501252715092</v>
      </c>
      <c r="AP77" s="23"/>
      <c r="AQ77" s="23"/>
      <c r="AR77" s="57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M77" s="57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59" customFormat="1" ht="15.75" x14ac:dyDescent="0.25">
      <c r="A78" s="43">
        <v>43374</v>
      </c>
      <c r="B78" s="31">
        <v>103.96627379094893</v>
      </c>
      <c r="C78" s="31">
        <v>65.183983216756957</v>
      </c>
      <c r="D78" s="31">
        <v>113.47135959736202</v>
      </c>
      <c r="E78" s="31">
        <v>122.59059634229574</v>
      </c>
      <c r="F78" s="31">
        <v>127.02239731216332</v>
      </c>
      <c r="G78" s="31">
        <v>119.80367286453408</v>
      </c>
      <c r="H78" s="31">
        <v>121.11522390378254</v>
      </c>
      <c r="I78" s="31">
        <v>133.04716537903772</v>
      </c>
      <c r="J78" s="31">
        <v>120.21914557998406</v>
      </c>
      <c r="K78" s="31">
        <v>132.67586483185815</v>
      </c>
      <c r="L78" s="31">
        <v>123.84645513060397</v>
      </c>
      <c r="M78" s="31">
        <v>126.48979604624193</v>
      </c>
      <c r="N78" s="31">
        <v>116.95557404327226</v>
      </c>
      <c r="O78" s="31">
        <v>118.26190157086319</v>
      </c>
      <c r="P78" s="31">
        <v>90.834547588234187</v>
      </c>
      <c r="Q78" s="31">
        <v>137.14405491638954</v>
      </c>
      <c r="R78" s="31">
        <v>118.17198381220918</v>
      </c>
      <c r="S78" s="31">
        <v>126.94950177368393</v>
      </c>
      <c r="T78" s="31">
        <v>118.04763683881633</v>
      </c>
      <c r="U78" s="23"/>
      <c r="V78" s="43">
        <v>43374</v>
      </c>
      <c r="W78" s="31">
        <f t="shared" si="0"/>
        <v>2.1744043494663572</v>
      </c>
      <c r="X78" s="31">
        <f t="shared" si="1"/>
        <v>4.0446939936263249</v>
      </c>
      <c r="Y78" s="31">
        <f t="shared" si="2"/>
        <v>4.2782634302720197</v>
      </c>
      <c r="Z78" s="31">
        <f t="shared" si="3"/>
        <v>-1.1327655489088642</v>
      </c>
      <c r="AA78" s="31">
        <f t="shared" si="4"/>
        <v>10.813574818490707</v>
      </c>
      <c r="AB78" s="31">
        <f t="shared" si="5"/>
        <v>2.4065576760330174</v>
      </c>
      <c r="AC78" s="31">
        <f t="shared" si="6"/>
        <v>4.74627825664939</v>
      </c>
      <c r="AD78" s="31">
        <f t="shared" si="7"/>
        <v>6.4081656000461606</v>
      </c>
      <c r="AE78" s="31">
        <f t="shared" si="8"/>
        <v>0.15012035627958653</v>
      </c>
      <c r="AF78" s="31">
        <f t="shared" si="9"/>
        <v>5.5415479803472039</v>
      </c>
      <c r="AG78" s="31">
        <f t="shared" si="10"/>
        <v>4.4447031765894423</v>
      </c>
      <c r="AH78" s="31">
        <f t="shared" si="11"/>
        <v>11.044255765327705</v>
      </c>
      <c r="AI78" s="31">
        <f t="shared" si="12"/>
        <v>1.5162460998100897</v>
      </c>
      <c r="AJ78" s="31">
        <f t="shared" si="13"/>
        <v>4.5934119525705484</v>
      </c>
      <c r="AK78" s="31">
        <f t="shared" si="14"/>
        <v>1.2568338607354121</v>
      </c>
      <c r="AL78" s="31">
        <f t="shared" si="15"/>
        <v>6.6145064583004682</v>
      </c>
      <c r="AM78" s="31">
        <f t="shared" si="16"/>
        <v>2.2258974002928227</v>
      </c>
      <c r="AN78" s="31">
        <f t="shared" si="17"/>
        <v>6.663422294063821</v>
      </c>
      <c r="AO78" s="31">
        <f t="shared" si="18"/>
        <v>3.9001746468938308</v>
      </c>
      <c r="AP78" s="23"/>
      <c r="AQ78" s="23"/>
      <c r="AR78" s="57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M78" s="57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84" s="59" customFormat="1" ht="15.75" x14ac:dyDescent="0.25">
      <c r="A79" s="43">
        <v>43405</v>
      </c>
      <c r="B79" s="31">
        <v>109.87667079250951</v>
      </c>
      <c r="C79" s="31">
        <v>71.145021518544496</v>
      </c>
      <c r="D79" s="31">
        <v>118.24651698806296</v>
      </c>
      <c r="E79" s="31">
        <v>123.48065347602017</v>
      </c>
      <c r="F79" s="31">
        <v>129.13067106180156</v>
      </c>
      <c r="G79" s="31">
        <v>122.45576298729137</v>
      </c>
      <c r="H79" s="31">
        <v>125.26815664526573</v>
      </c>
      <c r="I79" s="31">
        <v>132.14535829840116</v>
      </c>
      <c r="J79" s="31">
        <v>128.72051949703189</v>
      </c>
      <c r="K79" s="31">
        <v>141.91708205500262</v>
      </c>
      <c r="L79" s="31">
        <v>124.54817594933074</v>
      </c>
      <c r="M79" s="31">
        <v>129.40066984298639</v>
      </c>
      <c r="N79" s="31">
        <v>124.85884364957697</v>
      </c>
      <c r="O79" s="31">
        <v>119.16089202218615</v>
      </c>
      <c r="P79" s="31">
        <v>88.416783574105978</v>
      </c>
      <c r="Q79" s="31">
        <v>133.53490543461089</v>
      </c>
      <c r="R79" s="31">
        <v>115.43147845374146</v>
      </c>
      <c r="S79" s="31">
        <v>132.11940978023762</v>
      </c>
      <c r="T79" s="31">
        <v>121.15986131439405</v>
      </c>
      <c r="U79" s="23"/>
      <c r="V79" s="43">
        <v>43405</v>
      </c>
      <c r="W79" s="31">
        <f t="shared" si="0"/>
        <v>0.16585404790463087</v>
      </c>
      <c r="X79" s="31">
        <f t="shared" si="1"/>
        <v>19.014557280749429</v>
      </c>
      <c r="Y79" s="31">
        <f t="shared" si="2"/>
        <v>-0.2645267346487401</v>
      </c>
      <c r="Z79" s="31">
        <f t="shared" si="3"/>
        <v>-1.6427980375361386</v>
      </c>
      <c r="AA79" s="31">
        <f t="shared" si="4"/>
        <v>8.8264916068699648</v>
      </c>
      <c r="AB79" s="31">
        <f t="shared" si="5"/>
        <v>1.5329779567771595</v>
      </c>
      <c r="AC79" s="31">
        <f t="shared" si="6"/>
        <v>5.6718369147921379</v>
      </c>
      <c r="AD79" s="31">
        <f t="shared" si="7"/>
        <v>8.0368579865687195</v>
      </c>
      <c r="AE79" s="31">
        <f t="shared" si="8"/>
        <v>11.562774580388918</v>
      </c>
      <c r="AF79" s="31">
        <f t="shared" si="9"/>
        <v>11.225237861787789</v>
      </c>
      <c r="AG79" s="31">
        <f t="shared" si="10"/>
        <v>4.5365863028332001</v>
      </c>
      <c r="AH79" s="31">
        <f t="shared" si="11"/>
        <v>10.401401760856047</v>
      </c>
      <c r="AI79" s="31">
        <f t="shared" si="12"/>
        <v>1.1844239349519796</v>
      </c>
      <c r="AJ79" s="31">
        <f t="shared" si="13"/>
        <v>5.0505182247476625</v>
      </c>
      <c r="AK79" s="31">
        <f t="shared" si="14"/>
        <v>1.6393310786863395</v>
      </c>
      <c r="AL79" s="31">
        <f t="shared" si="15"/>
        <v>6.8141088426464762</v>
      </c>
      <c r="AM79" s="31">
        <f t="shared" si="16"/>
        <v>4.102225941809337</v>
      </c>
      <c r="AN79" s="31">
        <f t="shared" si="17"/>
        <v>6.2797578904757643</v>
      </c>
      <c r="AO79" s="31">
        <f t="shared" si="18"/>
        <v>3.626210687021981</v>
      </c>
      <c r="AP79" s="23"/>
      <c r="AQ79" s="23"/>
      <c r="AR79" s="57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M79" s="57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</row>
    <row r="80" spans="1:84" s="59" customFormat="1" ht="15.75" x14ac:dyDescent="0.25">
      <c r="A80" s="44">
        <v>43435</v>
      </c>
      <c r="B80" s="33">
        <v>115.61782271416905</v>
      </c>
      <c r="C80" s="33">
        <v>64.805097986667761</v>
      </c>
      <c r="D80" s="33">
        <v>124.09173764928663</v>
      </c>
      <c r="E80" s="33">
        <v>128.62748085978512</v>
      </c>
      <c r="F80" s="33">
        <v>123.49298190268861</v>
      </c>
      <c r="G80" s="33">
        <v>122.4623631070905</v>
      </c>
      <c r="H80" s="33">
        <v>128.33547771148216</v>
      </c>
      <c r="I80" s="33">
        <v>158.7412923953776</v>
      </c>
      <c r="J80" s="33">
        <v>141.84051008567113</v>
      </c>
      <c r="K80" s="33">
        <v>144.52287518210923</v>
      </c>
      <c r="L80" s="33">
        <v>125.46010451434796</v>
      </c>
      <c r="M80" s="33">
        <v>136.98252804348903</v>
      </c>
      <c r="N80" s="33">
        <v>137.74975116193519</v>
      </c>
      <c r="O80" s="33">
        <v>119.85818598367901</v>
      </c>
      <c r="P80" s="33">
        <v>99.701123176080657</v>
      </c>
      <c r="Q80" s="33">
        <v>133.99091602399264</v>
      </c>
      <c r="R80" s="33">
        <v>113.70088684727099</v>
      </c>
      <c r="S80" s="33">
        <v>134.19971411412035</v>
      </c>
      <c r="T80" s="33">
        <v>125.19053799774409</v>
      </c>
      <c r="U80" s="23"/>
      <c r="V80" s="44">
        <v>43435</v>
      </c>
      <c r="W80" s="33">
        <f t="shared" si="0"/>
        <v>0.73172942589852141</v>
      </c>
      <c r="X80" s="33">
        <f t="shared" si="1"/>
        <v>4.2965772438985113</v>
      </c>
      <c r="Y80" s="33">
        <f t="shared" si="2"/>
        <v>2.2641250567434525</v>
      </c>
      <c r="Z80" s="33">
        <f t="shared" si="3"/>
        <v>2.353773921898707</v>
      </c>
      <c r="AA80" s="33">
        <f t="shared" si="4"/>
        <v>7.7706823405138294</v>
      </c>
      <c r="AB80" s="33">
        <f t="shared" si="5"/>
        <v>0.52169714627507346</v>
      </c>
      <c r="AC80" s="33">
        <f t="shared" si="6"/>
        <v>2.5050416557859734</v>
      </c>
      <c r="AD80" s="33">
        <f t="shared" si="7"/>
        <v>7.3933550988394643</v>
      </c>
      <c r="AE80" s="33">
        <f t="shared" si="8"/>
        <v>-5.894708213817168</v>
      </c>
      <c r="AF80" s="33">
        <f t="shared" si="9"/>
        <v>2.7738361691998676</v>
      </c>
      <c r="AG80" s="33">
        <f t="shared" si="10"/>
        <v>4.0942230683169925</v>
      </c>
      <c r="AH80" s="33">
        <f t="shared" si="11"/>
        <v>6.5536222353768778</v>
      </c>
      <c r="AI80" s="33">
        <f t="shared" si="12"/>
        <v>2.2370638269152465</v>
      </c>
      <c r="AJ80" s="33">
        <f t="shared" si="13"/>
        <v>3.2921964606566405</v>
      </c>
      <c r="AK80" s="33">
        <f t="shared" si="14"/>
        <v>2.229556069968524</v>
      </c>
      <c r="AL80" s="33">
        <f t="shared" si="15"/>
        <v>-3.4840962653319139</v>
      </c>
      <c r="AM80" s="33">
        <f t="shared" si="16"/>
        <v>4.3790857827531937</v>
      </c>
      <c r="AN80" s="33">
        <f t="shared" si="17"/>
        <v>3.678774566008542</v>
      </c>
      <c r="AO80" s="33">
        <f t="shared" si="18"/>
        <v>2.0924163702423328</v>
      </c>
      <c r="AP80" s="23"/>
      <c r="AQ80" s="23"/>
      <c r="AR80" s="57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M80" s="57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59" customFormat="1" ht="15.75" x14ac:dyDescent="0.25">
      <c r="A81" s="45">
        <v>43466</v>
      </c>
      <c r="B81" s="35">
        <v>120.99709720340667</v>
      </c>
      <c r="C81" s="35">
        <v>64.063829919053987</v>
      </c>
      <c r="D81" s="35">
        <v>122.30470113777767</v>
      </c>
      <c r="E81" s="35">
        <v>125.78712607554053</v>
      </c>
      <c r="F81" s="35">
        <v>107.58688782033218</v>
      </c>
      <c r="G81" s="35">
        <v>120.19230638724426</v>
      </c>
      <c r="H81" s="35">
        <v>122.2933931556408</v>
      </c>
      <c r="I81" s="35">
        <v>122.33528198721831</v>
      </c>
      <c r="J81" s="35">
        <v>133.17281589679394</v>
      </c>
      <c r="K81" s="35">
        <v>149.30670556766873</v>
      </c>
      <c r="L81" s="35">
        <v>124.30260713335915</v>
      </c>
      <c r="M81" s="35">
        <v>115.26142664549748</v>
      </c>
      <c r="N81" s="35">
        <v>119.74217825088648</v>
      </c>
      <c r="O81" s="35">
        <v>116.54352889093883</v>
      </c>
      <c r="P81" s="35">
        <v>111.84046410668411</v>
      </c>
      <c r="Q81" s="35">
        <v>124.24793408215299</v>
      </c>
      <c r="R81" s="35">
        <v>119.49123627588583</v>
      </c>
      <c r="S81" s="35">
        <v>132.60785996338177</v>
      </c>
      <c r="T81" s="35">
        <v>121.91230676938279</v>
      </c>
      <c r="U81" s="23"/>
      <c r="V81" s="45">
        <v>43466</v>
      </c>
      <c r="W81" s="35">
        <f t="shared" si="0"/>
        <v>3.5174064358311199</v>
      </c>
      <c r="X81" s="35">
        <f t="shared" si="1"/>
        <v>-0.94101918615723434</v>
      </c>
      <c r="Y81" s="35">
        <f t="shared" si="2"/>
        <v>2.9889668790653587</v>
      </c>
      <c r="Z81" s="35">
        <f t="shared" si="3"/>
        <v>0.43062904192865403</v>
      </c>
      <c r="AA81" s="35">
        <f t="shared" si="4"/>
        <v>4.3802473648646014</v>
      </c>
      <c r="AB81" s="35">
        <f t="shared" si="5"/>
        <v>2.2688529247889591</v>
      </c>
      <c r="AC81" s="35">
        <f t="shared" si="6"/>
        <v>4.5200074435175281</v>
      </c>
      <c r="AD81" s="35">
        <f t="shared" si="7"/>
        <v>5.7937254274493597</v>
      </c>
      <c r="AE81" s="35">
        <f t="shared" si="8"/>
        <v>17.715625854976253</v>
      </c>
      <c r="AF81" s="35">
        <f t="shared" si="9"/>
        <v>1.1847430580518505</v>
      </c>
      <c r="AG81" s="35">
        <f t="shared" si="10"/>
        <v>4.6318237666539659</v>
      </c>
      <c r="AH81" s="35">
        <f t="shared" si="11"/>
        <v>5.5999410554311311</v>
      </c>
      <c r="AI81" s="35">
        <f t="shared" si="12"/>
        <v>3.0600174627795269</v>
      </c>
      <c r="AJ81" s="35">
        <f t="shared" si="13"/>
        <v>3.2915740521120682</v>
      </c>
      <c r="AK81" s="35">
        <f t="shared" si="14"/>
        <v>2.5726097821430898</v>
      </c>
      <c r="AL81" s="35">
        <f t="shared" si="15"/>
        <v>-3.2160044760978934</v>
      </c>
      <c r="AM81" s="35">
        <f t="shared" si="16"/>
        <v>1.8167155606218159</v>
      </c>
      <c r="AN81" s="35">
        <f t="shared" si="17"/>
        <v>4.3376128906617026</v>
      </c>
      <c r="AO81" s="35">
        <f t="shared" si="18"/>
        <v>3.5565520466747813</v>
      </c>
      <c r="AP81" s="23"/>
      <c r="AQ81" s="23"/>
      <c r="AR81" s="57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M81" s="57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59" customFormat="1" ht="15.75" x14ac:dyDescent="0.25">
      <c r="A82" s="40">
        <v>43497</v>
      </c>
      <c r="B82" s="27">
        <v>125.9973773084085</v>
      </c>
      <c r="C82" s="27">
        <v>65.012143745416253</v>
      </c>
      <c r="D82" s="27">
        <v>122.28981967945319</v>
      </c>
      <c r="E82" s="27">
        <v>119.99668243566754</v>
      </c>
      <c r="F82" s="27">
        <v>121.06334925323483</v>
      </c>
      <c r="G82" s="27">
        <v>119.11235081038129</v>
      </c>
      <c r="H82" s="27">
        <v>120.93237009903933</v>
      </c>
      <c r="I82" s="27">
        <v>118.25693301671161</v>
      </c>
      <c r="J82" s="27">
        <v>122.03537789210806</v>
      </c>
      <c r="K82" s="27">
        <v>136.00166187546961</v>
      </c>
      <c r="L82" s="27">
        <v>123.92571449648086</v>
      </c>
      <c r="M82" s="27">
        <v>116.69966258794537</v>
      </c>
      <c r="N82" s="27">
        <v>121.69690185474441</v>
      </c>
      <c r="O82" s="27">
        <v>119.89736503917881</v>
      </c>
      <c r="P82" s="27">
        <v>128.44131834280296</v>
      </c>
      <c r="Q82" s="27">
        <v>131.17349557063221</v>
      </c>
      <c r="R82" s="27">
        <v>115.48448921893615</v>
      </c>
      <c r="S82" s="27">
        <v>131.18353922582992</v>
      </c>
      <c r="T82" s="27">
        <v>122.66354182076066</v>
      </c>
      <c r="U82" s="23"/>
      <c r="V82" s="40">
        <v>43497</v>
      </c>
      <c r="W82" s="27">
        <f t="shared" si="0"/>
        <v>2.5355480439545204</v>
      </c>
      <c r="X82" s="27">
        <f t="shared" si="1"/>
        <v>2.2257839629227192</v>
      </c>
      <c r="Y82" s="27">
        <f t="shared" si="2"/>
        <v>3.3425778234359598</v>
      </c>
      <c r="Z82" s="27">
        <f t="shared" si="3"/>
        <v>-2.888516837857722</v>
      </c>
      <c r="AA82" s="27">
        <f t="shared" si="4"/>
        <v>11.138426492090986</v>
      </c>
      <c r="AB82" s="27">
        <f t="shared" si="5"/>
        <v>4.4760280291674945</v>
      </c>
      <c r="AC82" s="27">
        <f t="shared" si="6"/>
        <v>3.464490374283713</v>
      </c>
      <c r="AD82" s="27">
        <f t="shared" si="7"/>
        <v>8.4113886357365431</v>
      </c>
      <c r="AE82" s="27">
        <f t="shared" si="8"/>
        <v>7.3558589845162317</v>
      </c>
      <c r="AF82" s="27">
        <f t="shared" si="9"/>
        <v>6.418080454369715</v>
      </c>
      <c r="AG82" s="27">
        <f t="shared" si="10"/>
        <v>4.5625560727675207</v>
      </c>
      <c r="AH82" s="27">
        <f t="shared" si="11"/>
        <v>5.4999223869828029</v>
      </c>
      <c r="AI82" s="27">
        <f t="shared" si="12"/>
        <v>4.9498568370201781</v>
      </c>
      <c r="AJ82" s="27">
        <f t="shared" si="13"/>
        <v>1.3872285121730954</v>
      </c>
      <c r="AK82" s="27">
        <f t="shared" si="14"/>
        <v>0.86737323133816346</v>
      </c>
      <c r="AL82" s="27">
        <f t="shared" si="15"/>
        <v>3.1207576856833441</v>
      </c>
      <c r="AM82" s="27">
        <f t="shared" si="16"/>
        <v>1.1721388376760444</v>
      </c>
      <c r="AN82" s="27">
        <f t="shared" si="17"/>
        <v>7.0872399272182065</v>
      </c>
      <c r="AO82" s="27">
        <f t="shared" si="18"/>
        <v>4.1674748558344135</v>
      </c>
      <c r="AP82" s="23"/>
      <c r="AQ82" s="23"/>
      <c r="AR82" s="57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M82" s="57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84" s="59" customFormat="1" ht="15.75" x14ac:dyDescent="0.25">
      <c r="A83" s="40">
        <v>43525</v>
      </c>
      <c r="B83" s="27">
        <v>132.26004863390727</v>
      </c>
      <c r="C83" s="27">
        <v>65.38270742300152</v>
      </c>
      <c r="D83" s="27">
        <v>127.10762558022729</v>
      </c>
      <c r="E83" s="27">
        <v>123.93129045347665</v>
      </c>
      <c r="F83" s="27">
        <v>114.95431250683453</v>
      </c>
      <c r="G83" s="27">
        <v>120.61778281765356</v>
      </c>
      <c r="H83" s="27">
        <v>123.61009838107682</v>
      </c>
      <c r="I83" s="27">
        <v>134.7386942003682</v>
      </c>
      <c r="J83" s="27">
        <v>123.99768516892205</v>
      </c>
      <c r="K83" s="27">
        <v>139.43095076646725</v>
      </c>
      <c r="L83" s="27">
        <v>125.14828208912358</v>
      </c>
      <c r="M83" s="27">
        <v>119.85146137837359</v>
      </c>
      <c r="N83" s="27">
        <v>129.09077264328255</v>
      </c>
      <c r="O83" s="27">
        <v>121.51293744804562</v>
      </c>
      <c r="P83" s="27">
        <v>130.04648243862795</v>
      </c>
      <c r="Q83" s="27">
        <v>137.93832913589588</v>
      </c>
      <c r="R83" s="27">
        <v>120.89610918691643</v>
      </c>
      <c r="S83" s="27">
        <v>133.94055094902401</v>
      </c>
      <c r="T83" s="27">
        <v>125.92526496202323</v>
      </c>
      <c r="U83" s="23"/>
      <c r="V83" s="40">
        <v>43525</v>
      </c>
      <c r="W83" s="27">
        <f t="shared" si="0"/>
        <v>2.3185589515888978</v>
      </c>
      <c r="X83" s="27">
        <f t="shared" si="1"/>
        <v>1.5839825487941965</v>
      </c>
      <c r="Y83" s="27">
        <f t="shared" si="2"/>
        <v>1.0963553731436946</v>
      </c>
      <c r="Z83" s="27">
        <f t="shared" si="3"/>
        <v>-1.0142902875479791</v>
      </c>
      <c r="AA83" s="27">
        <f t="shared" si="4"/>
        <v>9.0492397778560161</v>
      </c>
      <c r="AB83" s="27">
        <f t="shared" si="5"/>
        <v>4.8773667839832058</v>
      </c>
      <c r="AC83" s="27">
        <f t="shared" si="6"/>
        <v>2.5164917787156469</v>
      </c>
      <c r="AD83" s="27">
        <f t="shared" si="7"/>
        <v>2.5203148260569748</v>
      </c>
      <c r="AE83" s="27">
        <f t="shared" si="8"/>
        <v>2.1437597932536931</v>
      </c>
      <c r="AF83" s="27">
        <f t="shared" si="9"/>
        <v>7.3075516455317029</v>
      </c>
      <c r="AG83" s="27">
        <f t="shared" si="10"/>
        <v>4.227439384653664</v>
      </c>
      <c r="AH83" s="27">
        <f t="shared" si="11"/>
        <v>3.6929128108734517</v>
      </c>
      <c r="AI83" s="27">
        <f t="shared" si="12"/>
        <v>4.8863245257073658</v>
      </c>
      <c r="AJ83" s="27">
        <f t="shared" si="13"/>
        <v>1.1730486874931216</v>
      </c>
      <c r="AK83" s="27">
        <f t="shared" si="14"/>
        <v>1.0052796731247327</v>
      </c>
      <c r="AL83" s="27">
        <f t="shared" si="15"/>
        <v>2.8561468435110982</v>
      </c>
      <c r="AM83" s="27">
        <f t="shared" si="16"/>
        <v>0.63439403755398871</v>
      </c>
      <c r="AN83" s="27">
        <f t="shared" si="17"/>
        <v>8.7983164201508117</v>
      </c>
      <c r="AO83" s="27">
        <f t="shared" si="18"/>
        <v>3.4393943645912799</v>
      </c>
      <c r="AP83" s="23"/>
      <c r="AQ83" s="23"/>
      <c r="AR83" s="57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M83" s="57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</row>
    <row r="84" spans="1:84" s="59" customFormat="1" ht="15.75" x14ac:dyDescent="0.25">
      <c r="A84" s="40">
        <v>43556</v>
      </c>
      <c r="B84" s="27">
        <v>117.22059115934809</v>
      </c>
      <c r="C84" s="27">
        <v>68.300353492074052</v>
      </c>
      <c r="D84" s="27">
        <v>124.30910897960034</v>
      </c>
      <c r="E84" s="27">
        <v>119.87905105323014</v>
      </c>
      <c r="F84" s="27">
        <v>130.73047822215096</v>
      </c>
      <c r="G84" s="27">
        <v>121.33008786934093</v>
      </c>
      <c r="H84" s="27">
        <v>122.23909821609256</v>
      </c>
      <c r="I84" s="27">
        <v>133.03948187207166</v>
      </c>
      <c r="J84" s="27">
        <v>128.35577547727726</v>
      </c>
      <c r="K84" s="27">
        <v>140.66086073879808</v>
      </c>
      <c r="L84" s="27">
        <v>125.71192359639991</v>
      </c>
      <c r="M84" s="27">
        <v>125.4643933859234</v>
      </c>
      <c r="N84" s="27">
        <v>121.83117489155609</v>
      </c>
      <c r="O84" s="27">
        <v>121.39754900887822</v>
      </c>
      <c r="P84" s="27">
        <v>113.29922024754187</v>
      </c>
      <c r="Q84" s="27">
        <v>131.40718756597707</v>
      </c>
      <c r="R84" s="27">
        <v>118.36626683729946</v>
      </c>
      <c r="S84" s="27">
        <v>136.38241193355941</v>
      </c>
      <c r="T84" s="27">
        <v>123.95807447782376</v>
      </c>
      <c r="U84" s="23"/>
      <c r="V84" s="40">
        <v>43556</v>
      </c>
      <c r="W84" s="27">
        <f t="shared" si="0"/>
        <v>0.48905933112600053</v>
      </c>
      <c r="X84" s="27">
        <f t="shared" si="1"/>
        <v>-1.0834883690077959</v>
      </c>
      <c r="Y84" s="27">
        <f t="shared" si="2"/>
        <v>2.6524180600485181</v>
      </c>
      <c r="Z84" s="27">
        <f t="shared" si="3"/>
        <v>2.5312923457060208</v>
      </c>
      <c r="AA84" s="27">
        <f t="shared" si="4"/>
        <v>18.614710415433237</v>
      </c>
      <c r="AB84" s="27">
        <f t="shared" si="5"/>
        <v>4.0383750871102393</v>
      </c>
      <c r="AC84" s="27">
        <f t="shared" si="6"/>
        <v>1.3240387270217155</v>
      </c>
      <c r="AD84" s="27">
        <f t="shared" si="7"/>
        <v>11.361036262651055</v>
      </c>
      <c r="AE84" s="27">
        <f t="shared" si="8"/>
        <v>0.90404335403026437</v>
      </c>
      <c r="AF84" s="27">
        <f t="shared" si="9"/>
        <v>6.8617330862355601</v>
      </c>
      <c r="AG84" s="27">
        <f t="shared" si="10"/>
        <v>4.1612747525436902</v>
      </c>
      <c r="AH84" s="27">
        <f t="shared" si="11"/>
        <v>5.0168340900697501</v>
      </c>
      <c r="AI84" s="27">
        <f t="shared" si="12"/>
        <v>2.2994557478384081E-2</v>
      </c>
      <c r="AJ84" s="27">
        <f t="shared" si="13"/>
        <v>1.435691625578599</v>
      </c>
      <c r="AK84" s="27">
        <f t="shared" si="14"/>
        <v>0.84148602893286295</v>
      </c>
      <c r="AL84" s="27">
        <f t="shared" si="15"/>
        <v>-1.9787373166024338</v>
      </c>
      <c r="AM84" s="27">
        <f t="shared" si="16"/>
        <v>-2.0437160893816753</v>
      </c>
      <c r="AN84" s="27">
        <f t="shared" si="17"/>
        <v>9.50337930199467</v>
      </c>
      <c r="AO84" s="27">
        <f t="shared" si="18"/>
        <v>3.7304420805015042</v>
      </c>
      <c r="AP84" s="23"/>
      <c r="AQ84" s="23"/>
      <c r="AR84" s="57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M84" s="57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59" customFormat="1" ht="15.75" x14ac:dyDescent="0.25">
      <c r="A85" s="40">
        <v>43586</v>
      </c>
      <c r="B85" s="27">
        <v>112.77928996090225</v>
      </c>
      <c r="C85" s="27">
        <v>80.110833437658087</v>
      </c>
      <c r="D85" s="27">
        <v>124.9239181979593</v>
      </c>
      <c r="E85" s="27">
        <v>112.87193513733783</v>
      </c>
      <c r="F85" s="27">
        <v>138.19985744018729</v>
      </c>
      <c r="G85" s="27">
        <v>119.55794257279189</v>
      </c>
      <c r="H85" s="27">
        <v>122.95361750407517</v>
      </c>
      <c r="I85" s="27">
        <v>134.87235414136936</v>
      </c>
      <c r="J85" s="27">
        <v>127.33216021452135</v>
      </c>
      <c r="K85" s="27">
        <v>148.21959671046966</v>
      </c>
      <c r="L85" s="27">
        <v>126.44415549598379</v>
      </c>
      <c r="M85" s="27">
        <v>122.13501908059214</v>
      </c>
      <c r="N85" s="27">
        <v>120.10652993899903</v>
      </c>
      <c r="O85" s="27">
        <v>122.33065274600771</v>
      </c>
      <c r="P85" s="27">
        <v>105.47040514890863</v>
      </c>
      <c r="Q85" s="27">
        <v>141.62748523744179</v>
      </c>
      <c r="R85" s="27">
        <v>121.34563081668978</v>
      </c>
      <c r="S85" s="27">
        <v>134.5365618685907</v>
      </c>
      <c r="T85" s="27">
        <v>123.67356976844893</v>
      </c>
      <c r="U85" s="23"/>
      <c r="V85" s="40">
        <v>43586</v>
      </c>
      <c r="W85" s="27">
        <f t="shared" ref="W85:W86" si="19">B85/B73*100-100</f>
        <v>0.41585265197366539</v>
      </c>
      <c r="X85" s="27">
        <f t="shared" ref="X85:X86" si="20">C85/C73*100-100</f>
        <v>10.657172910657934</v>
      </c>
      <c r="Y85" s="27">
        <f t="shared" ref="Y85:Y86" si="21">D85/D73*100-100</f>
        <v>6.3999483309190737</v>
      </c>
      <c r="Z85" s="27">
        <f t="shared" ref="Z85:Z86" si="22">E85/E73*100-100</f>
        <v>0.10379307715145103</v>
      </c>
      <c r="AA85" s="27">
        <f t="shared" ref="AA85:AA86" si="23">F85/F73*100-100</f>
        <v>14.922455779775575</v>
      </c>
      <c r="AB85" s="27">
        <f t="shared" ref="AB85:AB86" si="24">G85/G73*100-100</f>
        <v>3.0706576302942636</v>
      </c>
      <c r="AC85" s="27">
        <f t="shared" ref="AC85:AC86" si="25">H85/H73*100-100</f>
        <v>2.9120173131358627</v>
      </c>
      <c r="AD85" s="27">
        <f t="shared" ref="AD85:AD86" si="26">I85/I73*100-100</f>
        <v>8.8804341980303576</v>
      </c>
      <c r="AE85" s="27">
        <f t="shared" ref="AE85:AE86" si="27">J85/J73*100-100</f>
        <v>-5.6164783436188515</v>
      </c>
      <c r="AF85" s="27">
        <f t="shared" ref="AF85:AF86" si="28">K85/K73*100-100</f>
        <v>9.8074999759520551</v>
      </c>
      <c r="AG85" s="27">
        <f t="shared" ref="AG85:AG86" si="29">L85/L73*100-100</f>
        <v>4.3944662902713532</v>
      </c>
      <c r="AH85" s="27">
        <f t="shared" ref="AH85:AH86" si="30">M85/M73*100-100</f>
        <v>5.4145158545441063</v>
      </c>
      <c r="AI85" s="27">
        <f t="shared" ref="AI85:AI86" si="31">N85/N73*100-100</f>
        <v>0.90546336740150934</v>
      </c>
      <c r="AJ85" s="27">
        <f t="shared" ref="AJ85:AJ86" si="32">O85/O73*100-100</f>
        <v>2.7675584809121432</v>
      </c>
      <c r="AK85" s="27">
        <f t="shared" ref="AK85:AK86" si="33">P85/P73*100-100</f>
        <v>0.8001491315821454</v>
      </c>
      <c r="AL85" s="27">
        <f t="shared" ref="AL85:AL86" si="34">Q85/Q73*100-100</f>
        <v>6.1038840411556237</v>
      </c>
      <c r="AM85" s="27">
        <f t="shared" ref="AM85:AM86" si="35">R85/R73*100-100</f>
        <v>2.1071832863401596</v>
      </c>
      <c r="AN85" s="27">
        <f t="shared" ref="AN85:AN86" si="36">S85/S73*100-100</f>
        <v>8.3397403281616107</v>
      </c>
      <c r="AO85" s="27">
        <f t="shared" ref="AO85:AO86" si="37">T85/T73*100-100</f>
        <v>4.2192220363978379</v>
      </c>
      <c r="AP85" s="23"/>
      <c r="AQ85" s="23"/>
      <c r="AR85" s="57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M85" s="57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59" customFormat="1" ht="15.75" x14ac:dyDescent="0.25">
      <c r="A86" s="40">
        <v>43617</v>
      </c>
      <c r="B86" s="27">
        <v>107.71100268724442</v>
      </c>
      <c r="C86" s="27">
        <v>65.27304564730089</v>
      </c>
      <c r="D86" s="27">
        <v>117.6880836017769</v>
      </c>
      <c r="E86" s="27">
        <v>110.02555912980655</v>
      </c>
      <c r="F86" s="27">
        <v>130.25918730526485</v>
      </c>
      <c r="G86" s="27">
        <v>117.8158111201874</v>
      </c>
      <c r="H86" s="27">
        <v>118.84977180449654</v>
      </c>
      <c r="I86" s="27">
        <v>136.48078868179024</v>
      </c>
      <c r="J86" s="27">
        <v>124.16209500519506</v>
      </c>
      <c r="K86" s="27">
        <v>143.42482681482122</v>
      </c>
      <c r="L86" s="27">
        <v>126.5854098926656</v>
      </c>
      <c r="M86" s="27">
        <v>118.07886816663896</v>
      </c>
      <c r="N86" s="27">
        <v>119.54483937685271</v>
      </c>
      <c r="O86" s="27">
        <v>123.00474599308356</v>
      </c>
      <c r="P86" s="27">
        <v>105.47889883979846</v>
      </c>
      <c r="Q86" s="27">
        <v>138.7415637180693</v>
      </c>
      <c r="R86" s="27">
        <v>119.28558180958009</v>
      </c>
      <c r="S86" s="27">
        <v>132.01303093545147</v>
      </c>
      <c r="T86" s="27">
        <v>120.49404877907415</v>
      </c>
      <c r="U86" s="23"/>
      <c r="V86" s="40">
        <v>43617</v>
      </c>
      <c r="W86" s="27">
        <f t="shared" si="19"/>
        <v>0.71936022951324219</v>
      </c>
      <c r="X86" s="27">
        <f t="shared" si="20"/>
        <v>-3.2334132952799166</v>
      </c>
      <c r="Y86" s="27">
        <f t="shared" si="21"/>
        <v>3.3449000180264363</v>
      </c>
      <c r="Z86" s="27">
        <f t="shared" si="22"/>
        <v>-9.4510468182013057</v>
      </c>
      <c r="AA86" s="27">
        <f t="shared" si="23"/>
        <v>8.8968089553686838</v>
      </c>
      <c r="AB86" s="27">
        <f t="shared" si="24"/>
        <v>2.489605530838972</v>
      </c>
      <c r="AC86" s="27">
        <f t="shared" si="25"/>
        <v>2.5474228398953471</v>
      </c>
      <c r="AD86" s="27">
        <f t="shared" si="26"/>
        <v>11.603010065882998</v>
      </c>
      <c r="AE86" s="27">
        <f t="shared" si="27"/>
        <v>5.6829278046149909</v>
      </c>
      <c r="AF86" s="27">
        <f t="shared" si="28"/>
        <v>9.6018496248790655</v>
      </c>
      <c r="AG86" s="27">
        <f t="shared" si="29"/>
        <v>4.5465650566840026</v>
      </c>
      <c r="AH86" s="27">
        <f t="shared" si="30"/>
        <v>4.347189401579385</v>
      </c>
      <c r="AI86" s="27">
        <f t="shared" si="31"/>
        <v>3.5577579507557857</v>
      </c>
      <c r="AJ86" s="27">
        <f t="shared" si="32"/>
        <v>3.4950230938175224</v>
      </c>
      <c r="AK86" s="27">
        <f t="shared" si="33"/>
        <v>0.94781389871438648</v>
      </c>
      <c r="AL86" s="27">
        <f t="shared" si="34"/>
        <v>-1.9984881792658769</v>
      </c>
      <c r="AM86" s="27">
        <f t="shared" si="35"/>
        <v>2.8266532760723067</v>
      </c>
      <c r="AN86" s="27">
        <f t="shared" si="36"/>
        <v>6.8370202545839192</v>
      </c>
      <c r="AO86" s="27">
        <f t="shared" si="37"/>
        <v>3.5299596196866503</v>
      </c>
      <c r="AP86" s="23"/>
      <c r="AQ86" s="23"/>
      <c r="AR86" s="57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M86" s="57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84" s="59" customFormat="1" ht="15.75" x14ac:dyDescent="0.25">
      <c r="A87" s="40">
        <v>43647</v>
      </c>
      <c r="B87" s="27">
        <v>109.33028302609584</v>
      </c>
      <c r="C87" s="27">
        <v>76.062457655143177</v>
      </c>
      <c r="D87" s="27">
        <v>122.12743401177833</v>
      </c>
      <c r="E87" s="27">
        <v>103.82292639854651</v>
      </c>
      <c r="F87" s="27">
        <v>133.30204916972286</v>
      </c>
      <c r="G87" s="27">
        <v>119.01687191621663</v>
      </c>
      <c r="H87" s="27">
        <v>119.76667958054202</v>
      </c>
      <c r="I87" s="27">
        <v>141.05426703255637</v>
      </c>
      <c r="J87" s="27">
        <v>129.74886178198017</v>
      </c>
      <c r="K87" s="27">
        <v>147.35128981982089</v>
      </c>
      <c r="L87" s="27">
        <v>127.23169695472956</v>
      </c>
      <c r="M87" s="27">
        <v>124.37058201228889</v>
      </c>
      <c r="N87" s="27">
        <v>120.23804580225207</v>
      </c>
      <c r="O87" s="27">
        <v>123.20767124684922</v>
      </c>
      <c r="P87" s="27">
        <v>114.99498140934215</v>
      </c>
      <c r="Q87" s="27">
        <v>144.47868840410109</v>
      </c>
      <c r="R87" s="27">
        <v>119.51949358570782</v>
      </c>
      <c r="S87" s="27">
        <v>132.57992157952614</v>
      </c>
      <c r="T87" s="27">
        <v>123.03305632066564</v>
      </c>
      <c r="U87" s="23"/>
      <c r="V87" s="40">
        <v>43647</v>
      </c>
      <c r="W87" s="27">
        <f t="shared" ref="W87:W89" si="38">B87/B75*100-100</f>
        <v>3.2502053889877516</v>
      </c>
      <c r="X87" s="27">
        <f t="shared" ref="X87:X89" si="39">C87/C75*100-100</f>
        <v>6.8855376112570355</v>
      </c>
      <c r="Y87" s="27">
        <f t="shared" ref="Y87:Y89" si="40">D87/D75*100-100</f>
        <v>5.0917697485710107</v>
      </c>
      <c r="Z87" s="27">
        <f t="shared" ref="Z87:Z89" si="41">E87/E75*100-100</f>
        <v>-11.931399448825218</v>
      </c>
      <c r="AA87" s="27">
        <f t="shared" ref="AA87:AA89" si="42">F87/F75*100-100</f>
        <v>8.2195407671196392</v>
      </c>
      <c r="AB87" s="27">
        <f t="shared" ref="AB87:AB89" si="43">G87/G75*100-100</f>
        <v>2.9339371010565571</v>
      </c>
      <c r="AC87" s="27">
        <f t="shared" ref="AC87:AC89" si="44">H87/H75*100-100</f>
        <v>2.9250117214344442</v>
      </c>
      <c r="AD87" s="27">
        <f t="shared" ref="AD87:AD89" si="45">I87/I75*100-100</f>
        <v>6.7748369915884439</v>
      </c>
      <c r="AE87" s="27">
        <f t="shared" ref="AE87:AE89" si="46">J87/J75*100-100</f>
        <v>6.1921272207789571</v>
      </c>
      <c r="AF87" s="27">
        <f t="shared" ref="AF87:AF89" si="47">K87/K75*100-100</f>
        <v>8.9289338519649419</v>
      </c>
      <c r="AG87" s="27">
        <f t="shared" ref="AG87:AG89" si="48">L87/L75*100-100</f>
        <v>4.5373682720309745</v>
      </c>
      <c r="AH87" s="27">
        <f t="shared" ref="AH87:AH89" si="49">M87/M75*100-100</f>
        <v>3.8910708177907622</v>
      </c>
      <c r="AI87" s="27">
        <f t="shared" ref="AI87:AI89" si="50">N87/N75*100-100</f>
        <v>5.6312180729208876</v>
      </c>
      <c r="AJ87" s="27">
        <f t="shared" ref="AJ87:AJ89" si="51">O87/O75*100-100</f>
        <v>3.4951569427186655</v>
      </c>
      <c r="AK87" s="27">
        <f t="shared" ref="AK87:AK89" si="52">P87/P75*100-100</f>
        <v>1.3489652852225191</v>
      </c>
      <c r="AL87" s="27">
        <f t="shared" ref="AL87:AL89" si="53">Q87/Q75*100-100</f>
        <v>4.775837633938167</v>
      </c>
      <c r="AM87" s="27">
        <f t="shared" ref="AM87:AM89" si="54">R87/R75*100-100</f>
        <v>-0.31415428085409758</v>
      </c>
      <c r="AN87" s="27">
        <f t="shared" ref="AN87:AN89" si="55">S87/S75*100-100</f>
        <v>6.9157191029765244</v>
      </c>
      <c r="AO87" s="27">
        <f t="shared" ref="AO87:AO89" si="56">T87/T75*100-100</f>
        <v>4.0681338378757204</v>
      </c>
      <c r="AP87" s="23"/>
      <c r="AQ87" s="23"/>
      <c r="AR87" s="57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M87" s="57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</row>
    <row r="88" spans="1:84" s="59" customFormat="1" ht="15.75" x14ac:dyDescent="0.25">
      <c r="A88" s="40">
        <v>43678</v>
      </c>
      <c r="B88" s="27">
        <v>112.26378857996696</v>
      </c>
      <c r="C88" s="27">
        <v>74.852552236243341</v>
      </c>
      <c r="D88" s="27">
        <v>116.4928042650327</v>
      </c>
      <c r="E88" s="27">
        <v>104.97070116047512</v>
      </c>
      <c r="F88" s="27">
        <v>133.94725675236711</v>
      </c>
      <c r="G88" s="27">
        <v>121.02261555566143</v>
      </c>
      <c r="H88" s="27">
        <v>120.16911145900583</v>
      </c>
      <c r="I88" s="27">
        <v>135.20665359309649</v>
      </c>
      <c r="J88" s="27">
        <v>124.23781300703752</v>
      </c>
      <c r="K88" s="27">
        <v>140.98069489136785</v>
      </c>
      <c r="L88" s="27">
        <v>127.19859071712069</v>
      </c>
      <c r="M88" s="27">
        <v>120.94673867085785</v>
      </c>
      <c r="N88" s="27">
        <v>110.07805530816951</v>
      </c>
      <c r="O88" s="27">
        <v>123.72264048086626</v>
      </c>
      <c r="P88" s="27">
        <v>115.68582213494292</v>
      </c>
      <c r="Q88" s="27">
        <v>143.32801172281899</v>
      </c>
      <c r="R88" s="27">
        <v>119.48942951673962</v>
      </c>
      <c r="S88" s="27">
        <v>132.57699606431598</v>
      </c>
      <c r="T88" s="27">
        <v>121.98634423400102</v>
      </c>
      <c r="U88" s="23"/>
      <c r="V88" s="40">
        <v>43678</v>
      </c>
      <c r="W88" s="27">
        <f t="shared" si="38"/>
        <v>1.4244417795328417</v>
      </c>
      <c r="X88" s="27">
        <f t="shared" si="39"/>
        <v>7.8481930105120057</v>
      </c>
      <c r="Y88" s="27">
        <f t="shared" si="40"/>
        <v>2.0665874512456668</v>
      </c>
      <c r="Z88" s="27">
        <f t="shared" si="41"/>
        <v>-10.056171030037405</v>
      </c>
      <c r="AA88" s="27">
        <f t="shared" si="42"/>
        <v>5.0812676321014436</v>
      </c>
      <c r="AB88" s="27">
        <f t="shared" si="43"/>
        <v>3.7563358279261223</v>
      </c>
      <c r="AC88" s="27">
        <f t="shared" si="44"/>
        <v>2.8930146200535347</v>
      </c>
      <c r="AD88" s="27">
        <f t="shared" si="45"/>
        <v>9.0081474596112088</v>
      </c>
      <c r="AE88" s="27">
        <f t="shared" si="46"/>
        <v>5.9101470850559252</v>
      </c>
      <c r="AF88" s="27">
        <f t="shared" si="47"/>
        <v>9.0219666434689429</v>
      </c>
      <c r="AG88" s="27">
        <f t="shared" si="48"/>
        <v>4.3263202017383833</v>
      </c>
      <c r="AH88" s="27">
        <f t="shared" si="49"/>
        <v>2.3149719572241594</v>
      </c>
      <c r="AI88" s="27">
        <f t="shared" si="50"/>
        <v>-0.28893061414653687</v>
      </c>
      <c r="AJ88" s="27">
        <f t="shared" si="51"/>
        <v>4.0795630927883906</v>
      </c>
      <c r="AK88" s="27">
        <f t="shared" si="52"/>
        <v>1.549031579599486</v>
      </c>
      <c r="AL88" s="27">
        <f t="shared" si="53"/>
        <v>5.4696360616922135</v>
      </c>
      <c r="AM88" s="27">
        <f t="shared" si="54"/>
        <v>-0.79153550966067598</v>
      </c>
      <c r="AN88" s="27">
        <f t="shared" si="55"/>
        <v>7.1727760736264514</v>
      </c>
      <c r="AO88" s="27">
        <f t="shared" si="56"/>
        <v>3.3684884067306768</v>
      </c>
      <c r="AP88" s="23"/>
      <c r="AQ88" s="23"/>
      <c r="AR88" s="57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M88" s="57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59" customFormat="1" ht="15.75" x14ac:dyDescent="0.25">
      <c r="A89" s="40">
        <v>43709</v>
      </c>
      <c r="B89" s="27">
        <v>106.4407674802646</v>
      </c>
      <c r="C89" s="27">
        <v>71.181338632461916</v>
      </c>
      <c r="D89" s="27">
        <v>111.20323878540576</v>
      </c>
      <c r="E89" s="27">
        <v>110.31295876234454</v>
      </c>
      <c r="F89" s="27">
        <v>136.5967449568858</v>
      </c>
      <c r="G89" s="27">
        <v>122.03811516349009</v>
      </c>
      <c r="H89" s="27">
        <v>122.85315068086355</v>
      </c>
      <c r="I89" s="27">
        <v>128.80571209228344</v>
      </c>
      <c r="J89" s="27">
        <v>121.44292726980275</v>
      </c>
      <c r="K89" s="27">
        <v>144.69564186630328</v>
      </c>
      <c r="L89" s="27">
        <v>127.62717854208842</v>
      </c>
      <c r="M89" s="27">
        <v>117.49432181126446</v>
      </c>
      <c r="N89" s="27">
        <v>120.88684350834578</v>
      </c>
      <c r="O89" s="27">
        <v>123.7574284432485</v>
      </c>
      <c r="P89" s="27">
        <v>107.70768072785404</v>
      </c>
      <c r="Q89" s="27">
        <v>140.12306901708277</v>
      </c>
      <c r="R89" s="27">
        <v>120.28467495172904</v>
      </c>
      <c r="S89" s="27">
        <v>132.66609089857613</v>
      </c>
      <c r="T89" s="27">
        <v>120.84708706954494</v>
      </c>
      <c r="U89" s="23"/>
      <c r="V89" s="40">
        <v>43709</v>
      </c>
      <c r="W89" s="27">
        <f t="shared" si="38"/>
        <v>0.63117930592824223</v>
      </c>
      <c r="X89" s="27">
        <f t="shared" si="39"/>
        <v>3.4361502149299383</v>
      </c>
      <c r="Y89" s="27">
        <f t="shared" si="40"/>
        <v>3.0853941979686113</v>
      </c>
      <c r="Z89" s="27">
        <f t="shared" si="41"/>
        <v>-5.1794812125626919</v>
      </c>
      <c r="AA89" s="27">
        <f t="shared" si="42"/>
        <v>15.315648458794271</v>
      </c>
      <c r="AB89" s="27">
        <f t="shared" si="43"/>
        <v>4.1444329918777925</v>
      </c>
      <c r="AC89" s="27">
        <f t="shared" si="44"/>
        <v>4.0975129017958096</v>
      </c>
      <c r="AD89" s="27">
        <f t="shared" si="45"/>
        <v>3.5117037395063591</v>
      </c>
      <c r="AE89" s="27">
        <f t="shared" si="46"/>
        <v>6.2795359267335584</v>
      </c>
      <c r="AF89" s="27">
        <f t="shared" si="47"/>
        <v>8.4890271126455161</v>
      </c>
      <c r="AG89" s="27">
        <f t="shared" si="48"/>
        <v>4.5169762779973865</v>
      </c>
      <c r="AH89" s="27">
        <f t="shared" si="49"/>
        <v>3.0131456426787793</v>
      </c>
      <c r="AI89" s="27">
        <f t="shared" si="50"/>
        <v>7.5325886192218547</v>
      </c>
      <c r="AJ89" s="27">
        <f t="shared" si="51"/>
        <v>3.8698318252545363</v>
      </c>
      <c r="AK89" s="27">
        <f t="shared" si="52"/>
        <v>1.6686593740026012</v>
      </c>
      <c r="AL89" s="27">
        <f t="shared" si="53"/>
        <v>8.9066898595630164</v>
      </c>
      <c r="AM89" s="27">
        <f t="shared" si="54"/>
        <v>6.0258658671840521</v>
      </c>
      <c r="AN89" s="27">
        <f t="shared" si="55"/>
        <v>7.617154393059792</v>
      </c>
      <c r="AO89" s="27">
        <f t="shared" si="56"/>
        <v>4.67971328631738</v>
      </c>
      <c r="AP89" s="23"/>
      <c r="AQ89" s="23"/>
      <c r="AR89" s="57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M89" s="57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59" customFormat="1" ht="15.75" x14ac:dyDescent="0.25">
      <c r="A90" s="40">
        <v>43739</v>
      </c>
      <c r="B90" s="27">
        <v>104.65288407851021</v>
      </c>
      <c r="C90" s="27">
        <v>72.743193067981466</v>
      </c>
      <c r="D90" s="27">
        <v>116.54205743607709</v>
      </c>
      <c r="E90" s="27">
        <v>131.84214504934187</v>
      </c>
      <c r="F90" s="27">
        <v>128.29228413022395</v>
      </c>
      <c r="G90" s="27">
        <v>125.02400697418207</v>
      </c>
      <c r="H90" s="27">
        <v>124.47004198681893</v>
      </c>
      <c r="I90" s="27">
        <v>137.54473193468675</v>
      </c>
      <c r="J90" s="27">
        <v>131.30920643652956</v>
      </c>
      <c r="K90" s="27">
        <v>146.37047401676327</v>
      </c>
      <c r="L90" s="27">
        <v>129.08759657967997</v>
      </c>
      <c r="M90" s="27">
        <v>128.63201091429326</v>
      </c>
      <c r="N90" s="27">
        <v>123.10679878269958</v>
      </c>
      <c r="O90" s="27">
        <v>122.75345385834252</v>
      </c>
      <c r="P90" s="27">
        <v>92.479100365170524</v>
      </c>
      <c r="Q90" s="27">
        <v>143.37075807237051</v>
      </c>
      <c r="R90" s="27">
        <v>123.51269009230452</v>
      </c>
      <c r="S90" s="27">
        <v>137.10739491737348</v>
      </c>
      <c r="T90" s="27">
        <v>122.94414682358266</v>
      </c>
      <c r="U90" s="23"/>
      <c r="V90" s="40">
        <v>43739</v>
      </c>
      <c r="W90" s="27">
        <f t="shared" ref="W90:W92" si="57">B90/B78*100-100</f>
        <v>0.66041636631307199</v>
      </c>
      <c r="X90" s="27">
        <f t="shared" ref="X90:X92" si="58">C90/C78*100-100</f>
        <v>11.59672894810339</v>
      </c>
      <c r="Y90" s="27">
        <f t="shared" ref="Y90:Y92" si="59">D90/D78*100-100</f>
        <v>2.7061435146375317</v>
      </c>
      <c r="Z90" s="27">
        <f t="shared" ref="Z90:Z92" si="60">E90/E78*100-100</f>
        <v>7.5467034039169647</v>
      </c>
      <c r="AA90" s="27">
        <f t="shared" ref="AA90:AA92" si="61">F90/F78*100-100</f>
        <v>0.99973457038433367</v>
      </c>
      <c r="AB90" s="27">
        <f t="shared" ref="AB90:AB92" si="62">G90/G78*100-100</f>
        <v>4.3574074023179605</v>
      </c>
      <c r="AC90" s="27">
        <f t="shared" ref="AC90:AC92" si="63">H90/H78*100-100</f>
        <v>2.7699392156526557</v>
      </c>
      <c r="AD90" s="27">
        <f t="shared" ref="AD90:AD92" si="64">I90/I78*100-100</f>
        <v>3.3804301976941247</v>
      </c>
      <c r="AE90" s="27">
        <f t="shared" ref="AE90:AE92" si="65">J90/J78*100-100</f>
        <v>9.2248707999401631</v>
      </c>
      <c r="AF90" s="27">
        <f t="shared" ref="AF90:AF92" si="66">K90/K78*100-100</f>
        <v>10.321854093252369</v>
      </c>
      <c r="AG90" s="27">
        <f t="shared" ref="AG90:AG92" si="67">L90/L78*100-100</f>
        <v>4.2319672723364334</v>
      </c>
      <c r="AH90" s="27">
        <f t="shared" ref="AH90:AH92" si="68">M90/M78*100-100</f>
        <v>1.6935870995223894</v>
      </c>
      <c r="AI90" s="27">
        <f t="shared" ref="AI90:AI92" si="69">N90/N78*100-100</f>
        <v>5.2594541044717005</v>
      </c>
      <c r="AJ90" s="27">
        <f t="shared" ref="AJ90:AJ92" si="70">O90/O78*100-100</f>
        <v>3.7979706294406128</v>
      </c>
      <c r="AK90" s="27">
        <f t="shared" ref="AK90:AK92" si="71">P90/P78*100-100</f>
        <v>1.8104926160818593</v>
      </c>
      <c r="AL90" s="27">
        <f t="shared" ref="AL90:AL92" si="72">Q90/Q78*100-100</f>
        <v>4.5402647309627184</v>
      </c>
      <c r="AM90" s="27">
        <f t="shared" ref="AM90:AM92" si="73">R90/R78*100-100</f>
        <v>4.5194352398978452</v>
      </c>
      <c r="AN90" s="27">
        <f t="shared" ref="AN90:AN92" si="74">S90/S78*100-100</f>
        <v>8.0015226541008957</v>
      </c>
      <c r="AO90" s="27">
        <f t="shared" ref="AO90:AO92" si="75">T90/T78*100-100</f>
        <v>4.1479102131049643</v>
      </c>
      <c r="AP90" s="23"/>
      <c r="AQ90" s="23"/>
      <c r="AR90" s="57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M90" s="57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84" s="59" customFormat="1" ht="15.75" x14ac:dyDescent="0.25">
      <c r="A91" s="40">
        <v>43770</v>
      </c>
      <c r="B91" s="27">
        <v>111.50932249619709</v>
      </c>
      <c r="C91" s="27">
        <v>73.629040253250608</v>
      </c>
      <c r="D91" s="27">
        <v>123.02487300819699</v>
      </c>
      <c r="E91" s="27">
        <v>138.01290285631381</v>
      </c>
      <c r="F91" s="27">
        <v>137.36591470262533</v>
      </c>
      <c r="G91" s="27">
        <v>128.04931063668502</v>
      </c>
      <c r="H91" s="27">
        <v>127.14707494638216</v>
      </c>
      <c r="I91" s="27">
        <v>143.18908316811715</v>
      </c>
      <c r="J91" s="27">
        <v>138.9873732952716</v>
      </c>
      <c r="K91" s="27">
        <v>151.49209343759671</v>
      </c>
      <c r="L91" s="27">
        <v>129.81595871220603</v>
      </c>
      <c r="M91" s="27">
        <v>132.12841469790064</v>
      </c>
      <c r="N91" s="27">
        <v>132.75210322521571</v>
      </c>
      <c r="O91" s="27">
        <v>122.81199340076793</v>
      </c>
      <c r="P91" s="27">
        <v>89.866806261867339</v>
      </c>
      <c r="Q91" s="27">
        <v>140.82512224729655</v>
      </c>
      <c r="R91" s="27">
        <v>125.26041608729685</v>
      </c>
      <c r="S91" s="27">
        <v>142.77516382432253</v>
      </c>
      <c r="T91" s="27">
        <v>127.09624631614619</v>
      </c>
      <c r="U91" s="23"/>
      <c r="V91" s="40">
        <v>43770</v>
      </c>
      <c r="W91" s="27">
        <f t="shared" si="57"/>
        <v>1.4858947690276096</v>
      </c>
      <c r="X91" s="27">
        <f t="shared" si="58"/>
        <v>3.4914863776640175</v>
      </c>
      <c r="Y91" s="27">
        <f t="shared" si="59"/>
        <v>4.0410120668639991</v>
      </c>
      <c r="Z91" s="27">
        <f t="shared" si="60"/>
        <v>11.768847160430511</v>
      </c>
      <c r="AA91" s="27">
        <f t="shared" si="61"/>
        <v>6.3774497360757891</v>
      </c>
      <c r="AB91" s="27">
        <f t="shared" si="62"/>
        <v>4.5678108673204321</v>
      </c>
      <c r="AC91" s="27">
        <f t="shared" si="63"/>
        <v>1.4999169393361171</v>
      </c>
      <c r="AD91" s="27">
        <f t="shared" si="64"/>
        <v>8.3572552316047535</v>
      </c>
      <c r="AE91" s="27">
        <f t="shared" si="65"/>
        <v>7.9760816988284802</v>
      </c>
      <c r="AF91" s="27">
        <f t="shared" si="66"/>
        <v>6.746905477441473</v>
      </c>
      <c r="AG91" s="27">
        <f t="shared" si="67"/>
        <v>4.229514180134089</v>
      </c>
      <c r="AH91" s="27">
        <f t="shared" si="68"/>
        <v>2.1079835662551716</v>
      </c>
      <c r="AI91" s="27">
        <f t="shared" si="69"/>
        <v>6.3217464978224456</v>
      </c>
      <c r="AJ91" s="27">
        <f t="shared" si="70"/>
        <v>3.0640097741984107</v>
      </c>
      <c r="AK91" s="27">
        <f t="shared" si="71"/>
        <v>1.6399857913243778</v>
      </c>
      <c r="AL91" s="27">
        <f t="shared" si="72"/>
        <v>5.4594091252459123</v>
      </c>
      <c r="AM91" s="27">
        <f t="shared" si="73"/>
        <v>8.5149542960192548</v>
      </c>
      <c r="AN91" s="27">
        <f t="shared" si="74"/>
        <v>8.0652449642405202</v>
      </c>
      <c r="AO91" s="27">
        <f t="shared" si="75"/>
        <v>4.8996300733194147</v>
      </c>
      <c r="AP91" s="23"/>
      <c r="AQ91" s="23"/>
      <c r="AR91" s="57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M91" s="57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</row>
    <row r="92" spans="1:84" s="59" customFormat="1" ht="15.75" x14ac:dyDescent="0.25">
      <c r="A92" s="41">
        <v>43800</v>
      </c>
      <c r="B92" s="28">
        <v>118.62958439521182</v>
      </c>
      <c r="C92" s="28">
        <v>62.768793506413239</v>
      </c>
      <c r="D92" s="28">
        <v>126.98551422024296</v>
      </c>
      <c r="E92" s="28">
        <v>131.2614999781031</v>
      </c>
      <c r="F92" s="28">
        <v>143.05636703050024</v>
      </c>
      <c r="G92" s="28">
        <v>128.13043013917996</v>
      </c>
      <c r="H92" s="28">
        <v>132.23857090872909</v>
      </c>
      <c r="I92" s="28">
        <v>167.33640492952898</v>
      </c>
      <c r="J92" s="28">
        <v>146.04074747592043</v>
      </c>
      <c r="K92" s="28">
        <v>156.1774299963578</v>
      </c>
      <c r="L92" s="28">
        <v>130.38314884231997</v>
      </c>
      <c r="M92" s="28">
        <v>139.26007699678178</v>
      </c>
      <c r="N92" s="28">
        <v>134.68721445975828</v>
      </c>
      <c r="O92" s="28">
        <v>123.61119025196933</v>
      </c>
      <c r="P92" s="28">
        <v>100.87042905935627</v>
      </c>
      <c r="Q92" s="28">
        <v>141.66697026040146</v>
      </c>
      <c r="R92" s="28">
        <v>125.38825828433423</v>
      </c>
      <c r="S92" s="28">
        <v>144.30543596713377</v>
      </c>
      <c r="T92" s="28">
        <v>130.68547972217124</v>
      </c>
      <c r="U92" s="23"/>
      <c r="V92" s="41">
        <v>43800</v>
      </c>
      <c r="W92" s="28">
        <f t="shared" si="57"/>
        <v>2.6049285571554606</v>
      </c>
      <c r="X92" s="28">
        <f t="shared" si="58"/>
        <v>-3.1421979805870421</v>
      </c>
      <c r="Y92" s="28">
        <f t="shared" si="59"/>
        <v>2.331965548854555</v>
      </c>
      <c r="Z92" s="28">
        <f t="shared" si="60"/>
        <v>2.0477887778812089</v>
      </c>
      <c r="AA92" s="28">
        <f t="shared" si="61"/>
        <v>15.841697905737988</v>
      </c>
      <c r="AB92" s="28">
        <f t="shared" si="62"/>
        <v>4.6284155297026786</v>
      </c>
      <c r="AC92" s="28">
        <f t="shared" si="63"/>
        <v>3.0413205037672384</v>
      </c>
      <c r="AD92" s="28">
        <f t="shared" si="64"/>
        <v>5.4145411092808189</v>
      </c>
      <c r="AE92" s="28">
        <f t="shared" si="65"/>
        <v>2.9612396259096556</v>
      </c>
      <c r="AF92" s="28">
        <f t="shared" si="66"/>
        <v>8.064159254763652</v>
      </c>
      <c r="AG92" s="28">
        <f t="shared" si="67"/>
        <v>3.9239918913099672</v>
      </c>
      <c r="AH92" s="28">
        <f t="shared" si="68"/>
        <v>1.662656534247688</v>
      </c>
      <c r="AI92" s="28">
        <f t="shared" si="69"/>
        <v>-2.2232611502700053</v>
      </c>
      <c r="AJ92" s="28">
        <f t="shared" si="70"/>
        <v>3.1312039619900247</v>
      </c>
      <c r="AK92" s="28">
        <f t="shared" si="71"/>
        <v>1.1728111439732913</v>
      </c>
      <c r="AL92" s="28">
        <f t="shared" si="72"/>
        <v>5.7287870433204091</v>
      </c>
      <c r="AM92" s="28">
        <f t="shared" si="73"/>
        <v>10.279050376064617</v>
      </c>
      <c r="AN92" s="28">
        <f t="shared" si="74"/>
        <v>7.5303601946720562</v>
      </c>
      <c r="AO92" s="28">
        <f t="shared" si="75"/>
        <v>4.3892628087644852</v>
      </c>
      <c r="AP92" s="23"/>
      <c r="AQ92" s="23"/>
      <c r="AR92" s="57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M92" s="57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59" customFormat="1" ht="15.75" x14ac:dyDescent="0.25">
      <c r="A93" s="42">
        <v>43831</v>
      </c>
      <c r="B93" s="29">
        <v>121.96132596711506</v>
      </c>
      <c r="C93" s="29">
        <v>72.828493792665654</v>
      </c>
      <c r="D93" s="29">
        <v>126.3868906395966</v>
      </c>
      <c r="E93" s="29">
        <v>132.91967912434902</v>
      </c>
      <c r="F93" s="29">
        <v>120.11771947351255</v>
      </c>
      <c r="G93" s="29">
        <v>125.59428722034794</v>
      </c>
      <c r="H93" s="29">
        <v>126.82769080261295</v>
      </c>
      <c r="I93" s="29">
        <v>127.89215855075558</v>
      </c>
      <c r="J93" s="29">
        <v>132.75348906539742</v>
      </c>
      <c r="K93" s="29">
        <v>164.8426838041014</v>
      </c>
      <c r="L93" s="29">
        <v>129.44096636064825</v>
      </c>
      <c r="M93" s="29">
        <v>118.87844067660069</v>
      </c>
      <c r="N93" s="29">
        <v>125.44811259766888</v>
      </c>
      <c r="O93" s="29">
        <v>121.91737985500356</v>
      </c>
      <c r="P93" s="29">
        <v>109.42676340711292</v>
      </c>
      <c r="Q93" s="29">
        <v>140.22865625598246</v>
      </c>
      <c r="R93" s="29">
        <v>122.32585089583398</v>
      </c>
      <c r="S93" s="29">
        <v>142.18724594053742</v>
      </c>
      <c r="T93" s="29">
        <v>127.13281259251531</v>
      </c>
      <c r="U93" s="23"/>
      <c r="V93" s="42">
        <v>43831</v>
      </c>
      <c r="W93" s="29">
        <f t="shared" ref="W93:W95" si="76">B93/B81*100-100</f>
        <v>0.7969023935239079</v>
      </c>
      <c r="X93" s="29">
        <f t="shared" ref="X93:X95" si="77">C93/C81*100-100</f>
        <v>13.68114251783885</v>
      </c>
      <c r="Y93" s="29">
        <f t="shared" ref="Y93:Y95" si="78">D93/D81*100-100</f>
        <v>3.3377208429791239</v>
      </c>
      <c r="Z93" s="29">
        <f t="shared" ref="Z93:Z95" si="79">E93/E81*100-100</f>
        <v>5.6703362826853123</v>
      </c>
      <c r="AA93" s="29">
        <f t="shared" ref="AA93:AA95" si="80">F93/F81*100-100</f>
        <v>11.647173653825348</v>
      </c>
      <c r="AB93" s="29">
        <f t="shared" ref="AB93:AB95" si="81">G93/G81*100-100</f>
        <v>4.4944481019435472</v>
      </c>
      <c r="AC93" s="29">
        <f t="shared" ref="AC93:AC95" si="82">H93/H81*100-100</f>
        <v>3.7077208588050468</v>
      </c>
      <c r="AD93" s="29">
        <f t="shared" ref="AD93:AD95" si="83">I93/I81*100-100</f>
        <v>4.5423335551863602</v>
      </c>
      <c r="AE93" s="29">
        <f t="shared" ref="AE93:AE95" si="84">J93/J81*100-100</f>
        <v>-0.31487419453642929</v>
      </c>
      <c r="AF93" s="29">
        <f t="shared" ref="AF93:AF95" si="85">K93/K81*100-100</f>
        <v>10.405412253498199</v>
      </c>
      <c r="AG93" s="29">
        <f t="shared" ref="AG93:AG95" si="86">L93/L81*100-100</f>
        <v>4.1337501648508237</v>
      </c>
      <c r="AH93" s="29">
        <f t="shared" ref="AH93:AH95" si="87">M93/M81*100-100</f>
        <v>3.1380958368907272</v>
      </c>
      <c r="AI93" s="29">
        <f t="shared" ref="AI93:AI95" si="88">N93/N81*100-100</f>
        <v>4.7651833548803495</v>
      </c>
      <c r="AJ93" s="29">
        <f t="shared" ref="AJ93:AJ95" si="89">O93/O81*100-100</f>
        <v>4.6110247520422689</v>
      </c>
      <c r="AK93" s="29">
        <f t="shared" ref="AK93:AK95" si="90">P93/P81*100-100</f>
        <v>-2.158164058822905</v>
      </c>
      <c r="AL93" s="29">
        <f t="shared" ref="AL93:AL95" si="91">Q93/Q81*100-100</f>
        <v>12.861962085633522</v>
      </c>
      <c r="AM93" s="29">
        <f t="shared" ref="AM93:AM95" si="92">R93/R81*100-100</f>
        <v>2.3722364152325639</v>
      </c>
      <c r="AN93" s="29">
        <f t="shared" ref="AN93:AN95" si="93">S93/S81*100-100</f>
        <v>7.2238447855209387</v>
      </c>
      <c r="AO93" s="29">
        <f t="shared" ref="AO93:AO95" si="94">T93/T81*100-100</f>
        <v>4.2821811525623588</v>
      </c>
      <c r="AP93" s="23"/>
      <c r="AQ93" s="23"/>
      <c r="AR93" s="57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M93" s="57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59" customFormat="1" ht="15.75" x14ac:dyDescent="0.25">
      <c r="A94" s="43">
        <v>43862</v>
      </c>
      <c r="B94" s="31">
        <v>127.38730901935644</v>
      </c>
      <c r="C94" s="31">
        <v>66.159607842340421</v>
      </c>
      <c r="D94" s="31">
        <v>122.72250210968053</v>
      </c>
      <c r="E94" s="31">
        <v>123.40269499338427</v>
      </c>
      <c r="F94" s="31">
        <v>119.59751518138</v>
      </c>
      <c r="G94" s="31">
        <v>123.20820765704559</v>
      </c>
      <c r="H94" s="31">
        <v>124.47443054623885</v>
      </c>
      <c r="I94" s="31">
        <v>129.97108602834328</v>
      </c>
      <c r="J94" s="31">
        <v>120.82752402651731</v>
      </c>
      <c r="K94" s="31">
        <v>150.42974247373618</v>
      </c>
      <c r="L94" s="31">
        <v>128.52614704269092</v>
      </c>
      <c r="M94" s="31">
        <v>117.95944298543523</v>
      </c>
      <c r="N94" s="31">
        <v>121.00131657018646</v>
      </c>
      <c r="O94" s="31">
        <v>124.68838623176701</v>
      </c>
      <c r="P94" s="31">
        <v>124.47948269282598</v>
      </c>
      <c r="Q94" s="31">
        <v>133.83366764932208</v>
      </c>
      <c r="R94" s="31">
        <v>117.42775968006684</v>
      </c>
      <c r="S94" s="31">
        <v>137.03935259906191</v>
      </c>
      <c r="T94" s="31">
        <v>125.48051690681508</v>
      </c>
      <c r="U94" s="23"/>
      <c r="V94" s="43">
        <v>43862</v>
      </c>
      <c r="W94" s="31">
        <f t="shared" si="76"/>
        <v>1.1031433674573634</v>
      </c>
      <c r="X94" s="31">
        <f t="shared" si="77"/>
        <v>1.7649996305575826</v>
      </c>
      <c r="Y94" s="31">
        <f t="shared" si="78"/>
        <v>0.35381721173641267</v>
      </c>
      <c r="Z94" s="31">
        <f t="shared" si="79"/>
        <v>2.8384222701679676</v>
      </c>
      <c r="AA94" s="31">
        <f t="shared" si="80"/>
        <v>-1.210799206280555</v>
      </c>
      <c r="AB94" s="31">
        <f t="shared" si="81"/>
        <v>3.4386499962414661</v>
      </c>
      <c r="AC94" s="31">
        <f t="shared" si="82"/>
        <v>2.928959751883383</v>
      </c>
      <c r="AD94" s="31">
        <f t="shared" si="83"/>
        <v>9.9056797033424431</v>
      </c>
      <c r="AE94" s="31">
        <f t="shared" si="84"/>
        <v>-0.98975713965388934</v>
      </c>
      <c r="AF94" s="31">
        <f t="shared" si="85"/>
        <v>10.608753157353107</v>
      </c>
      <c r="AG94" s="31">
        <f t="shared" si="86"/>
        <v>3.7122501693066283</v>
      </c>
      <c r="AH94" s="31">
        <f t="shared" si="87"/>
        <v>1.0795064609038434</v>
      </c>
      <c r="AI94" s="31">
        <f t="shared" si="88"/>
        <v>-0.57157189209976877</v>
      </c>
      <c r="AJ94" s="31">
        <f t="shared" si="89"/>
        <v>3.9959353493904075</v>
      </c>
      <c r="AK94" s="31">
        <f t="shared" si="90"/>
        <v>-3.0845491942110499</v>
      </c>
      <c r="AL94" s="31">
        <f t="shared" si="91"/>
        <v>2.027979865229284</v>
      </c>
      <c r="AM94" s="31">
        <f t="shared" si="92"/>
        <v>1.6827112231900117</v>
      </c>
      <c r="AN94" s="31">
        <f t="shared" si="93"/>
        <v>4.4638324349149769</v>
      </c>
      <c r="AO94" s="31">
        <f t="shared" si="94"/>
        <v>2.2965055828655778</v>
      </c>
      <c r="AP94" s="23"/>
      <c r="AQ94" s="23"/>
      <c r="AR94" s="57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M94" s="57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84" s="59" customFormat="1" ht="15.75" x14ac:dyDescent="0.25">
      <c r="A95" s="43">
        <v>43891</v>
      </c>
      <c r="B95" s="31">
        <v>130.98274447646153</v>
      </c>
      <c r="C95" s="31">
        <v>62.720363556599295</v>
      </c>
      <c r="D95" s="31">
        <v>118.09577398057829</v>
      </c>
      <c r="E95" s="31">
        <v>124.38768047595399</v>
      </c>
      <c r="F95" s="31">
        <v>115.24928498959137</v>
      </c>
      <c r="G95" s="31">
        <v>118.73291947428206</v>
      </c>
      <c r="H95" s="31">
        <v>109.14347641665253</v>
      </c>
      <c r="I95" s="31">
        <v>95.671860662386877</v>
      </c>
      <c r="J95" s="31">
        <v>132.72556439828438</v>
      </c>
      <c r="K95" s="31">
        <v>147.92917852369931</v>
      </c>
      <c r="L95" s="31">
        <v>128.42998974436117</v>
      </c>
      <c r="M95" s="31">
        <v>116.78309774287182</v>
      </c>
      <c r="N95" s="31">
        <v>116.9064037396045</v>
      </c>
      <c r="O95" s="31">
        <v>124.97396183149507</v>
      </c>
      <c r="P95" s="31">
        <v>110.77466091140992</v>
      </c>
      <c r="Q95" s="31">
        <v>128.34635806949311</v>
      </c>
      <c r="R95" s="31">
        <v>103.26150566912602</v>
      </c>
      <c r="S95" s="31">
        <v>127.9620303410813</v>
      </c>
      <c r="T95" s="31">
        <v>120.9151132428852</v>
      </c>
      <c r="U95" s="23"/>
      <c r="V95" s="43">
        <v>43891</v>
      </c>
      <c r="W95" s="31">
        <f t="shared" si="76"/>
        <v>-0.96575206998545582</v>
      </c>
      <c r="X95" s="31">
        <f t="shared" si="77"/>
        <v>-4.0719388525437807</v>
      </c>
      <c r="Y95" s="31">
        <f t="shared" si="78"/>
        <v>-7.089937805470953</v>
      </c>
      <c r="Z95" s="31">
        <f t="shared" si="79"/>
        <v>0.36826052630240724</v>
      </c>
      <c r="AA95" s="31">
        <f t="shared" si="80"/>
        <v>0.256599753697202</v>
      </c>
      <c r="AB95" s="31">
        <f t="shared" si="81"/>
        <v>-1.562674507307932</v>
      </c>
      <c r="AC95" s="31">
        <f t="shared" si="82"/>
        <v>-11.703430507615352</v>
      </c>
      <c r="AD95" s="31">
        <f t="shared" si="83"/>
        <v>-28.99451695730815</v>
      </c>
      <c r="AE95" s="31">
        <f t="shared" si="84"/>
        <v>7.0387436809585182</v>
      </c>
      <c r="AF95" s="31">
        <f t="shared" si="85"/>
        <v>6.0949363900313074</v>
      </c>
      <c r="AG95" s="31">
        <f t="shared" si="86"/>
        <v>2.6222554560521445</v>
      </c>
      <c r="AH95" s="31">
        <f t="shared" si="87"/>
        <v>-2.5601386918553004</v>
      </c>
      <c r="AI95" s="31">
        <f t="shared" si="88"/>
        <v>-9.4386056061088226</v>
      </c>
      <c r="AJ95" s="31">
        <f t="shared" si="89"/>
        <v>2.8482764519862371</v>
      </c>
      <c r="AK95" s="31">
        <f t="shared" si="90"/>
        <v>-14.819179393270289</v>
      </c>
      <c r="AL95" s="31">
        <f t="shared" si="91"/>
        <v>-6.9538112622437467</v>
      </c>
      <c r="AM95" s="31">
        <f t="shared" si="92"/>
        <v>-14.586576554358501</v>
      </c>
      <c r="AN95" s="31">
        <f t="shared" si="93"/>
        <v>-4.4635628012446062</v>
      </c>
      <c r="AO95" s="31">
        <f t="shared" si="94"/>
        <v>-3.9786707779801134</v>
      </c>
      <c r="AP95" s="23"/>
      <c r="AQ95" s="23"/>
      <c r="AR95" s="57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M95" s="57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</row>
    <row r="96" spans="1:84" s="59" customFormat="1" ht="15.75" x14ac:dyDescent="0.25">
      <c r="A96" s="43">
        <v>43922</v>
      </c>
      <c r="B96" s="31">
        <v>113.83289902265196</v>
      </c>
      <c r="C96" s="31">
        <v>61.355233494794192</v>
      </c>
      <c r="D96" s="31">
        <v>110.61459139374114</v>
      </c>
      <c r="E96" s="31">
        <v>107.46076093236557</v>
      </c>
      <c r="F96" s="31">
        <v>119.07623472483503</v>
      </c>
      <c r="G96" s="31">
        <v>112.78726329492994</v>
      </c>
      <c r="H96" s="31">
        <v>86.518701511309189</v>
      </c>
      <c r="I96" s="31">
        <v>72.343003885846258</v>
      </c>
      <c r="J96" s="31">
        <v>123.58176983103942</v>
      </c>
      <c r="K96" s="31">
        <v>138.31780051158674</v>
      </c>
      <c r="L96" s="31">
        <v>128.22898627034064</v>
      </c>
      <c r="M96" s="31">
        <v>117.67012047254573</v>
      </c>
      <c r="N96" s="31">
        <v>119.54608044477737</v>
      </c>
      <c r="O96" s="31">
        <v>123.31872452944307</v>
      </c>
      <c r="P96" s="31">
        <v>92.447711333272721</v>
      </c>
      <c r="Q96" s="31">
        <v>110.74781004278184</v>
      </c>
      <c r="R96" s="31">
        <v>87.793976407205705</v>
      </c>
      <c r="S96" s="31">
        <v>116.49494519950687</v>
      </c>
      <c r="T96" s="31">
        <v>112.08646520506058</v>
      </c>
      <c r="U96" s="23"/>
      <c r="V96" s="43">
        <v>43922</v>
      </c>
      <c r="W96" s="31">
        <f t="shared" ref="W96:W98" si="95">B96/B84*100-100</f>
        <v>-2.8900145470951912</v>
      </c>
      <c r="X96" s="31">
        <f t="shared" ref="X96:X98" si="96">C96/C84*100-100</f>
        <v>-10.168497880594145</v>
      </c>
      <c r="Y96" s="31">
        <f t="shared" ref="Y96:Y98" si="97">D96/D84*100-100</f>
        <v>-11.016503696528417</v>
      </c>
      <c r="Z96" s="31">
        <f t="shared" ref="Z96:Z98" si="98">E96/E84*100-100</f>
        <v>-10.3590160347119</v>
      </c>
      <c r="AA96" s="31">
        <f t="shared" ref="AA96:AA98" si="99">F96/F84*100-100</f>
        <v>-8.9147103688489722</v>
      </c>
      <c r="AB96" s="31">
        <f t="shared" ref="AB96:AB98" si="100">G96/G84*100-100</f>
        <v>-7.0409778188001155</v>
      </c>
      <c r="AC96" s="31">
        <f t="shared" ref="AC96:AC98" si="101">H96/H84*100-100</f>
        <v>-29.221744291370143</v>
      </c>
      <c r="AD96" s="31">
        <f t="shared" ref="AD96:AD98" si="102">I96/I84*100-100</f>
        <v>-45.622906172011426</v>
      </c>
      <c r="AE96" s="31">
        <f t="shared" ref="AE96:AE98" si="103">J96/J84*100-100</f>
        <v>-3.7193539819195536</v>
      </c>
      <c r="AF96" s="31">
        <f t="shared" ref="AF96:AF98" si="104">K96/K84*100-100</f>
        <v>-1.6657513788162532</v>
      </c>
      <c r="AG96" s="31">
        <f t="shared" ref="AG96:AG98" si="105">L96/L84*100-100</f>
        <v>2.0022465665403359</v>
      </c>
      <c r="AH96" s="31">
        <f t="shared" ref="AH96:AH98" si="106">M96/M84*100-100</f>
        <v>-6.2123385791240366</v>
      </c>
      <c r="AI96" s="31">
        <f t="shared" ref="AI96:AI98" si="107">N96/N84*100-100</f>
        <v>-1.8756237463955472</v>
      </c>
      <c r="AJ96" s="31">
        <f t="shared" ref="AJ96:AJ98" si="108">O96/O84*100-100</f>
        <v>1.5825488539512094</v>
      </c>
      <c r="AK96" s="31">
        <f t="shared" ref="AK96:AK98" si="109">P96/P84*100-100</f>
        <v>-18.403929761133142</v>
      </c>
      <c r="AL96" s="31">
        <f t="shared" ref="AL96:AL98" si="110">Q96/Q84*100-100</f>
        <v>-15.721649558036958</v>
      </c>
      <c r="AM96" s="31">
        <f t="shared" ref="AM96:AM98" si="111">R96/R84*100-100</f>
        <v>-25.828550014267961</v>
      </c>
      <c r="AN96" s="31">
        <f t="shared" ref="AN96:AN98" si="112">S96/S84*100-100</f>
        <v>-14.582134493809207</v>
      </c>
      <c r="AO96" s="31">
        <f t="shared" ref="AO96:AO98" si="113">T96/T84*100-100</f>
        <v>-9.5771165555552642</v>
      </c>
      <c r="AP96" s="23"/>
      <c r="AQ96" s="23"/>
      <c r="AR96" s="57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M96" s="57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59" customFormat="1" ht="15.75" x14ac:dyDescent="0.25">
      <c r="A97" s="43">
        <v>43952</v>
      </c>
      <c r="B97" s="31">
        <v>110.24805790459523</v>
      </c>
      <c r="C97" s="31">
        <v>65.333568344901337</v>
      </c>
      <c r="D97" s="31">
        <v>110.99451610472906</v>
      </c>
      <c r="E97" s="31">
        <v>101.50534836582611</v>
      </c>
      <c r="F97" s="31">
        <v>130.23835035537229</v>
      </c>
      <c r="G97" s="31">
        <v>108.95378183363751</v>
      </c>
      <c r="H97" s="31">
        <v>83.516731311080562</v>
      </c>
      <c r="I97" s="31">
        <v>84.573172785812616</v>
      </c>
      <c r="J97" s="31">
        <v>122.65734281162342</v>
      </c>
      <c r="K97" s="31">
        <v>139.62318694266153</v>
      </c>
      <c r="L97" s="31">
        <v>127.89425025797391</v>
      </c>
      <c r="M97" s="31">
        <v>111.36575421072706</v>
      </c>
      <c r="N97" s="31">
        <v>106.20428150715679</v>
      </c>
      <c r="O97" s="31">
        <v>123.11307317519748</v>
      </c>
      <c r="P97" s="31">
        <v>89.930353021348253</v>
      </c>
      <c r="Q97" s="31">
        <v>117.22187856101085</v>
      </c>
      <c r="R97" s="31">
        <v>91.606236247416305</v>
      </c>
      <c r="S97" s="31">
        <v>110.43787458913138</v>
      </c>
      <c r="T97" s="31">
        <v>110.96110361415839</v>
      </c>
      <c r="U97" s="23"/>
      <c r="V97" s="43">
        <v>43952</v>
      </c>
      <c r="W97" s="31">
        <f t="shared" si="95"/>
        <v>-2.2444121231695391</v>
      </c>
      <c r="X97" s="31">
        <f t="shared" si="96"/>
        <v>-18.446025910161524</v>
      </c>
      <c r="Y97" s="31">
        <f t="shared" si="97"/>
        <v>-11.150308359010296</v>
      </c>
      <c r="Z97" s="31">
        <f t="shared" si="98"/>
        <v>-10.070339236836276</v>
      </c>
      <c r="AA97" s="31">
        <f t="shared" si="99"/>
        <v>-5.7608649041195434</v>
      </c>
      <c r="AB97" s="31">
        <f t="shared" si="100"/>
        <v>-8.86947409010331</v>
      </c>
      <c r="AC97" s="31">
        <f t="shared" si="101"/>
        <v>-32.074604223570333</v>
      </c>
      <c r="AD97" s="31">
        <f t="shared" si="102"/>
        <v>-37.29391518059704</v>
      </c>
      <c r="AE97" s="31">
        <f t="shared" si="103"/>
        <v>-3.6713563918354026</v>
      </c>
      <c r="AF97" s="31">
        <f t="shared" si="104"/>
        <v>-5.7997794884034448</v>
      </c>
      <c r="AG97" s="31">
        <f t="shared" si="105"/>
        <v>1.146826246181206</v>
      </c>
      <c r="AH97" s="31">
        <f t="shared" si="106"/>
        <v>-8.8175078293956517</v>
      </c>
      <c r="AI97" s="31">
        <f t="shared" si="107"/>
        <v>-11.574931387080341</v>
      </c>
      <c r="AJ97" s="31">
        <f t="shared" si="108"/>
        <v>0.63959474720884657</v>
      </c>
      <c r="AK97" s="31">
        <f t="shared" si="109"/>
        <v>-14.734040421689969</v>
      </c>
      <c r="AL97" s="31">
        <f t="shared" si="110"/>
        <v>-17.232253072568753</v>
      </c>
      <c r="AM97" s="31">
        <f t="shared" si="111"/>
        <v>-24.508006072504713</v>
      </c>
      <c r="AN97" s="31">
        <f t="shared" si="112"/>
        <v>-17.912370395638504</v>
      </c>
      <c r="AO97" s="31">
        <f t="shared" si="113"/>
        <v>-10.279048448340077</v>
      </c>
      <c r="AP97" s="23"/>
      <c r="AQ97" s="23"/>
      <c r="AR97" s="57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M97" s="57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59" customFormat="1" ht="15.75" x14ac:dyDescent="0.25">
      <c r="A98" s="43">
        <v>43983</v>
      </c>
      <c r="B98" s="31">
        <v>105.38388606061626</v>
      </c>
      <c r="C98" s="31">
        <v>58.928450873085204</v>
      </c>
      <c r="D98" s="31">
        <v>113.40832280380097</v>
      </c>
      <c r="E98" s="31">
        <v>105.85953787454069</v>
      </c>
      <c r="F98" s="31">
        <v>118.16735013398498</v>
      </c>
      <c r="G98" s="31">
        <v>111.42770757237</v>
      </c>
      <c r="H98" s="31">
        <v>83.108306936059563</v>
      </c>
      <c r="I98" s="31">
        <v>73.840149748003995</v>
      </c>
      <c r="J98" s="31">
        <v>126.72791086428924</v>
      </c>
      <c r="K98" s="31">
        <v>140.28894130976789</v>
      </c>
      <c r="L98" s="31">
        <v>127.89626173517797</v>
      </c>
      <c r="M98" s="31">
        <v>107.82699916357311</v>
      </c>
      <c r="N98" s="31">
        <v>100.45894542502847</v>
      </c>
      <c r="O98" s="31">
        <v>123.26611806833228</v>
      </c>
      <c r="P98" s="31">
        <v>95.184295883354409</v>
      </c>
      <c r="Q98" s="31">
        <v>127.06935449434245</v>
      </c>
      <c r="R98" s="31">
        <v>93.894454032393099</v>
      </c>
      <c r="S98" s="31">
        <v>112.34503314994059</v>
      </c>
      <c r="T98" s="31">
        <v>111.03498985658169</v>
      </c>
      <c r="U98" s="23"/>
      <c r="V98" s="43">
        <v>43983</v>
      </c>
      <c r="W98" s="31">
        <f t="shared" si="95"/>
        <v>-2.1605189521680614</v>
      </c>
      <c r="X98" s="31">
        <f t="shared" si="96"/>
        <v>-9.7200838589612317</v>
      </c>
      <c r="Y98" s="31">
        <f t="shared" si="97"/>
        <v>-3.6365285821608211</v>
      </c>
      <c r="Z98" s="31">
        <f t="shared" si="98"/>
        <v>-3.7864122556749322</v>
      </c>
      <c r="AA98" s="31">
        <f t="shared" si="99"/>
        <v>-9.2829054298814384</v>
      </c>
      <c r="AB98" s="31">
        <f t="shared" si="100"/>
        <v>-5.4221105699477903</v>
      </c>
      <c r="AC98" s="31">
        <f t="shared" si="101"/>
        <v>-30.072808997252736</v>
      </c>
      <c r="AD98" s="31">
        <f t="shared" si="102"/>
        <v>-45.89703762617836</v>
      </c>
      <c r="AE98" s="31">
        <f t="shared" si="103"/>
        <v>2.0665049659373409</v>
      </c>
      <c r="AF98" s="31">
        <f t="shared" si="104"/>
        <v>-2.1864314391692687</v>
      </c>
      <c r="AG98" s="31">
        <f t="shared" si="105"/>
        <v>1.0355473380572562</v>
      </c>
      <c r="AH98" s="31">
        <f t="shared" si="106"/>
        <v>-8.6822216051375847</v>
      </c>
      <c r="AI98" s="31">
        <f t="shared" si="107"/>
        <v>-15.965468732328901</v>
      </c>
      <c r="AJ98" s="31">
        <f t="shared" si="108"/>
        <v>0.21248942318324282</v>
      </c>
      <c r="AK98" s="31">
        <f t="shared" si="109"/>
        <v>-9.7598695755058174</v>
      </c>
      <c r="AL98" s="31">
        <f t="shared" si="110"/>
        <v>-8.412914566427574</v>
      </c>
      <c r="AM98" s="31">
        <f t="shared" si="111"/>
        <v>-21.28599902184304</v>
      </c>
      <c r="AN98" s="31">
        <f t="shared" si="112"/>
        <v>-14.898527551516977</v>
      </c>
      <c r="AO98" s="31">
        <f t="shared" si="113"/>
        <v>-7.850229134416125</v>
      </c>
      <c r="AP98" s="23"/>
      <c r="AQ98" s="23"/>
      <c r="AR98" s="57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M98" s="57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84" s="59" customFormat="1" ht="15.75" x14ac:dyDescent="0.25">
      <c r="A99" s="43">
        <v>44013</v>
      </c>
      <c r="B99" s="31">
        <v>109.40960601145339</v>
      </c>
      <c r="C99" s="31">
        <v>70.362829205804204</v>
      </c>
      <c r="D99" s="31">
        <v>121.81025461892003</v>
      </c>
      <c r="E99" s="31">
        <v>104.06441558450082</v>
      </c>
      <c r="F99" s="31">
        <v>131.74605736919588</v>
      </c>
      <c r="G99" s="31">
        <v>117.15304671387076</v>
      </c>
      <c r="H99" s="31">
        <v>100.47240078683546</v>
      </c>
      <c r="I99" s="31">
        <v>85.310078764415181</v>
      </c>
      <c r="J99" s="31">
        <v>128.92376794932724</v>
      </c>
      <c r="K99" s="31">
        <v>151.29421754816104</v>
      </c>
      <c r="L99" s="31">
        <v>129.12979084934176</v>
      </c>
      <c r="M99" s="31">
        <v>115.60726669855478</v>
      </c>
      <c r="N99" s="31">
        <v>116.78998736297062</v>
      </c>
      <c r="O99" s="31">
        <v>123.52116990000306</v>
      </c>
      <c r="P99" s="31">
        <v>109.68893791302085</v>
      </c>
      <c r="Q99" s="31">
        <v>139.05677227871956</v>
      </c>
      <c r="R99" s="31">
        <v>99.296161723375789</v>
      </c>
      <c r="S99" s="31">
        <v>119.30585408315812</v>
      </c>
      <c r="T99" s="31">
        <v>118.2689504430157</v>
      </c>
      <c r="U99" s="23"/>
      <c r="V99" s="43">
        <v>44013</v>
      </c>
      <c r="W99" s="31">
        <f t="shared" ref="W99:W101" si="114">B99/B87*100-100</f>
        <v>7.2553535179835649E-2</v>
      </c>
      <c r="X99" s="31">
        <f t="shared" ref="X99:X101" si="115">C99/C87*100-100</f>
        <v>-7.4933529957450418</v>
      </c>
      <c r="Y99" s="31">
        <f t="shared" ref="Y99:Y101" si="116">D99/D87*100-100</f>
        <v>-0.25971182922562264</v>
      </c>
      <c r="Z99" s="31">
        <f t="shared" ref="Z99:Z101" si="117">E99/E87*100-100</f>
        <v>0.23259716743804404</v>
      </c>
      <c r="AA99" s="31">
        <f t="shared" ref="AA99:AA101" si="118">F99/F87*100-100</f>
        <v>-1.1672677278545507</v>
      </c>
      <c r="AB99" s="31">
        <f t="shared" ref="AB99:AB101" si="119">G99/G87*100-100</f>
        <v>-1.5660176345904375</v>
      </c>
      <c r="AC99" s="31">
        <f t="shared" ref="AC99:AC101" si="120">H99/H87*100-100</f>
        <v>-16.109888711351743</v>
      </c>
      <c r="AD99" s="31">
        <f t="shared" ref="AD99:AD101" si="121">I99/I87*100-100</f>
        <v>-39.519675257519872</v>
      </c>
      <c r="AE99" s="31">
        <f t="shared" ref="AE99:AE101" si="122">J99/J87*100-100</f>
        <v>-0.63591604683156788</v>
      </c>
      <c r="AF99" s="31">
        <f t="shared" ref="AF99:AF101" si="123">K99/K87*100-100</f>
        <v>2.675869164879046</v>
      </c>
      <c r="AG99" s="31">
        <f t="shared" ref="AG99:AG101" si="124">L99/L87*100-100</f>
        <v>1.4918404297378487</v>
      </c>
      <c r="AH99" s="31">
        <f t="shared" ref="AH99:AH101" si="125">M99/M87*100-100</f>
        <v>-7.0461319485247884</v>
      </c>
      <c r="AI99" s="31">
        <f t="shared" ref="AI99:AI101" si="126">N99/N87*100-100</f>
        <v>-2.867693346374125</v>
      </c>
      <c r="AJ99" s="31">
        <f t="shared" ref="AJ99:AJ101" si="127">O99/O87*100-100</f>
        <v>0.25444734892012377</v>
      </c>
      <c r="AK99" s="31">
        <f t="shared" ref="AK99:AK101" si="128">P99/P87*100-100</f>
        <v>-4.6141522275947153</v>
      </c>
      <c r="AL99" s="31">
        <f t="shared" ref="AL99:AL101" si="129">Q99/Q87*100-100</f>
        <v>-3.7527445641094488</v>
      </c>
      <c r="AM99" s="31">
        <f t="shared" ref="AM99:AM101" si="130">R99/R87*100-100</f>
        <v>-16.920530078911199</v>
      </c>
      <c r="AN99" s="31">
        <f t="shared" ref="AN99:AN101" si="131">S99/S87*100-100</f>
        <v>-10.012125017290614</v>
      </c>
      <c r="AO99" s="31">
        <f t="shared" ref="AO99:AO101" si="132">T99/T87*100-100</f>
        <v>-3.8722161507823358</v>
      </c>
      <c r="AP99" s="23"/>
      <c r="AQ99" s="23"/>
      <c r="AR99" s="57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M99" s="57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</row>
    <row r="100" spans="1:84" s="59" customFormat="1" ht="15.75" x14ac:dyDescent="0.25">
      <c r="A100" s="43">
        <v>44044</v>
      </c>
      <c r="B100" s="31">
        <v>112.00177439579022</v>
      </c>
      <c r="C100" s="31">
        <v>75.019908890127638</v>
      </c>
      <c r="D100" s="31">
        <v>119.28442768489809</v>
      </c>
      <c r="E100" s="31">
        <v>115.13809620307711</v>
      </c>
      <c r="F100" s="31">
        <v>135.08040107026093</v>
      </c>
      <c r="G100" s="31">
        <v>122.85069084506145</v>
      </c>
      <c r="H100" s="31">
        <v>105.99285182621026</v>
      </c>
      <c r="I100" s="31">
        <v>97.973826632825961</v>
      </c>
      <c r="J100" s="31">
        <v>127.81319944281202</v>
      </c>
      <c r="K100" s="31">
        <v>148.80952701466396</v>
      </c>
      <c r="L100" s="31">
        <v>130.03577747701661</v>
      </c>
      <c r="M100" s="31">
        <v>114.44452242033184</v>
      </c>
      <c r="N100" s="31">
        <v>104.84885114786275</v>
      </c>
      <c r="O100" s="31">
        <v>123.30697010377187</v>
      </c>
      <c r="P100" s="31">
        <v>113.01042773462183</v>
      </c>
      <c r="Q100" s="31">
        <v>141.61624905396525</v>
      </c>
      <c r="R100" s="31">
        <v>104.74463215904856</v>
      </c>
      <c r="S100" s="31">
        <v>125.9599752304656</v>
      </c>
      <c r="T100" s="31">
        <v>120.65035663442676</v>
      </c>
      <c r="U100" s="23"/>
      <c r="V100" s="43">
        <v>44044</v>
      </c>
      <c r="W100" s="31">
        <f t="shared" si="114"/>
        <v>-0.23339153924072775</v>
      </c>
      <c r="X100" s="31">
        <f t="shared" si="115"/>
        <v>0.22358176025328191</v>
      </c>
      <c r="Y100" s="31">
        <f t="shared" si="116"/>
        <v>2.3963912942761283</v>
      </c>
      <c r="Z100" s="31">
        <f t="shared" si="117"/>
        <v>9.6859361042644423</v>
      </c>
      <c r="AA100" s="31">
        <f t="shared" si="118"/>
        <v>0.8459630643938425</v>
      </c>
      <c r="AB100" s="31">
        <f t="shared" si="119"/>
        <v>1.5105236992330759</v>
      </c>
      <c r="AC100" s="31">
        <f t="shared" si="120"/>
        <v>-11.79692473438287</v>
      </c>
      <c r="AD100" s="31">
        <f t="shared" si="121"/>
        <v>-27.537717982668568</v>
      </c>
      <c r="AE100" s="31">
        <f t="shared" si="122"/>
        <v>2.8778568692061413</v>
      </c>
      <c r="AF100" s="31">
        <f t="shared" si="123"/>
        <v>5.5531235176054423</v>
      </c>
      <c r="AG100" s="31">
        <f t="shared" si="124"/>
        <v>2.2305174482676335</v>
      </c>
      <c r="AH100" s="31">
        <f t="shared" si="125"/>
        <v>-5.3760988696198098</v>
      </c>
      <c r="AI100" s="31">
        <f t="shared" si="126"/>
        <v>-4.7504510737106642</v>
      </c>
      <c r="AJ100" s="31">
        <f t="shared" si="127"/>
        <v>-0.33596953272159169</v>
      </c>
      <c r="AK100" s="31">
        <f t="shared" si="128"/>
        <v>-2.3126381011498154</v>
      </c>
      <c r="AL100" s="31">
        <f t="shared" si="129"/>
        <v>-1.1942973660753182</v>
      </c>
      <c r="AM100" s="31">
        <f t="shared" si="130"/>
        <v>-12.339834090199105</v>
      </c>
      <c r="AN100" s="31">
        <f t="shared" si="131"/>
        <v>-4.9910776607431302</v>
      </c>
      <c r="AO100" s="31">
        <f t="shared" si="132"/>
        <v>-1.0951943907848403</v>
      </c>
      <c r="AP100" s="23"/>
      <c r="AQ100" s="23"/>
      <c r="AR100" s="57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M100" s="57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59" customFormat="1" ht="15.75" x14ac:dyDescent="0.25">
      <c r="A101" s="43">
        <v>44075</v>
      </c>
      <c r="B101" s="31">
        <v>108.40424940642036</v>
      </c>
      <c r="C101" s="31">
        <v>72.822339245082659</v>
      </c>
      <c r="D101" s="31">
        <v>119.74009400576233</v>
      </c>
      <c r="E101" s="31">
        <v>125.35396430973977</v>
      </c>
      <c r="F101" s="31">
        <v>128.78063884495913</v>
      </c>
      <c r="G101" s="31">
        <v>127.04819576181295</v>
      </c>
      <c r="H101" s="31">
        <v>110.56952213637284</v>
      </c>
      <c r="I101" s="31">
        <v>99.624089017681058</v>
      </c>
      <c r="J101" s="31">
        <v>129.08182338009357</v>
      </c>
      <c r="K101" s="31">
        <v>148.58551456699783</v>
      </c>
      <c r="L101" s="31">
        <v>131.20600883940043</v>
      </c>
      <c r="M101" s="31">
        <v>113.15784212065442</v>
      </c>
      <c r="N101" s="31">
        <v>110.3621531385449</v>
      </c>
      <c r="O101" s="31">
        <v>123.39632765100296</v>
      </c>
      <c r="P101" s="31">
        <v>107.34923548077188</v>
      </c>
      <c r="Q101" s="31">
        <v>146.0086229427466</v>
      </c>
      <c r="R101" s="31">
        <v>108.27310630322499</v>
      </c>
      <c r="S101" s="31">
        <v>131.60763358553177</v>
      </c>
      <c r="T101" s="31">
        <v>121.81986910720349</v>
      </c>
      <c r="U101" s="23"/>
      <c r="V101" s="43">
        <v>44075</v>
      </c>
      <c r="W101" s="31">
        <f t="shared" si="114"/>
        <v>1.8446709589160264</v>
      </c>
      <c r="X101" s="31">
        <f t="shared" si="115"/>
        <v>2.3053803765814109</v>
      </c>
      <c r="Y101" s="31">
        <f t="shared" si="116"/>
        <v>7.6768044830335782</v>
      </c>
      <c r="Z101" s="31">
        <f t="shared" si="117"/>
        <v>13.634849174700506</v>
      </c>
      <c r="AA101" s="31">
        <f t="shared" si="118"/>
        <v>-5.7220295508459458</v>
      </c>
      <c r="AB101" s="31">
        <f t="shared" si="119"/>
        <v>4.1053408532334572</v>
      </c>
      <c r="AC101" s="31">
        <f t="shared" si="120"/>
        <v>-9.9986272036278336</v>
      </c>
      <c r="AD101" s="31">
        <f t="shared" si="121"/>
        <v>-22.655534914239723</v>
      </c>
      <c r="AE101" s="31">
        <f t="shared" si="122"/>
        <v>6.2901119744255993</v>
      </c>
      <c r="AF101" s="31">
        <f t="shared" si="123"/>
        <v>2.6883136565293029</v>
      </c>
      <c r="AG101" s="31">
        <f t="shared" si="124"/>
        <v>2.804128664594586</v>
      </c>
      <c r="AH101" s="31">
        <f t="shared" si="125"/>
        <v>-3.6907993712035534</v>
      </c>
      <c r="AI101" s="31">
        <f t="shared" si="126"/>
        <v>-8.7062330890245079</v>
      </c>
      <c r="AJ101" s="31">
        <f t="shared" si="127"/>
        <v>-0.29178110501150911</v>
      </c>
      <c r="AK101" s="31">
        <f t="shared" si="128"/>
        <v>-0.33279450885945039</v>
      </c>
      <c r="AL101" s="31">
        <f t="shared" si="129"/>
        <v>4.2002747777001019</v>
      </c>
      <c r="AM101" s="31">
        <f t="shared" si="130"/>
        <v>-9.9859509561998436</v>
      </c>
      <c r="AN101" s="31">
        <f t="shared" si="131"/>
        <v>-0.79783560808583331</v>
      </c>
      <c r="AO101" s="31">
        <f t="shared" si="132"/>
        <v>0.80496937182998352</v>
      </c>
      <c r="AP101" s="23"/>
      <c r="AQ101" s="23"/>
      <c r="AR101" s="57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M101" s="57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59" customFormat="1" ht="15.75" x14ac:dyDescent="0.25">
      <c r="A102" s="43">
        <v>44105</v>
      </c>
      <c r="B102" s="31">
        <v>105.73015793396429</v>
      </c>
      <c r="C102" s="31">
        <v>77.676080904042564</v>
      </c>
      <c r="D102" s="31">
        <v>122.9757322129725</v>
      </c>
      <c r="E102" s="31">
        <v>137.04354464916119</v>
      </c>
      <c r="F102" s="31">
        <v>127.87800078567196</v>
      </c>
      <c r="G102" s="31">
        <v>130.62370299853603</v>
      </c>
      <c r="H102" s="31">
        <v>112.64873306257134</v>
      </c>
      <c r="I102" s="31">
        <v>114.04769804514346</v>
      </c>
      <c r="J102" s="31">
        <v>134.48100299171077</v>
      </c>
      <c r="K102" s="31">
        <v>153.33059810924479</v>
      </c>
      <c r="L102" s="31">
        <v>132.92324935112276</v>
      </c>
      <c r="M102" s="31">
        <v>126.52948868608341</v>
      </c>
      <c r="N102" s="31">
        <v>130.70275283581196</v>
      </c>
      <c r="O102" s="31">
        <v>122.83014516301905</v>
      </c>
      <c r="P102" s="31">
        <v>105.24731094302049</v>
      </c>
      <c r="Q102" s="31">
        <v>154.7960910827664</v>
      </c>
      <c r="R102" s="31">
        <v>118.04858937005014</v>
      </c>
      <c r="S102" s="31">
        <v>136.2625092978947</v>
      </c>
      <c r="T102" s="31">
        <v>125.6767035891705</v>
      </c>
      <c r="U102" s="23"/>
      <c r="V102" s="43">
        <v>44105</v>
      </c>
      <c r="W102" s="31">
        <f t="shared" ref="W102:W104" si="133">B102/B90*100-100</f>
        <v>1.0293780863658952</v>
      </c>
      <c r="X102" s="31">
        <f t="shared" ref="X102:X104" si="134">C102/C90*100-100</f>
        <v>6.7812363301829777</v>
      </c>
      <c r="Y102" s="31">
        <f t="shared" ref="Y102:Y104" si="135">D102/D90*100-100</f>
        <v>5.5204746839348218</v>
      </c>
      <c r="Z102" s="31">
        <f t="shared" ref="Z102:Z104" si="136">E102/E90*100-100</f>
        <v>3.9451721586240183</v>
      </c>
      <c r="AA102" s="31">
        <f t="shared" ref="AA102:AA104" si="137">F102/F90*100-100</f>
        <v>-0.32292148149102218</v>
      </c>
      <c r="AB102" s="31">
        <f t="shared" ref="AB102:AB104" si="138">G102/G90*100-100</f>
        <v>4.4788966214387216</v>
      </c>
      <c r="AC102" s="31">
        <f t="shared" ref="AC102:AC104" si="139">H102/H90*100-100</f>
        <v>-9.4973125545337496</v>
      </c>
      <c r="AD102" s="31">
        <f t="shared" ref="AD102:AD104" si="140">I102/I90*100-100</f>
        <v>-17.08319436087227</v>
      </c>
      <c r="AE102" s="31">
        <f t="shared" ref="AE102:AE104" si="141">J102/J90*100-100</f>
        <v>2.415517267415936</v>
      </c>
      <c r="AF102" s="31">
        <f t="shared" ref="AF102:AF104" si="142">K102/K90*100-100</f>
        <v>4.7551421413613895</v>
      </c>
      <c r="AG102" s="31">
        <f t="shared" ref="AG102:AG104" si="143">L102/L90*100-100</f>
        <v>2.9713565618019828</v>
      </c>
      <c r="AH102" s="31">
        <f t="shared" ref="AH102:AH104" si="144">M102/M90*100-100</f>
        <v>-1.6345248847977274</v>
      </c>
      <c r="AI102" s="31">
        <f t="shared" ref="AI102:AI104" si="145">N102/N90*100-100</f>
        <v>6.1702149095114436</v>
      </c>
      <c r="AJ102" s="31">
        <f t="shared" ref="AJ102:AJ104" si="146">O102/O90*100-100</f>
        <v>6.2475883379249808E-2</v>
      </c>
      <c r="AK102" s="31">
        <f t="shared" ref="AK102:AK104" si="147">P102/P90*100-100</f>
        <v>13.806590383591939</v>
      </c>
      <c r="AL102" s="31">
        <f t="shared" ref="AL102:AL104" si="148">Q102/Q90*100-100</f>
        <v>7.9690818155740146</v>
      </c>
      <c r="AM102" s="31">
        <f t="shared" ref="AM102:AM104" si="149">R102/R90*100-100</f>
        <v>-4.4239184800937608</v>
      </c>
      <c r="AN102" s="31">
        <f t="shared" ref="AN102:AN104" si="150">S102/S90*100-100</f>
        <v>-0.61622177271178202</v>
      </c>
      <c r="AO102" s="31">
        <f t="shared" ref="AO102:AO104" si="151">T102/T90*100-100</f>
        <v>2.2226001287470041</v>
      </c>
      <c r="AP102" s="23"/>
      <c r="AQ102" s="23"/>
      <c r="AR102" s="57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M102" s="57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s="59" customFormat="1" ht="15.75" x14ac:dyDescent="0.25">
      <c r="A103" s="43">
        <v>44136</v>
      </c>
      <c r="B103" s="31">
        <v>112.34389191725069</v>
      </c>
      <c r="C103" s="31">
        <v>69.102888244696032</v>
      </c>
      <c r="D103" s="31">
        <v>124.1009174402234</v>
      </c>
      <c r="E103" s="31">
        <v>135.33105737462952</v>
      </c>
      <c r="F103" s="31">
        <v>134.65637248478004</v>
      </c>
      <c r="G103" s="31">
        <v>134.30895011222842</v>
      </c>
      <c r="H103" s="31">
        <v>117.26489102169884</v>
      </c>
      <c r="I103" s="31">
        <v>116.22459087447589</v>
      </c>
      <c r="J103" s="31">
        <v>135.89236658353795</v>
      </c>
      <c r="K103" s="31">
        <v>154.64348777387821</v>
      </c>
      <c r="L103" s="31">
        <v>133.72757973198068</v>
      </c>
      <c r="M103" s="31">
        <v>130.28414554448554</v>
      </c>
      <c r="N103" s="31">
        <v>129.67237721232129</v>
      </c>
      <c r="O103" s="31">
        <v>123.18847704064574</v>
      </c>
      <c r="P103" s="31">
        <v>112.52313310958328</v>
      </c>
      <c r="Q103" s="31">
        <v>153.07817457951688</v>
      </c>
      <c r="R103" s="31">
        <v>119.39528458714086</v>
      </c>
      <c r="S103" s="31">
        <v>143.41766059266686</v>
      </c>
      <c r="T103" s="31">
        <v>128.67383462859732</v>
      </c>
      <c r="U103" s="23"/>
      <c r="V103" s="43">
        <v>44136</v>
      </c>
      <c r="W103" s="31">
        <f t="shared" si="133"/>
        <v>0.74843017818717783</v>
      </c>
      <c r="X103" s="31">
        <f t="shared" si="134"/>
        <v>-6.1472375478298602</v>
      </c>
      <c r="Y103" s="31">
        <f t="shared" si="135"/>
        <v>0.87465599899843482</v>
      </c>
      <c r="Z103" s="31">
        <f t="shared" si="136"/>
        <v>-1.9431846053382174</v>
      </c>
      <c r="AA103" s="31">
        <f t="shared" si="137"/>
        <v>-1.9724996726524324</v>
      </c>
      <c r="AB103" s="31">
        <f t="shared" si="138"/>
        <v>4.8884601130761922</v>
      </c>
      <c r="AC103" s="31">
        <f t="shared" si="139"/>
        <v>-7.7722463759788667</v>
      </c>
      <c r="AD103" s="31">
        <f t="shared" si="140"/>
        <v>-18.831388327266865</v>
      </c>
      <c r="AE103" s="31">
        <f t="shared" si="141"/>
        <v>-2.2268258175931237</v>
      </c>
      <c r="AF103" s="31">
        <f t="shared" si="142"/>
        <v>2.0802368392774468</v>
      </c>
      <c r="AG103" s="31">
        <f t="shared" si="143"/>
        <v>3.0132050470362373</v>
      </c>
      <c r="AH103" s="31">
        <f t="shared" si="144"/>
        <v>-1.3958156976543279</v>
      </c>
      <c r="AI103" s="31">
        <f t="shared" si="145"/>
        <v>-2.3199075103688642</v>
      </c>
      <c r="AJ103" s="31">
        <f t="shared" si="146"/>
        <v>0.30655282880169921</v>
      </c>
      <c r="AK103" s="31">
        <f t="shared" si="147"/>
        <v>25.211007033783474</v>
      </c>
      <c r="AL103" s="31">
        <f t="shared" si="148"/>
        <v>8.7008994820564141</v>
      </c>
      <c r="AM103" s="31">
        <f t="shared" si="149"/>
        <v>-4.6823503253162073</v>
      </c>
      <c r="AN103" s="31">
        <f t="shared" si="150"/>
        <v>0.45000597522330565</v>
      </c>
      <c r="AO103" s="31">
        <f t="shared" si="151"/>
        <v>1.2412548428274874</v>
      </c>
      <c r="AP103" s="23"/>
      <c r="AQ103" s="23"/>
      <c r="AR103" s="57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M103" s="57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</row>
    <row r="104" spans="1:84" s="59" customFormat="1" ht="15.75" x14ac:dyDescent="0.25">
      <c r="A104" s="44">
        <v>44166</v>
      </c>
      <c r="B104" s="33">
        <v>120.8650376804985</v>
      </c>
      <c r="C104" s="33">
        <v>72.77052413011512</v>
      </c>
      <c r="D104" s="33">
        <v>135.65556818676555</v>
      </c>
      <c r="E104" s="33">
        <v>144.19506077144581</v>
      </c>
      <c r="F104" s="33">
        <v>137.81782165017313</v>
      </c>
      <c r="G104" s="33">
        <v>135.95020052058678</v>
      </c>
      <c r="H104" s="33">
        <v>127.62902293744662</v>
      </c>
      <c r="I104" s="33">
        <v>146.47856322517555</v>
      </c>
      <c r="J104" s="33">
        <v>159.85219606417726</v>
      </c>
      <c r="K104" s="33">
        <v>165.94913432799783</v>
      </c>
      <c r="L104" s="33">
        <v>134.9167144644083</v>
      </c>
      <c r="M104" s="33">
        <v>142.98492117642957</v>
      </c>
      <c r="N104" s="33">
        <v>151.08492665288452</v>
      </c>
      <c r="O104" s="33">
        <v>124.08235104273739</v>
      </c>
      <c r="P104" s="33">
        <v>110.53922355226268</v>
      </c>
      <c r="Q104" s="33">
        <v>161.15126233514286</v>
      </c>
      <c r="R104" s="33">
        <v>123.01753727636883</v>
      </c>
      <c r="S104" s="33">
        <v>148.81828749372409</v>
      </c>
      <c r="T104" s="33">
        <v>135.99909149418809</v>
      </c>
      <c r="U104" s="23"/>
      <c r="V104" s="44">
        <v>44166</v>
      </c>
      <c r="W104" s="33">
        <f t="shared" si="133"/>
        <v>1.8843978057272039</v>
      </c>
      <c r="X104" s="33">
        <f t="shared" si="134"/>
        <v>15.934240671170414</v>
      </c>
      <c r="Y104" s="33">
        <f t="shared" si="135"/>
        <v>6.8275929107042117</v>
      </c>
      <c r="Z104" s="33">
        <f t="shared" si="136"/>
        <v>9.8532782236225245</v>
      </c>
      <c r="AA104" s="33">
        <f t="shared" si="137"/>
        <v>-3.6618750280511705</v>
      </c>
      <c r="AB104" s="33">
        <f t="shared" si="138"/>
        <v>6.1029767658726399</v>
      </c>
      <c r="AC104" s="33">
        <f t="shared" si="139"/>
        <v>-3.4857817500644046</v>
      </c>
      <c r="AD104" s="33">
        <f t="shared" si="140"/>
        <v>-12.464616837643533</v>
      </c>
      <c r="AE104" s="33">
        <f t="shared" si="141"/>
        <v>9.4572568457540314</v>
      </c>
      <c r="AF104" s="33">
        <f t="shared" si="142"/>
        <v>6.256796729122712</v>
      </c>
      <c r="AG104" s="33">
        <f t="shared" si="143"/>
        <v>3.4771100884908321</v>
      </c>
      <c r="AH104" s="33">
        <f t="shared" si="144"/>
        <v>2.6747394227951418</v>
      </c>
      <c r="AI104" s="33">
        <f t="shared" si="145"/>
        <v>12.174661313546991</v>
      </c>
      <c r="AJ104" s="33">
        <f t="shared" si="146"/>
        <v>0.38116354175348022</v>
      </c>
      <c r="AK104" s="33">
        <f t="shared" si="147"/>
        <v>9.5853607276884958</v>
      </c>
      <c r="AL104" s="33">
        <f t="shared" si="148"/>
        <v>13.753588460970718</v>
      </c>
      <c r="AM104" s="33">
        <f t="shared" si="149"/>
        <v>-1.8907041539643075</v>
      </c>
      <c r="AN104" s="33">
        <f t="shared" si="150"/>
        <v>3.1272914262343789</v>
      </c>
      <c r="AO104" s="33">
        <f t="shared" si="151"/>
        <v>4.0659542156582802</v>
      </c>
      <c r="AP104" s="23"/>
      <c r="AQ104" s="23"/>
      <c r="AR104" s="57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M104" s="57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59" customFormat="1" ht="15.75" x14ac:dyDescent="0.25">
      <c r="A105" s="45">
        <v>44197</v>
      </c>
      <c r="B105" s="35">
        <v>125.67729954141323</v>
      </c>
      <c r="C105" s="35">
        <v>65.591730016899163</v>
      </c>
      <c r="D105" s="35">
        <v>128.60389301424163</v>
      </c>
      <c r="E105" s="35">
        <v>133.53402937111963</v>
      </c>
      <c r="F105" s="35">
        <v>125.41498496372695</v>
      </c>
      <c r="G105" s="35">
        <v>132.02742008226122</v>
      </c>
      <c r="H105" s="35">
        <v>115.05089549428811</v>
      </c>
      <c r="I105" s="35">
        <v>117.41522805912524</v>
      </c>
      <c r="J105" s="35">
        <v>134.10924310885429</v>
      </c>
      <c r="K105" s="35">
        <v>168.49033393802767</v>
      </c>
      <c r="L105" s="35">
        <v>134.18218452873242</v>
      </c>
      <c r="M105" s="35">
        <v>120.90097413127123</v>
      </c>
      <c r="N105" s="35">
        <v>125.4243347067479</v>
      </c>
      <c r="O105" s="35">
        <v>121.75463890552626</v>
      </c>
      <c r="P105" s="35">
        <v>98.754299780030891</v>
      </c>
      <c r="Q105" s="35">
        <v>154.60378666000881</v>
      </c>
      <c r="R105" s="35">
        <v>112.24739334822081</v>
      </c>
      <c r="S105" s="35">
        <v>146.54109764981513</v>
      </c>
      <c r="T105" s="35">
        <v>128.8045143657005</v>
      </c>
      <c r="U105" s="23"/>
      <c r="V105" s="45">
        <v>44197</v>
      </c>
      <c r="W105" s="35">
        <f t="shared" ref="W105:W107" si="152">B105/B93*100-100</f>
        <v>3.0468458298822867</v>
      </c>
      <c r="X105" s="35">
        <f t="shared" ref="X105:X107" si="153">C105/C93*100-100</f>
        <v>-9.9367203671254458</v>
      </c>
      <c r="Y105" s="35">
        <f t="shared" ref="Y105:Y107" si="154">D105/D93*100-100</f>
        <v>1.7541395024639286</v>
      </c>
      <c r="Z105" s="35">
        <f t="shared" ref="Z105:Z107" si="155">E105/E93*100-100</f>
        <v>0.4621966068665273</v>
      </c>
      <c r="AA105" s="35">
        <f t="shared" ref="AA105:AA107" si="156">F105/F93*100-100</f>
        <v>4.4100616573748113</v>
      </c>
      <c r="AB105" s="35">
        <f t="shared" ref="AB105:AB107" si="157">G105/G93*100-100</f>
        <v>5.1221540440185294</v>
      </c>
      <c r="AC105" s="35">
        <f t="shared" ref="AC105:AC107" si="158">H105/H93*100-100</f>
        <v>-9.2856656411520788</v>
      </c>
      <c r="AD105" s="35">
        <f t="shared" ref="AD105:AD107" si="159">I105/I93*100-100</f>
        <v>-8.1920038025415352</v>
      </c>
      <c r="AE105" s="35">
        <f t="shared" ref="AE105:AE107" si="160">J105/J93*100-100</f>
        <v>1.0212568068843666</v>
      </c>
      <c r="AF105" s="35">
        <f t="shared" ref="AF105:AF107" si="161">K105/K93*100-100</f>
        <v>2.2128068105595275</v>
      </c>
      <c r="AG105" s="35">
        <f t="shared" ref="AG105:AG107" si="162">L105/L93*100-100</f>
        <v>3.6628420672279276</v>
      </c>
      <c r="AH105" s="35">
        <f t="shared" ref="AH105:AH107" si="163">M105/M93*100-100</f>
        <v>1.7013458816915943</v>
      </c>
      <c r="AI105" s="35">
        <f t="shared" ref="AI105:AI107" si="164">N105/N93*100-100</f>
        <v>-1.8954363225248017E-2</v>
      </c>
      <c r="AJ105" s="35">
        <f t="shared" ref="AJ105:AJ107" si="165">O105/O93*100-100</f>
        <v>-0.13348461857599148</v>
      </c>
      <c r="AK105" s="35">
        <f t="shared" ref="AK105:AK107" si="166">P105/P93*100-100</f>
        <v>-9.7530652417965058</v>
      </c>
      <c r="AL105" s="35">
        <f t="shared" ref="AL105:AL107" si="167">Q105/Q93*100-100</f>
        <v>10.251207412117708</v>
      </c>
      <c r="AM105" s="35">
        <f t="shared" ref="AM105:AM107" si="168">R105/R93*100-100</f>
        <v>-8.2390250906126425</v>
      </c>
      <c r="AN105" s="35">
        <f t="shared" ref="AN105:AN107" si="169">S105/S93*100-100</f>
        <v>3.0620550250326062</v>
      </c>
      <c r="AO105" s="35">
        <f t="shared" ref="AO105:AO107" si="170">T105/T93*100-100</f>
        <v>1.3149255012105527</v>
      </c>
      <c r="AP105" s="23"/>
      <c r="AQ105" s="23"/>
      <c r="AR105" s="57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59" customFormat="1" ht="15.75" x14ac:dyDescent="0.25">
      <c r="A106" s="40">
        <v>44228</v>
      </c>
      <c r="B106" s="27">
        <v>130.03549363626865</v>
      </c>
      <c r="C106" s="27">
        <v>70.197840909858442</v>
      </c>
      <c r="D106" s="27">
        <v>128.02322928603041</v>
      </c>
      <c r="E106" s="27">
        <v>123.51461918271806</v>
      </c>
      <c r="F106" s="27">
        <v>138.40808898234516</v>
      </c>
      <c r="G106" s="27">
        <v>129.11204420732003</v>
      </c>
      <c r="H106" s="27">
        <v>117.16924880325932</v>
      </c>
      <c r="I106" s="27">
        <v>109.91235716284854</v>
      </c>
      <c r="J106" s="27">
        <v>130.15933531869439</v>
      </c>
      <c r="K106" s="27">
        <v>151.66939826570788</v>
      </c>
      <c r="L106" s="27">
        <v>133.76485684339028</v>
      </c>
      <c r="M106" s="27">
        <v>122.85053747538275</v>
      </c>
      <c r="N106" s="27">
        <v>123.51723679082293</v>
      </c>
      <c r="O106" s="27">
        <v>124.61312779978515</v>
      </c>
      <c r="P106" s="27">
        <v>111.6069302164474</v>
      </c>
      <c r="Q106" s="27">
        <v>147.11650106396766</v>
      </c>
      <c r="R106" s="27">
        <v>109.95275537310071</v>
      </c>
      <c r="S106" s="27">
        <v>142.18616869375577</v>
      </c>
      <c r="T106" s="27">
        <v>128.52144457072188</v>
      </c>
      <c r="U106" s="23"/>
      <c r="V106" s="40">
        <v>44228</v>
      </c>
      <c r="W106" s="27">
        <f t="shared" si="152"/>
        <v>2.0788449314914459</v>
      </c>
      <c r="X106" s="27">
        <f t="shared" si="153"/>
        <v>6.1037741897461189</v>
      </c>
      <c r="Y106" s="27">
        <f t="shared" si="154"/>
        <v>4.3192789302914321</v>
      </c>
      <c r="Z106" s="27">
        <f t="shared" si="155"/>
        <v>9.0698334699908401E-2</v>
      </c>
      <c r="AA106" s="27">
        <f t="shared" si="156"/>
        <v>15.728231286776563</v>
      </c>
      <c r="AB106" s="27">
        <f t="shared" si="157"/>
        <v>4.7917558923574006</v>
      </c>
      <c r="AC106" s="27">
        <f t="shared" si="158"/>
        <v>-5.8688211795159333</v>
      </c>
      <c r="AD106" s="27">
        <f t="shared" si="159"/>
        <v>-15.43322401808696</v>
      </c>
      <c r="AE106" s="27">
        <f t="shared" si="160"/>
        <v>7.7232496216086446</v>
      </c>
      <c r="AF106" s="27">
        <f t="shared" si="161"/>
        <v>0.82407625751810087</v>
      </c>
      <c r="AG106" s="27">
        <f t="shared" si="162"/>
        <v>4.0759875879257947</v>
      </c>
      <c r="AH106" s="27">
        <f t="shared" si="163"/>
        <v>4.1464204697469143</v>
      </c>
      <c r="AI106" s="27">
        <f t="shared" si="164"/>
        <v>2.0792502858240596</v>
      </c>
      <c r="AJ106" s="27">
        <f t="shared" si="165"/>
        <v>-6.0357210688394503E-2</v>
      </c>
      <c r="AK106" s="27">
        <f t="shared" si="166"/>
        <v>-10.341103768999233</v>
      </c>
      <c r="AL106" s="27">
        <f t="shared" si="167"/>
        <v>9.9248818686266134</v>
      </c>
      <c r="AM106" s="27">
        <f t="shared" si="168"/>
        <v>-6.3656194475070151</v>
      </c>
      <c r="AN106" s="27">
        <f t="shared" si="169"/>
        <v>3.7557212560336524</v>
      </c>
      <c r="AO106" s="27">
        <f t="shared" si="170"/>
        <v>2.4234261532131427</v>
      </c>
      <c r="AP106" s="23"/>
      <c r="AQ106" s="23"/>
      <c r="AR106" s="57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M106" s="57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59" customFormat="1" ht="15.75" x14ac:dyDescent="0.25">
      <c r="A107" s="40">
        <v>44256</v>
      </c>
      <c r="B107" s="27">
        <v>136.05623463294242</v>
      </c>
      <c r="C107" s="27">
        <v>76.278747137665292</v>
      </c>
      <c r="D107" s="27">
        <v>134.11294494910717</v>
      </c>
      <c r="E107" s="27">
        <v>131.35329052097458</v>
      </c>
      <c r="F107" s="27">
        <v>137.08649377880045</v>
      </c>
      <c r="G107" s="27">
        <v>129.06708348480686</v>
      </c>
      <c r="H107" s="27">
        <v>118.49415399907443</v>
      </c>
      <c r="I107" s="27">
        <v>121.01786417138693</v>
      </c>
      <c r="J107" s="27">
        <v>141.04173418165053</v>
      </c>
      <c r="K107" s="27">
        <v>155.60556142399986</v>
      </c>
      <c r="L107" s="27">
        <v>134.72781485283727</v>
      </c>
      <c r="M107" s="27">
        <v>126.55859704197499</v>
      </c>
      <c r="N107" s="27">
        <v>138.11306761077364</v>
      </c>
      <c r="O107" s="27">
        <v>125.73809134575596</v>
      </c>
      <c r="P107" s="27">
        <v>128.12398663884392</v>
      </c>
      <c r="Q107" s="27">
        <v>152.0731491312348</v>
      </c>
      <c r="R107" s="27">
        <v>113.9653514112978</v>
      </c>
      <c r="S107" s="27">
        <v>142.74072087100888</v>
      </c>
      <c r="T107" s="27">
        <v>132.93821705510061</v>
      </c>
      <c r="U107" s="23"/>
      <c r="V107" s="40">
        <v>44256</v>
      </c>
      <c r="W107" s="27">
        <f t="shared" si="152"/>
        <v>3.8734034599440008</v>
      </c>
      <c r="X107" s="27">
        <f t="shared" si="153"/>
        <v>21.617195456513599</v>
      </c>
      <c r="Y107" s="27">
        <f t="shared" si="154"/>
        <v>13.562865485062176</v>
      </c>
      <c r="Z107" s="27">
        <f t="shared" si="155"/>
        <v>5.5999195566374169</v>
      </c>
      <c r="AA107" s="27">
        <f t="shared" si="156"/>
        <v>18.947804137076659</v>
      </c>
      <c r="AB107" s="27">
        <f t="shared" si="157"/>
        <v>8.7037058098813418</v>
      </c>
      <c r="AC107" s="27">
        <f t="shared" si="158"/>
        <v>8.5673261375017091</v>
      </c>
      <c r="AD107" s="27">
        <f t="shared" si="159"/>
        <v>26.492641967571529</v>
      </c>
      <c r="AE107" s="27">
        <f t="shared" si="160"/>
        <v>6.2656880165232565</v>
      </c>
      <c r="AF107" s="27">
        <f t="shared" si="161"/>
        <v>5.1892283705683866</v>
      </c>
      <c r="AG107" s="27">
        <f t="shared" si="162"/>
        <v>4.9037028820230262</v>
      </c>
      <c r="AH107" s="27">
        <f t="shared" si="163"/>
        <v>8.3706456568111207</v>
      </c>
      <c r="AI107" s="27">
        <f t="shared" si="164"/>
        <v>18.139865048286438</v>
      </c>
      <c r="AJ107" s="27">
        <f t="shared" si="165"/>
        <v>0.61143097575092042</v>
      </c>
      <c r="AK107" s="27">
        <f t="shared" si="166"/>
        <v>15.661817950685304</v>
      </c>
      <c r="AL107" s="27">
        <f t="shared" si="167"/>
        <v>18.486532394549783</v>
      </c>
      <c r="AM107" s="27">
        <f t="shared" si="168"/>
        <v>10.365765706021563</v>
      </c>
      <c r="AN107" s="27">
        <f t="shared" si="169"/>
        <v>11.549277930754272</v>
      </c>
      <c r="AO107" s="27">
        <f t="shared" si="170"/>
        <v>9.9434251763584598</v>
      </c>
      <c r="AP107" s="23"/>
      <c r="AQ107" s="23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 s="59" customFormat="1" ht="15.75" x14ac:dyDescent="0.25">
      <c r="A108" s="40">
        <v>44287</v>
      </c>
      <c r="B108" s="27">
        <v>121.89720204792887</v>
      </c>
      <c r="C108" s="27">
        <v>79.549017718163526</v>
      </c>
      <c r="D108" s="27">
        <v>132.32771845636594</v>
      </c>
      <c r="E108" s="27">
        <v>113.74164075729108</v>
      </c>
      <c r="F108" s="27">
        <v>136.2046636319844</v>
      </c>
      <c r="G108" s="27">
        <v>131.62913078522462</v>
      </c>
      <c r="H108" s="27">
        <v>110.82934668896901</v>
      </c>
      <c r="I108" s="27">
        <v>126.82709829557109</v>
      </c>
      <c r="J108" s="27">
        <v>135.69343962815304</v>
      </c>
      <c r="K108" s="27">
        <v>158.64393612879027</v>
      </c>
      <c r="L108" s="27">
        <v>134.80109352023882</v>
      </c>
      <c r="M108" s="27">
        <v>129.22608931524812</v>
      </c>
      <c r="N108" s="27">
        <v>131.18346716526631</v>
      </c>
      <c r="O108" s="27">
        <v>125.73738589463977</v>
      </c>
      <c r="P108" s="27">
        <v>112.3146379685474</v>
      </c>
      <c r="Q108" s="27">
        <v>151.11286061133418</v>
      </c>
      <c r="R108" s="27">
        <v>104.63973964248802</v>
      </c>
      <c r="S108" s="27">
        <v>140.73512552566623</v>
      </c>
      <c r="T108" s="27">
        <v>129.55195565481651</v>
      </c>
      <c r="U108" s="23"/>
      <c r="V108" s="40">
        <v>44287</v>
      </c>
      <c r="W108" s="27">
        <f t="shared" ref="W108:W110" si="171">B108/B96*100-100</f>
        <v>7.0843342254440529</v>
      </c>
      <c r="X108" s="27">
        <f t="shared" ref="X108:X110" si="172">C108/C96*100-100</f>
        <v>29.653190424111131</v>
      </c>
      <c r="Y108" s="27">
        <f t="shared" ref="Y108:Y110" si="173">D108/D96*100-100</f>
        <v>19.629532405300182</v>
      </c>
      <c r="Z108" s="27">
        <f t="shared" ref="Z108:Z110" si="174">E108/E96*100-100</f>
        <v>5.8448123486475367</v>
      </c>
      <c r="AA108" s="27">
        <f t="shared" ref="AA108:AA110" si="175">F108/F96*100-100</f>
        <v>14.384422674037566</v>
      </c>
      <c r="AB108" s="27">
        <f t="shared" ref="AB108:AB110" si="176">G108/G96*100-100</f>
        <v>16.705669540916745</v>
      </c>
      <c r="AC108" s="27">
        <f t="shared" ref="AC108:AC110" si="177">H108/H96*100-100</f>
        <v>28.098717101622356</v>
      </c>
      <c r="AD108" s="27">
        <f t="shared" ref="AD108:AD110" si="178">I108/I96*100-100</f>
        <v>75.313563832237435</v>
      </c>
      <c r="AE108" s="27">
        <f t="shared" ref="AE108:AE110" si="179">J108/J96*100-100</f>
        <v>9.8005311088137432</v>
      </c>
      <c r="AF108" s="27">
        <f t="shared" ref="AF108:AF110" si="180">K108/K96*100-100</f>
        <v>14.695242074429046</v>
      </c>
      <c r="AG108" s="27">
        <f t="shared" ref="AG108:AG110" si="181">L108/L96*100-100</f>
        <v>5.125289874820055</v>
      </c>
      <c r="AH108" s="27">
        <f t="shared" ref="AH108:AH110" si="182">M108/M96*100-100</f>
        <v>9.8206484333451414</v>
      </c>
      <c r="AI108" s="27">
        <f t="shared" ref="AI108:AI110" si="183">N108/N96*100-100</f>
        <v>9.7346451487087222</v>
      </c>
      <c r="AJ108" s="27">
        <f t="shared" ref="AJ108:AJ110" si="184">O108/O96*100-100</f>
        <v>1.9613090991865079</v>
      </c>
      <c r="AK108" s="27">
        <f t="shared" ref="AK108:AK110" si="185">P108/P96*100-100</f>
        <v>21.489906400878539</v>
      </c>
      <c r="AL108" s="27">
        <f t="shared" ref="AL108:AL110" si="186">Q108/Q96*100-100</f>
        <v>36.447718968853053</v>
      </c>
      <c r="AM108" s="27">
        <f t="shared" ref="AM108:AM110" si="187">R108/R96*100-100</f>
        <v>19.187834888749492</v>
      </c>
      <c r="AN108" s="27">
        <f t="shared" ref="AN108:AN110" si="188">S108/S96*100-100</f>
        <v>20.807924571015619</v>
      </c>
      <c r="AO108" s="27">
        <f t="shared" ref="AO108:AO110" si="189">T108/T96*100-100</f>
        <v>15.582158307698492</v>
      </c>
      <c r="AP108" s="23"/>
      <c r="AQ108" s="23"/>
      <c r="AR108" s="57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59" customFormat="1" ht="15.75" x14ac:dyDescent="0.25">
      <c r="A109" s="40">
        <v>44317</v>
      </c>
      <c r="B109" s="27">
        <v>114.96592787134072</v>
      </c>
      <c r="C109" s="27">
        <v>75.631607537748849</v>
      </c>
      <c r="D109" s="27">
        <v>131.67481208953595</v>
      </c>
      <c r="E109" s="27">
        <v>126.81670771106374</v>
      </c>
      <c r="F109" s="27">
        <v>145.16547995694324</v>
      </c>
      <c r="G109" s="27">
        <v>130.36556242350503</v>
      </c>
      <c r="H109" s="27">
        <v>108.3207913382448</v>
      </c>
      <c r="I109" s="27">
        <v>137.35881461362112</v>
      </c>
      <c r="J109" s="27">
        <v>133.51733986244989</v>
      </c>
      <c r="K109" s="27">
        <v>162.2884224507512</v>
      </c>
      <c r="L109" s="27">
        <v>135.02499572644416</v>
      </c>
      <c r="M109" s="27">
        <v>125.4609834176956</v>
      </c>
      <c r="N109" s="27">
        <v>136.74440519682747</v>
      </c>
      <c r="O109" s="27">
        <v>125.71001869535881</v>
      </c>
      <c r="P109" s="27">
        <v>104.60682666921392</v>
      </c>
      <c r="Q109" s="27">
        <v>161.72067231227967</v>
      </c>
      <c r="R109" s="27">
        <v>111.39423510318987</v>
      </c>
      <c r="S109" s="27">
        <v>137.3318569965505</v>
      </c>
      <c r="T109" s="27">
        <v>129.50801694723617</v>
      </c>
      <c r="U109" s="23"/>
      <c r="V109" s="40">
        <v>44317</v>
      </c>
      <c r="W109" s="27">
        <f t="shared" si="171"/>
        <v>4.2793225172530214</v>
      </c>
      <c r="X109" s="27">
        <f t="shared" si="172"/>
        <v>15.762248188378919</v>
      </c>
      <c r="Y109" s="27">
        <f t="shared" si="173"/>
        <v>18.631817778541389</v>
      </c>
      <c r="Z109" s="27">
        <f t="shared" si="174"/>
        <v>24.935985889152647</v>
      </c>
      <c r="AA109" s="27">
        <f t="shared" si="175"/>
        <v>11.461393330643645</v>
      </c>
      <c r="AB109" s="27">
        <f t="shared" si="176"/>
        <v>19.652168313497697</v>
      </c>
      <c r="AC109" s="27">
        <f t="shared" si="177"/>
        <v>29.699510071550634</v>
      </c>
      <c r="AD109" s="27">
        <f t="shared" si="178"/>
        <v>62.414167624397606</v>
      </c>
      <c r="AE109" s="27">
        <f t="shared" si="179"/>
        <v>8.8539314499134463</v>
      </c>
      <c r="AF109" s="27">
        <f t="shared" si="180"/>
        <v>16.233145800774125</v>
      </c>
      <c r="AG109" s="27">
        <f t="shared" si="181"/>
        <v>5.5755012082927067</v>
      </c>
      <c r="AH109" s="27">
        <f t="shared" si="182"/>
        <v>12.656699814825885</v>
      </c>
      <c r="AI109" s="27">
        <f t="shared" si="183"/>
        <v>28.756019301926784</v>
      </c>
      <c r="AJ109" s="27">
        <f t="shared" si="184"/>
        <v>2.1093986635080739</v>
      </c>
      <c r="AK109" s="27">
        <f t="shared" si="185"/>
        <v>16.319822123217591</v>
      </c>
      <c r="AL109" s="27">
        <f t="shared" si="186"/>
        <v>37.961167571724587</v>
      </c>
      <c r="AM109" s="27">
        <f t="shared" si="187"/>
        <v>21.601148203850244</v>
      </c>
      <c r="AN109" s="27">
        <f t="shared" si="188"/>
        <v>24.352136898210347</v>
      </c>
      <c r="AO109" s="27">
        <f t="shared" si="189"/>
        <v>16.7147880914833</v>
      </c>
      <c r="AP109" s="23"/>
      <c r="AQ109" s="23"/>
      <c r="AR109" s="57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59" customFormat="1" ht="15.75" x14ac:dyDescent="0.25">
      <c r="A110" s="40">
        <v>44348</v>
      </c>
      <c r="B110" s="27">
        <v>112.38850433816478</v>
      </c>
      <c r="C110" s="27">
        <v>74.233818229157436</v>
      </c>
      <c r="D110" s="27">
        <v>130.84417880029977</v>
      </c>
      <c r="E110" s="27">
        <v>121.84258046470477</v>
      </c>
      <c r="F110" s="27">
        <v>136.0968363990564</v>
      </c>
      <c r="G110" s="27">
        <v>129.23097053264769</v>
      </c>
      <c r="H110" s="27">
        <v>111.84314401860819</v>
      </c>
      <c r="I110" s="27">
        <v>113.57541975212605</v>
      </c>
      <c r="J110" s="27">
        <v>137.30334576154638</v>
      </c>
      <c r="K110" s="27">
        <v>157.1768472843207</v>
      </c>
      <c r="L110" s="27">
        <v>135.32472395894069</v>
      </c>
      <c r="M110" s="27">
        <v>122.20711257281366</v>
      </c>
      <c r="N110" s="27">
        <v>123.91744646565665</v>
      </c>
      <c r="O110" s="27">
        <v>126.05124445203265</v>
      </c>
      <c r="P110" s="27">
        <v>104.23861052923976</v>
      </c>
      <c r="Q110" s="27">
        <v>166.20953079931431</v>
      </c>
      <c r="R110" s="27">
        <v>106.70206505829276</v>
      </c>
      <c r="S110" s="27">
        <v>137.00584762628594</v>
      </c>
      <c r="T110" s="27">
        <v>127.15594997844357</v>
      </c>
      <c r="U110" s="23"/>
      <c r="V110" s="40">
        <v>44348</v>
      </c>
      <c r="W110" s="27">
        <f t="shared" si="171"/>
        <v>6.6467640731330562</v>
      </c>
      <c r="X110" s="27">
        <f t="shared" si="172"/>
        <v>25.972797739135473</v>
      </c>
      <c r="Y110" s="27">
        <f t="shared" si="173"/>
        <v>15.37440600956883</v>
      </c>
      <c r="Z110" s="27">
        <f t="shared" si="174"/>
        <v>15.098349105874959</v>
      </c>
      <c r="AA110" s="27">
        <f t="shared" si="175"/>
        <v>15.172961266155099</v>
      </c>
      <c r="AB110" s="27">
        <f t="shared" si="176"/>
        <v>15.977411137813121</v>
      </c>
      <c r="AC110" s="27">
        <f t="shared" si="177"/>
        <v>34.57516840603688</v>
      </c>
      <c r="AD110" s="27">
        <f t="shared" si="178"/>
        <v>53.812553386914232</v>
      </c>
      <c r="AE110" s="27">
        <f t="shared" si="179"/>
        <v>8.3449926895600584</v>
      </c>
      <c r="AF110" s="27">
        <f t="shared" si="180"/>
        <v>12.037945269872068</v>
      </c>
      <c r="AG110" s="27">
        <f t="shared" si="181"/>
        <v>5.808193392817131</v>
      </c>
      <c r="AH110" s="27">
        <f t="shared" si="182"/>
        <v>13.336282675757289</v>
      </c>
      <c r="AI110" s="27">
        <f t="shared" si="183"/>
        <v>23.351331174519459</v>
      </c>
      <c r="AJ110" s="27">
        <f t="shared" si="184"/>
        <v>2.2594419515640425</v>
      </c>
      <c r="AK110" s="27">
        <f t="shared" si="185"/>
        <v>9.5124038706775309</v>
      </c>
      <c r="AL110" s="27">
        <f t="shared" si="186"/>
        <v>30.802215420646149</v>
      </c>
      <c r="AM110" s="27">
        <f t="shared" si="187"/>
        <v>13.640433993557394</v>
      </c>
      <c r="AN110" s="27">
        <f t="shared" si="188"/>
        <v>21.950961057114071</v>
      </c>
      <c r="AO110" s="27">
        <f t="shared" si="189"/>
        <v>14.518810820521082</v>
      </c>
      <c r="AP110" s="23"/>
      <c r="AQ110" s="23"/>
      <c r="AR110" s="57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84" s="59" customFormat="1" ht="15.75" x14ac:dyDescent="0.25">
      <c r="A111" s="40">
        <v>44378</v>
      </c>
      <c r="B111" s="27">
        <v>113.02096000465519</v>
      </c>
      <c r="C111" s="27">
        <v>80.691032481561038</v>
      </c>
      <c r="D111" s="27">
        <v>132.74333053177841</v>
      </c>
      <c r="E111" s="27">
        <v>130.69839673897067</v>
      </c>
      <c r="F111" s="27">
        <v>146.26671446467068</v>
      </c>
      <c r="G111" s="27">
        <v>130.9325379365354</v>
      </c>
      <c r="H111" s="27">
        <v>118.60059342437658</v>
      </c>
      <c r="I111" s="27">
        <v>123.83184982521053</v>
      </c>
      <c r="J111" s="27">
        <v>136.13368589907182</v>
      </c>
      <c r="K111" s="27">
        <v>165.40072430533485</v>
      </c>
      <c r="L111" s="27">
        <v>136.52836854334123</v>
      </c>
      <c r="M111" s="27">
        <v>130.86024300157641</v>
      </c>
      <c r="N111" s="27">
        <v>138.75688408064877</v>
      </c>
      <c r="O111" s="27">
        <v>126.58453471790736</v>
      </c>
      <c r="P111" s="27">
        <v>114.80265897984808</v>
      </c>
      <c r="Q111" s="27">
        <v>175.80712304272427</v>
      </c>
      <c r="R111" s="27">
        <v>112.11277912111642</v>
      </c>
      <c r="S111" s="27">
        <v>139.30265182821813</v>
      </c>
      <c r="T111" s="27">
        <v>131.28207121036775</v>
      </c>
      <c r="U111" s="23"/>
      <c r="V111" s="40">
        <v>44378</v>
      </c>
      <c r="W111" s="27">
        <f t="shared" ref="W111:W113" si="190">B111/B99*100-100</f>
        <v>3.3007650103627668</v>
      </c>
      <c r="X111" s="27">
        <f t="shared" ref="X111:X113" si="191">C111/C99*100-100</f>
        <v>14.678493449357873</v>
      </c>
      <c r="Y111" s="27">
        <f t="shared" ref="Y111:Y113" si="192">D111/D99*100-100</f>
        <v>8.9754971345082737</v>
      </c>
      <c r="Z111" s="27">
        <f t="shared" ref="Z111:Z113" si="193">E111/E99*100-100</f>
        <v>25.593744994265521</v>
      </c>
      <c r="AA111" s="27">
        <f t="shared" ref="AA111:AA113" si="194">F111/F99*100-100</f>
        <v>11.021701434892378</v>
      </c>
      <c r="AB111" s="27">
        <f t="shared" ref="AB111:AB113" si="195">G111/G99*100-100</f>
        <v>11.761957208265386</v>
      </c>
      <c r="AC111" s="27">
        <f t="shared" ref="AC111:AC113" si="196">H111/H99*100-100</f>
        <v>18.042957564040194</v>
      </c>
      <c r="AD111" s="27">
        <f t="shared" ref="AD111:AD113" si="197">I111/I99*100-100</f>
        <v>45.155005854787305</v>
      </c>
      <c r="AE111" s="27">
        <f t="shared" ref="AE111:AE113" si="198">J111/J99*100-100</f>
        <v>5.5923884822993983</v>
      </c>
      <c r="AF111" s="27">
        <f t="shared" ref="AF111:AF113" si="199">K111/K99*100-100</f>
        <v>9.3238902224953364</v>
      </c>
      <c r="AG111" s="27">
        <f t="shared" ref="AG111:AG113" si="200">L111/L99*100-100</f>
        <v>5.7295668531141217</v>
      </c>
      <c r="AH111" s="27">
        <f t="shared" ref="AH111:AH113" si="201">M111/M99*100-100</f>
        <v>13.19378680822345</v>
      </c>
      <c r="AI111" s="27">
        <f t="shared" ref="AI111:AI113" si="202">N111/N99*100-100</f>
        <v>18.808886971969116</v>
      </c>
      <c r="AJ111" s="27">
        <f t="shared" ref="AJ111:AJ113" si="203">O111/O99*100-100</f>
        <v>2.480032224746779</v>
      </c>
      <c r="AK111" s="27">
        <f t="shared" ref="AK111:AK113" si="204">P111/P99*100-100</f>
        <v>4.6620207690243092</v>
      </c>
      <c r="AL111" s="27">
        <f t="shared" ref="AL111:AL113" si="205">Q111/Q99*100-100</f>
        <v>26.428307058892358</v>
      </c>
      <c r="AM111" s="27">
        <f t="shared" ref="AM111:AM113" si="206">R111/R99*100-100</f>
        <v>12.90746507749796</v>
      </c>
      <c r="AN111" s="27">
        <f t="shared" ref="AN111:AN113" si="207">S111/S99*100-100</f>
        <v>16.760952678082262</v>
      </c>
      <c r="AO111" s="27">
        <f t="shared" ref="AO111:AO113" si="208">T111/T99*100-100</f>
        <v>11.00298998055456</v>
      </c>
      <c r="AP111" s="23"/>
      <c r="AQ111" s="23"/>
      <c r="AR111" s="57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M111" s="57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</row>
    <row r="112" spans="1:84" s="59" customFormat="1" ht="15.75" x14ac:dyDescent="0.25">
      <c r="A112" s="40">
        <v>44409</v>
      </c>
      <c r="B112" s="27">
        <v>116.73230593685965</v>
      </c>
      <c r="C112" s="27">
        <v>78.645543280015389</v>
      </c>
      <c r="D112" s="27">
        <v>124.38077528734239</v>
      </c>
      <c r="E112" s="27">
        <v>130.75321336472646</v>
      </c>
      <c r="F112" s="27">
        <v>144.23618455582718</v>
      </c>
      <c r="G112" s="27">
        <v>132.5358402901058</v>
      </c>
      <c r="H112" s="27">
        <v>119.65971408187605</v>
      </c>
      <c r="I112" s="27">
        <v>118.05978207773497</v>
      </c>
      <c r="J112" s="27">
        <v>135.28137126760538</v>
      </c>
      <c r="K112" s="27">
        <v>162.56278027350334</v>
      </c>
      <c r="L112" s="27">
        <v>136.93482625754231</v>
      </c>
      <c r="M112" s="27">
        <v>128.46161544063554</v>
      </c>
      <c r="N112" s="27">
        <v>121.26389893152951</v>
      </c>
      <c r="O112" s="27">
        <v>127.56225371508512</v>
      </c>
      <c r="P112" s="27">
        <v>115.30092117217804</v>
      </c>
      <c r="Q112" s="27">
        <v>178.88146974684383</v>
      </c>
      <c r="R112" s="27">
        <v>111.74395849356242</v>
      </c>
      <c r="S112" s="27">
        <v>141.38260997550253</v>
      </c>
      <c r="T112" s="27">
        <v>130.08324374360512</v>
      </c>
      <c r="U112" s="23"/>
      <c r="V112" s="40">
        <v>44409</v>
      </c>
      <c r="W112" s="27">
        <f t="shared" si="190"/>
        <v>4.2236219618742297</v>
      </c>
      <c r="X112" s="27">
        <f t="shared" si="191"/>
        <v>4.8328962851684736</v>
      </c>
      <c r="Y112" s="27">
        <f t="shared" si="192"/>
        <v>4.2724332935618605</v>
      </c>
      <c r="Z112" s="27">
        <f t="shared" si="193"/>
        <v>13.562076911631294</v>
      </c>
      <c r="AA112" s="27">
        <f t="shared" si="194"/>
        <v>6.7780250969227751</v>
      </c>
      <c r="AB112" s="27">
        <f t="shared" si="195"/>
        <v>7.8836751982609456</v>
      </c>
      <c r="AC112" s="27">
        <f t="shared" si="196"/>
        <v>12.894135802737424</v>
      </c>
      <c r="AD112" s="27">
        <f t="shared" si="197"/>
        <v>20.501348304159464</v>
      </c>
      <c r="AE112" s="27">
        <f t="shared" si="198"/>
        <v>5.8430364448664562</v>
      </c>
      <c r="AF112" s="27">
        <f t="shared" si="199"/>
        <v>9.2421859908768482</v>
      </c>
      <c r="AG112" s="27">
        <f t="shared" si="200"/>
        <v>5.3055004663967082</v>
      </c>
      <c r="AH112" s="27">
        <f t="shared" si="201"/>
        <v>12.247937012504394</v>
      </c>
      <c r="AI112" s="27">
        <f t="shared" si="202"/>
        <v>15.655915733895355</v>
      </c>
      <c r="AJ112" s="27">
        <f t="shared" si="203"/>
        <v>3.4509676198613164</v>
      </c>
      <c r="AK112" s="27">
        <f t="shared" si="204"/>
        <v>2.0267983083250414</v>
      </c>
      <c r="AL112" s="27">
        <f t="shared" si="205"/>
        <v>26.314226610166784</v>
      </c>
      <c r="AM112" s="27">
        <f t="shared" si="206"/>
        <v>6.6822768768577845</v>
      </c>
      <c r="AN112" s="27">
        <f t="shared" si="207"/>
        <v>12.244075720734742</v>
      </c>
      <c r="AO112" s="27">
        <f t="shared" si="208"/>
        <v>7.8183665364207826</v>
      </c>
      <c r="AP112" s="23"/>
      <c r="AQ112" s="23"/>
      <c r="AR112" s="57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M112" s="57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59" customFormat="1" ht="15.75" x14ac:dyDescent="0.25">
      <c r="A113" s="40">
        <v>44440</v>
      </c>
      <c r="B113" s="27">
        <v>113.0081031457193</v>
      </c>
      <c r="C113" s="27">
        <v>72.904839739618396</v>
      </c>
      <c r="D113" s="27">
        <v>122.64411588765803</v>
      </c>
      <c r="E113" s="27">
        <v>131.02286336126647</v>
      </c>
      <c r="F113" s="27">
        <v>137.94290763143275</v>
      </c>
      <c r="G113" s="27">
        <v>133.31838044654549</v>
      </c>
      <c r="H113" s="27">
        <v>121.66409958887947</v>
      </c>
      <c r="I113" s="27">
        <v>116.26453343729595</v>
      </c>
      <c r="J113" s="27">
        <v>135.51591606655941</v>
      </c>
      <c r="K113" s="27">
        <v>158.61740196434835</v>
      </c>
      <c r="L113" s="27">
        <v>137.7180607128231</v>
      </c>
      <c r="M113" s="27">
        <v>125.73023199322063</v>
      </c>
      <c r="N113" s="27">
        <v>123.49806547917913</v>
      </c>
      <c r="O113" s="27">
        <v>127.56987633127312</v>
      </c>
      <c r="P113" s="27">
        <v>108.32327192139095</v>
      </c>
      <c r="Q113" s="27">
        <v>171.94778778164255</v>
      </c>
      <c r="R113" s="27">
        <v>117.74932644540451</v>
      </c>
      <c r="S113" s="27">
        <v>143.52295912511119</v>
      </c>
      <c r="T113" s="27">
        <v>129.0163247924512</v>
      </c>
      <c r="U113" s="23"/>
      <c r="V113" s="40">
        <v>44440</v>
      </c>
      <c r="W113" s="27">
        <f t="shared" si="190"/>
        <v>4.2469310608282029</v>
      </c>
      <c r="X113" s="27">
        <f t="shared" si="191"/>
        <v>0.11329009118765043</v>
      </c>
      <c r="Y113" s="27">
        <f t="shared" si="192"/>
        <v>2.4252710890271771</v>
      </c>
      <c r="Z113" s="27">
        <f t="shared" si="193"/>
        <v>4.5223133410598138</v>
      </c>
      <c r="AA113" s="27">
        <f t="shared" si="194"/>
        <v>7.114632190561025</v>
      </c>
      <c r="AB113" s="27">
        <f t="shared" si="195"/>
        <v>4.9352803848452567</v>
      </c>
      <c r="AC113" s="27">
        <f t="shared" si="196"/>
        <v>10.034028580518722</v>
      </c>
      <c r="AD113" s="27">
        <f t="shared" si="197"/>
        <v>16.703233709531418</v>
      </c>
      <c r="AE113" s="27">
        <f t="shared" si="198"/>
        <v>4.984507127328115</v>
      </c>
      <c r="AF113" s="27">
        <f t="shared" si="199"/>
        <v>6.751591786443683</v>
      </c>
      <c r="AG113" s="27">
        <f t="shared" si="200"/>
        <v>4.9632268605880796</v>
      </c>
      <c r="AH113" s="27">
        <f t="shared" si="201"/>
        <v>11.110489239588816</v>
      </c>
      <c r="AI113" s="27">
        <f t="shared" si="202"/>
        <v>11.902551705514355</v>
      </c>
      <c r="AJ113" s="27">
        <f t="shared" si="203"/>
        <v>3.3822308651470223</v>
      </c>
      <c r="AK113" s="27">
        <f t="shared" si="204"/>
        <v>0.90735293666209316</v>
      </c>
      <c r="AL113" s="27">
        <f t="shared" si="205"/>
        <v>17.765502006732376</v>
      </c>
      <c r="AM113" s="27">
        <f t="shared" si="206"/>
        <v>8.7521458150843188</v>
      </c>
      <c r="AN113" s="27">
        <f t="shared" si="207"/>
        <v>9.0536735711729506</v>
      </c>
      <c r="AO113" s="27">
        <f t="shared" si="208"/>
        <v>5.9074564256137165</v>
      </c>
      <c r="AP113" s="23"/>
      <c r="AQ113" s="23"/>
      <c r="AR113" s="57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M113" s="57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59" customFormat="1" ht="15.75" x14ac:dyDescent="0.25">
      <c r="A114" s="40">
        <v>44470</v>
      </c>
      <c r="B114" s="27">
        <v>107.96120073395605</v>
      </c>
      <c r="C114" s="27">
        <v>75.325661901838856</v>
      </c>
      <c r="D114" s="27">
        <v>125.61570368570752</v>
      </c>
      <c r="E114" s="27">
        <v>129.16501928594676</v>
      </c>
      <c r="F114" s="27">
        <v>139.2131202635737</v>
      </c>
      <c r="G114" s="27">
        <v>135.58405750357687</v>
      </c>
      <c r="H114" s="27">
        <v>120.60548718549599</v>
      </c>
      <c r="I114" s="27">
        <v>128.64713276348644</v>
      </c>
      <c r="J114" s="27">
        <v>144.3296329406628</v>
      </c>
      <c r="K114" s="27">
        <v>162.23879737343705</v>
      </c>
      <c r="L114" s="27">
        <v>139.68579538584498</v>
      </c>
      <c r="M114" s="27">
        <v>137.90837897396472</v>
      </c>
      <c r="N114" s="27">
        <v>134.6089627735571</v>
      </c>
      <c r="O114" s="27">
        <v>126.49230190003559</v>
      </c>
      <c r="P114" s="27">
        <v>105.31760545714242</v>
      </c>
      <c r="Q114" s="27">
        <v>166.98319695288049</v>
      </c>
      <c r="R114" s="27">
        <v>126.85310740940605</v>
      </c>
      <c r="S114" s="27">
        <v>148.26382644223298</v>
      </c>
      <c r="T114" s="27">
        <v>131.23515880033142</v>
      </c>
      <c r="U114" s="23"/>
      <c r="V114" s="40">
        <v>44470</v>
      </c>
      <c r="W114" s="27">
        <f t="shared" ref="W114:W116" si="209">B114/B102*100-100</f>
        <v>2.1101290715797489</v>
      </c>
      <c r="X114" s="27">
        <f t="shared" ref="X114:X116" si="210">C114/C102*100-100</f>
        <v>-3.0259237783987913</v>
      </c>
      <c r="Y114" s="27">
        <f t="shared" ref="Y114:Y116" si="211">D114/D102*100-100</f>
        <v>2.1467418207057563</v>
      </c>
      <c r="Z114" s="27">
        <f t="shared" ref="Z114:Z116" si="212">E114/E102*100-100</f>
        <v>-5.7489211793112105</v>
      </c>
      <c r="AA114" s="27">
        <f t="shared" ref="AA114:AA116" si="213">F114/F102*100-100</f>
        <v>8.864010547756223</v>
      </c>
      <c r="AB114" s="27">
        <f t="shared" ref="AB114:AB116" si="214">G114/G102*100-100</f>
        <v>3.7974382835375735</v>
      </c>
      <c r="AC114" s="27">
        <f t="shared" ref="AC114:AC116" si="215">H114/H102*100-100</f>
        <v>7.063332100242107</v>
      </c>
      <c r="AD114" s="27">
        <f t="shared" ref="AD114:AD116" si="216">I114/I102*100-100</f>
        <v>12.801165625073892</v>
      </c>
      <c r="AE114" s="27">
        <f t="shared" ref="AE114:AE116" si="217">J114/J102*100-100</f>
        <v>7.3234358235408905</v>
      </c>
      <c r="AF114" s="27">
        <f t="shared" ref="AF114:AF116" si="218">K114/K102*100-100</f>
        <v>5.8097988099187887</v>
      </c>
      <c r="AG114" s="27">
        <f t="shared" ref="AG114:AG116" si="219">L114/L102*100-100</f>
        <v>5.0875569682009854</v>
      </c>
      <c r="AH114" s="27">
        <f t="shared" ref="AH114:AH116" si="220">M114/M102*100-100</f>
        <v>8.9930737933447773</v>
      </c>
      <c r="AI114" s="27">
        <f t="shared" ref="AI114:AI116" si="221">N114/N102*100-100</f>
        <v>2.9886210144724998</v>
      </c>
      <c r="AJ114" s="27">
        <f t="shared" ref="AJ114:AJ116" si="222">O114/O102*100-100</f>
        <v>2.9814804274277691</v>
      </c>
      <c r="AK114" s="27">
        <f t="shared" ref="AK114:AK116" si="223">P114/P102*100-100</f>
        <v>6.6789843362343504E-2</v>
      </c>
      <c r="AL114" s="27">
        <f t="shared" ref="AL114:AL116" si="224">Q114/Q102*100-100</f>
        <v>7.8730062140896564</v>
      </c>
      <c r="AM114" s="27">
        <f t="shared" ref="AM114:AM116" si="225">R114/R102*100-100</f>
        <v>7.4583847942105876</v>
      </c>
      <c r="AN114" s="27">
        <f t="shared" ref="AN114:AN116" si="226">S114/S102*100-100</f>
        <v>8.8074975326494496</v>
      </c>
      <c r="AO114" s="27">
        <f t="shared" ref="AO114:AO116" si="227">T114/T102*100-100</f>
        <v>4.4228206600096485</v>
      </c>
      <c r="AP114" s="23"/>
      <c r="AQ114" s="23"/>
      <c r="AR114" s="57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M114" s="57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84" s="59" customFormat="1" ht="15.75" x14ac:dyDescent="0.25">
      <c r="A115" s="40">
        <v>44501</v>
      </c>
      <c r="B115" s="27">
        <v>119.23605657516462</v>
      </c>
      <c r="C115" s="27">
        <v>75.864981046666529</v>
      </c>
      <c r="D115" s="27">
        <v>131.51296618597203</v>
      </c>
      <c r="E115" s="27">
        <v>131.30783293093788</v>
      </c>
      <c r="F115" s="27">
        <v>151.9707904380063</v>
      </c>
      <c r="G115" s="27">
        <v>139.55746178242995</v>
      </c>
      <c r="H115" s="27">
        <v>129.6797152957852</v>
      </c>
      <c r="I115" s="27">
        <v>130.50754782274083</v>
      </c>
      <c r="J115" s="27">
        <v>140.34884124002457</v>
      </c>
      <c r="K115" s="27">
        <v>164.20085335111332</v>
      </c>
      <c r="L115" s="27">
        <v>140.76704022401915</v>
      </c>
      <c r="M115" s="27">
        <v>142.07666280884536</v>
      </c>
      <c r="N115" s="27">
        <v>147.36074446504978</v>
      </c>
      <c r="O115" s="27">
        <v>126.98446082827411</v>
      </c>
      <c r="P115" s="27">
        <v>113.97629429788807</v>
      </c>
      <c r="Q115" s="27">
        <v>162.88885302870455</v>
      </c>
      <c r="R115" s="27">
        <v>127.4443246591464</v>
      </c>
      <c r="S115" s="27">
        <v>154.99871986804689</v>
      </c>
      <c r="T115" s="27">
        <v>136.37423174503419</v>
      </c>
      <c r="U115" s="23"/>
      <c r="V115" s="40">
        <v>44501</v>
      </c>
      <c r="W115" s="27">
        <f t="shared" si="209"/>
        <v>6.1348815145112638</v>
      </c>
      <c r="X115" s="27">
        <f t="shared" si="210"/>
        <v>9.7855429400080425</v>
      </c>
      <c r="Y115" s="27">
        <f t="shared" si="211"/>
        <v>5.972597865216315</v>
      </c>
      <c r="Z115" s="27">
        <f t="shared" si="212"/>
        <v>-2.9728759397440996</v>
      </c>
      <c r="AA115" s="27">
        <f t="shared" si="213"/>
        <v>12.858223962021029</v>
      </c>
      <c r="AB115" s="27">
        <f t="shared" si="214"/>
        <v>3.907789961738132</v>
      </c>
      <c r="AC115" s="27">
        <f t="shared" si="215"/>
        <v>10.586991695399362</v>
      </c>
      <c r="AD115" s="27">
        <f t="shared" si="216"/>
        <v>12.28910064625714</v>
      </c>
      <c r="AE115" s="27">
        <f t="shared" si="217"/>
        <v>3.279415002127493</v>
      </c>
      <c r="AF115" s="27">
        <f t="shared" si="218"/>
        <v>6.180257387372194</v>
      </c>
      <c r="AG115" s="27">
        <f t="shared" si="219"/>
        <v>5.2640304312297417</v>
      </c>
      <c r="AH115" s="27">
        <f t="shared" si="220"/>
        <v>9.0513832017520883</v>
      </c>
      <c r="AI115" s="27">
        <f t="shared" si="221"/>
        <v>13.64081358959443</v>
      </c>
      <c r="AJ115" s="27">
        <f t="shared" si="222"/>
        <v>3.0814438808070435</v>
      </c>
      <c r="AK115" s="27">
        <f t="shared" si="223"/>
        <v>1.2914332796702297</v>
      </c>
      <c r="AL115" s="27">
        <f t="shared" si="224"/>
        <v>6.4089335244140102</v>
      </c>
      <c r="AM115" s="27">
        <f t="shared" si="225"/>
        <v>6.7415058306853979</v>
      </c>
      <c r="AN115" s="27">
        <f t="shared" si="226"/>
        <v>8.0750580001945735</v>
      </c>
      <c r="AO115" s="27">
        <f t="shared" si="227"/>
        <v>5.9844312083052529</v>
      </c>
      <c r="AP115" s="23"/>
      <c r="AQ115" s="23"/>
      <c r="AR115" s="57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M115" s="57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</row>
    <row r="116" spans="1:84" s="59" customFormat="1" ht="15.75" x14ac:dyDescent="0.25">
      <c r="A116" s="41">
        <v>44531</v>
      </c>
      <c r="B116" s="28">
        <v>126.07623806901469</v>
      </c>
      <c r="C116" s="28">
        <v>71.989795992356548</v>
      </c>
      <c r="D116" s="28">
        <v>141.44293723402126</v>
      </c>
      <c r="E116" s="28">
        <v>136.56134752667532</v>
      </c>
      <c r="F116" s="28">
        <v>144.01224258676712</v>
      </c>
      <c r="G116" s="28">
        <v>141.07519588359355</v>
      </c>
      <c r="H116" s="28">
        <v>141.27543960335018</v>
      </c>
      <c r="I116" s="28">
        <v>165.56098434006893</v>
      </c>
      <c r="J116" s="28">
        <v>151.88121587036213</v>
      </c>
      <c r="K116" s="28">
        <v>175.87912566223235</v>
      </c>
      <c r="L116" s="28">
        <v>141.88623210695056</v>
      </c>
      <c r="M116" s="28">
        <v>151.59375929863035</v>
      </c>
      <c r="N116" s="28">
        <v>153.49895926369803</v>
      </c>
      <c r="O116" s="28">
        <v>127.60959535046688</v>
      </c>
      <c r="P116" s="28">
        <v>111.38331623981846</v>
      </c>
      <c r="Q116" s="28">
        <v>169.25756486648348</v>
      </c>
      <c r="R116" s="28">
        <v>130.32193717620459</v>
      </c>
      <c r="S116" s="28">
        <v>157.34102296006458</v>
      </c>
      <c r="T116" s="28">
        <v>141.40993903597743</v>
      </c>
      <c r="U116" s="23"/>
      <c r="V116" s="41">
        <v>44531</v>
      </c>
      <c r="W116" s="28">
        <f t="shared" si="209"/>
        <v>4.3115862854333074</v>
      </c>
      <c r="X116" s="28">
        <f t="shared" si="210"/>
        <v>-1.0728631504187263</v>
      </c>
      <c r="Y116" s="28">
        <f t="shared" si="211"/>
        <v>4.2662229974134789</v>
      </c>
      <c r="Z116" s="28">
        <f t="shared" si="212"/>
        <v>-5.2940185356765994</v>
      </c>
      <c r="AA116" s="28">
        <f t="shared" si="213"/>
        <v>4.4946443518150119</v>
      </c>
      <c r="AB116" s="28">
        <f t="shared" si="214"/>
        <v>3.7697593261222835</v>
      </c>
      <c r="AC116" s="28">
        <f t="shared" si="215"/>
        <v>10.692251928146405</v>
      </c>
      <c r="AD116" s="28">
        <f t="shared" si="216"/>
        <v>13.027449679144354</v>
      </c>
      <c r="AE116" s="28">
        <f t="shared" si="217"/>
        <v>-4.9864689945297727</v>
      </c>
      <c r="AF116" s="28">
        <f t="shared" si="218"/>
        <v>5.9837560312956839</v>
      </c>
      <c r="AG116" s="28">
        <f t="shared" si="219"/>
        <v>5.1657925930154818</v>
      </c>
      <c r="AH116" s="28">
        <f t="shared" si="220"/>
        <v>6.0208013903636015</v>
      </c>
      <c r="AI116" s="28">
        <f t="shared" si="221"/>
        <v>1.5977984464060455</v>
      </c>
      <c r="AJ116" s="28">
        <f t="shared" si="222"/>
        <v>2.8426639873341912</v>
      </c>
      <c r="AK116" s="28">
        <f t="shared" si="223"/>
        <v>0.76361372952533202</v>
      </c>
      <c r="AL116" s="28">
        <f t="shared" si="224"/>
        <v>5.0302445130601114</v>
      </c>
      <c r="AM116" s="28">
        <f t="shared" si="225"/>
        <v>5.9376899111756956</v>
      </c>
      <c r="AN116" s="28">
        <f t="shared" si="226"/>
        <v>5.7269409626151742</v>
      </c>
      <c r="AO116" s="28">
        <f t="shared" si="227"/>
        <v>3.9785909467053813</v>
      </c>
      <c r="AP116" s="23"/>
      <c r="AQ116" s="23"/>
      <c r="AR116" s="5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M116" s="57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</row>
    <row r="117" spans="1:84" s="59" customFormat="1" ht="15.75" x14ac:dyDescent="0.25">
      <c r="A117" s="42">
        <v>44562</v>
      </c>
      <c r="B117" s="29">
        <v>129.59497777755544</v>
      </c>
      <c r="C117" s="29">
        <v>72.512320259006316</v>
      </c>
      <c r="D117" s="29">
        <v>134.78490849719998</v>
      </c>
      <c r="E117" s="29">
        <v>138.10037532576698</v>
      </c>
      <c r="F117" s="29">
        <v>134.12097177283752</v>
      </c>
      <c r="G117" s="29">
        <v>135.8409886763761</v>
      </c>
      <c r="H117" s="29">
        <v>131.1241269828173</v>
      </c>
      <c r="I117" s="29">
        <v>134.33112415939843</v>
      </c>
      <c r="J117" s="29">
        <v>135.54432632093142</v>
      </c>
      <c r="K117" s="29">
        <v>177.66837172212215</v>
      </c>
      <c r="L117" s="29">
        <v>141.20447311633296</v>
      </c>
      <c r="M117" s="29">
        <v>127.39211336461918</v>
      </c>
      <c r="N117" s="29">
        <v>141.3457633099311</v>
      </c>
      <c r="O117" s="29">
        <v>125.74429757150021</v>
      </c>
      <c r="P117" s="29">
        <v>101.6604218847785</v>
      </c>
      <c r="Q117" s="29">
        <v>164.21646840631428</v>
      </c>
      <c r="R117" s="29">
        <v>117.01585765479913</v>
      </c>
      <c r="S117" s="29">
        <v>148.63757272268535</v>
      </c>
      <c r="T117" s="29">
        <v>134.82945474629395</v>
      </c>
      <c r="U117" s="23"/>
      <c r="V117" s="42">
        <v>44562</v>
      </c>
      <c r="W117" s="29">
        <f t="shared" ref="W117:W119" si="228">B117/B105*100-100</f>
        <v>3.117252081670685</v>
      </c>
      <c r="X117" s="29">
        <f t="shared" ref="X117:X119" si="229">C117/C105*100-100</f>
        <v>10.551010379394057</v>
      </c>
      <c r="Y117" s="29">
        <f t="shared" ref="Y117:Y119" si="230">D117/D105*100-100</f>
        <v>4.8062429045393316</v>
      </c>
      <c r="Z117" s="29">
        <f t="shared" ref="Z117:Z119" si="231">E117/E105*100-100</f>
        <v>3.4196121963462076</v>
      </c>
      <c r="AA117" s="29">
        <f t="shared" ref="AA117:AA119" si="232">F117/F105*100-100</f>
        <v>6.941743693250487</v>
      </c>
      <c r="AB117" s="29">
        <f t="shared" ref="AB117:AB119" si="233">G117/G105*100-100</f>
        <v>2.8884671015602521</v>
      </c>
      <c r="AC117" s="29">
        <f t="shared" ref="AC117:AC119" si="234">H117/H105*100-100</f>
        <v>13.970540098340351</v>
      </c>
      <c r="AD117" s="29">
        <f t="shared" ref="AD117:AD119" si="235">I117/I105*100-100</f>
        <v>14.406901370370022</v>
      </c>
      <c r="AE117" s="29">
        <f t="shared" ref="AE117:AE119" si="236">J117/J105*100-100</f>
        <v>1.0700852370871132</v>
      </c>
      <c r="AF117" s="29">
        <f t="shared" ref="AF117:AF119" si="237">K117/K105*100-100</f>
        <v>5.4472191784427508</v>
      </c>
      <c r="AG117" s="29">
        <f t="shared" ref="AG117:AG119" si="238">L117/L105*100-100</f>
        <v>5.2333986156685768</v>
      </c>
      <c r="AH117" s="29">
        <f t="shared" ref="AH117:AH119" si="239">M117/M105*100-100</f>
        <v>5.3689718217654985</v>
      </c>
      <c r="AI117" s="29">
        <f t="shared" ref="AI117:AI119" si="240">N117/N105*100-100</f>
        <v>12.69405067239046</v>
      </c>
      <c r="AJ117" s="29">
        <f t="shared" ref="AJ117:AJ119" si="241">O117/O105*100-100</f>
        <v>3.2768021833399388</v>
      </c>
      <c r="AK117" s="29">
        <f t="shared" ref="AK117:AK119" si="242">P117/P105*100-100</f>
        <v>2.9427803257385392</v>
      </c>
      <c r="AL117" s="29">
        <f t="shared" ref="AL117:AL119" si="243">Q117/Q105*100-100</f>
        <v>6.2176237425832568</v>
      </c>
      <c r="AM117" s="29">
        <f t="shared" ref="AM117:AM119" si="244">R117/R105*100-100</f>
        <v>4.2481737565034621</v>
      </c>
      <c r="AN117" s="29">
        <f t="shared" ref="AN117:AN119" si="245">S117/S105*100-100</f>
        <v>1.4306396679790936</v>
      </c>
      <c r="AO117" s="29">
        <f t="shared" ref="AO117:AO119" si="246">T117/T105*100-100</f>
        <v>4.6775847960479808</v>
      </c>
      <c r="AP117" s="23"/>
      <c r="AQ117" s="23"/>
      <c r="AR117" s="5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M117" s="57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</row>
    <row r="118" spans="1:84" s="59" customFormat="1" ht="15.75" x14ac:dyDescent="0.25">
      <c r="A118" s="43">
        <v>44593</v>
      </c>
      <c r="B118" s="31">
        <v>136.86395610804561</v>
      </c>
      <c r="C118" s="31">
        <v>73.569662335654613</v>
      </c>
      <c r="D118" s="31">
        <v>134.26892641599466</v>
      </c>
      <c r="E118" s="31">
        <v>132.87852345594931</v>
      </c>
      <c r="F118" s="31">
        <v>139.97944936327644</v>
      </c>
      <c r="G118" s="31">
        <v>133.19521038109298</v>
      </c>
      <c r="H118" s="31">
        <v>131.05506184164059</v>
      </c>
      <c r="I118" s="31">
        <v>130.05159216054514</v>
      </c>
      <c r="J118" s="31">
        <v>126.33672682099139</v>
      </c>
      <c r="K118" s="31">
        <v>165.13661730690896</v>
      </c>
      <c r="L118" s="31">
        <v>140.59914354552473</v>
      </c>
      <c r="M118" s="31">
        <v>127.60126914371988</v>
      </c>
      <c r="N118" s="31">
        <v>144.81293115459087</v>
      </c>
      <c r="O118" s="31">
        <v>128.4936992738692</v>
      </c>
      <c r="P118" s="31">
        <v>114.60320901241754</v>
      </c>
      <c r="Q118" s="31">
        <v>159.57601463131147</v>
      </c>
      <c r="R118" s="31">
        <v>112.43653462500784</v>
      </c>
      <c r="S118" s="31">
        <v>142.66934992471212</v>
      </c>
      <c r="T118" s="31">
        <v>134.54782322961614</v>
      </c>
      <c r="U118" s="23"/>
      <c r="V118" s="43">
        <v>44593</v>
      </c>
      <c r="W118" s="31">
        <f t="shared" si="228"/>
        <v>5.2512297072346428</v>
      </c>
      <c r="X118" s="31">
        <f t="shared" si="229"/>
        <v>4.8033121561757781</v>
      </c>
      <c r="Y118" s="31">
        <f t="shared" si="230"/>
        <v>4.8785655265811698</v>
      </c>
      <c r="Z118" s="31">
        <f t="shared" si="231"/>
        <v>7.5812113053427339</v>
      </c>
      <c r="AA118" s="31">
        <f t="shared" si="232"/>
        <v>1.1353096430163987</v>
      </c>
      <c r="AB118" s="31">
        <f t="shared" si="233"/>
        <v>3.1624982772455041</v>
      </c>
      <c r="AC118" s="31">
        <f t="shared" si="234"/>
        <v>11.851072854189894</v>
      </c>
      <c r="AD118" s="31">
        <f t="shared" si="235"/>
        <v>18.322994354363516</v>
      </c>
      <c r="AE118" s="31">
        <f t="shared" si="236"/>
        <v>-2.9368684838036074</v>
      </c>
      <c r="AF118" s="31">
        <f t="shared" si="237"/>
        <v>8.8793251606418551</v>
      </c>
      <c r="AG118" s="31">
        <f t="shared" si="238"/>
        <v>5.1091795434251566</v>
      </c>
      <c r="AH118" s="31">
        <f t="shared" si="239"/>
        <v>3.8670825264310196</v>
      </c>
      <c r="AI118" s="31">
        <f t="shared" si="240"/>
        <v>17.241070895904429</v>
      </c>
      <c r="AJ118" s="31">
        <f t="shared" si="241"/>
        <v>3.1140952342669124</v>
      </c>
      <c r="AK118" s="31">
        <f t="shared" si="242"/>
        <v>2.684670916187045</v>
      </c>
      <c r="AL118" s="31">
        <f t="shared" si="243"/>
        <v>8.4691475648447323</v>
      </c>
      <c r="AM118" s="31">
        <f t="shared" si="244"/>
        <v>2.2589513500402632</v>
      </c>
      <c r="AN118" s="31">
        <f t="shared" si="245"/>
        <v>0.33982294859988826</v>
      </c>
      <c r="AO118" s="31">
        <f t="shared" si="246"/>
        <v>4.6890063203250918</v>
      </c>
      <c r="AP118" s="23"/>
      <c r="AQ118" s="23"/>
      <c r="AR118" s="5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M118" s="57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</row>
    <row r="119" spans="1:84" s="59" customFormat="1" ht="15.75" x14ac:dyDescent="0.25">
      <c r="A119" s="43">
        <v>44621</v>
      </c>
      <c r="B119" s="31">
        <v>141.21939503611623</v>
      </c>
      <c r="C119" s="31">
        <v>72.355803081576965</v>
      </c>
      <c r="D119" s="31">
        <v>141.47877915754628</v>
      </c>
      <c r="E119" s="31">
        <v>142.41616095983795</v>
      </c>
      <c r="F119" s="31">
        <v>143.42265192430384</v>
      </c>
      <c r="G119" s="31">
        <v>134.48798458485984</v>
      </c>
      <c r="H119" s="31">
        <v>134.51562993609085</v>
      </c>
      <c r="I119" s="31">
        <v>141.68036896210612</v>
      </c>
      <c r="J119" s="31">
        <v>139.00649085880451</v>
      </c>
      <c r="K119" s="31">
        <v>172.635443565922</v>
      </c>
      <c r="L119" s="31">
        <v>141.35957038422987</v>
      </c>
      <c r="M119" s="31">
        <v>131.70757259205388</v>
      </c>
      <c r="N119" s="31">
        <v>140.82405260564073</v>
      </c>
      <c r="O119" s="31">
        <v>129.08032329456847</v>
      </c>
      <c r="P119" s="31">
        <v>133.65683111948235</v>
      </c>
      <c r="Q119" s="31">
        <v>162.29802271733502</v>
      </c>
      <c r="R119" s="31">
        <v>119.44108696805532</v>
      </c>
      <c r="S119" s="31">
        <v>145.84421177170614</v>
      </c>
      <c r="T119" s="31">
        <v>139.36024242621394</v>
      </c>
      <c r="U119" s="23"/>
      <c r="V119" s="43">
        <v>44621</v>
      </c>
      <c r="W119" s="31">
        <f t="shared" si="228"/>
        <v>3.7948723313585617</v>
      </c>
      <c r="X119" s="31">
        <f t="shared" si="229"/>
        <v>-5.1429057283915824</v>
      </c>
      <c r="Y119" s="31">
        <f t="shared" si="230"/>
        <v>5.4922619223925579</v>
      </c>
      <c r="Z119" s="31">
        <f t="shared" si="231"/>
        <v>8.4222255833757345</v>
      </c>
      <c r="AA119" s="31">
        <f t="shared" si="232"/>
        <v>4.6220148833387356</v>
      </c>
      <c r="AB119" s="31">
        <f t="shared" si="233"/>
        <v>4.2000647676300247</v>
      </c>
      <c r="AC119" s="31">
        <f t="shared" si="234"/>
        <v>13.520899889408525</v>
      </c>
      <c r="AD119" s="31">
        <f t="shared" si="235"/>
        <v>17.073929483218024</v>
      </c>
      <c r="AE119" s="31">
        <f t="shared" si="236"/>
        <v>-1.4430078690217982</v>
      </c>
      <c r="AF119" s="31">
        <f t="shared" si="237"/>
        <v>10.944263165195281</v>
      </c>
      <c r="AG119" s="31">
        <f t="shared" si="238"/>
        <v>4.9223358507197901</v>
      </c>
      <c r="AH119" s="31">
        <f t="shared" si="239"/>
        <v>4.0684518242337617</v>
      </c>
      <c r="AI119" s="31">
        <f t="shared" si="240"/>
        <v>1.9628736380739298</v>
      </c>
      <c r="AJ119" s="31">
        <f t="shared" si="241"/>
        <v>2.6580902517614931</v>
      </c>
      <c r="AK119" s="31">
        <f t="shared" si="242"/>
        <v>4.3183517979614692</v>
      </c>
      <c r="AL119" s="31">
        <f t="shared" si="243"/>
        <v>6.7236547967297184</v>
      </c>
      <c r="AM119" s="31">
        <f t="shared" si="244"/>
        <v>4.8047371318987473</v>
      </c>
      <c r="AN119" s="31">
        <f t="shared" si="245"/>
        <v>2.1742155159085996</v>
      </c>
      <c r="AO119" s="31">
        <f t="shared" si="246"/>
        <v>4.8308345887108715</v>
      </c>
      <c r="AP119" s="23"/>
      <c r="AQ119" s="23"/>
      <c r="AR119" s="5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M119" s="57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</row>
    <row r="120" spans="1:84" s="59" customFormat="1" ht="15.75" x14ac:dyDescent="0.25">
      <c r="A120" s="43">
        <v>44652</v>
      </c>
      <c r="B120" s="31">
        <v>127.64670506074262</v>
      </c>
      <c r="C120" s="31">
        <v>64.342346755538387</v>
      </c>
      <c r="D120" s="31">
        <v>136.77634024575727</v>
      </c>
      <c r="E120" s="31">
        <v>128.24074152591319</v>
      </c>
      <c r="F120" s="31">
        <v>137.08140558722957</v>
      </c>
      <c r="G120" s="31">
        <v>137.36761938415805</v>
      </c>
      <c r="H120" s="31">
        <v>118.491027248119</v>
      </c>
      <c r="I120" s="31">
        <v>156.86112890389828</v>
      </c>
      <c r="J120" s="31">
        <v>137.35385184975729</v>
      </c>
      <c r="K120" s="31">
        <v>182.60813663918097</v>
      </c>
      <c r="L120" s="31">
        <v>141.85117418379008</v>
      </c>
      <c r="M120" s="31">
        <v>135.29086748762512</v>
      </c>
      <c r="N120" s="31">
        <v>144.66721580890035</v>
      </c>
      <c r="O120" s="31">
        <v>130.16482461397771</v>
      </c>
      <c r="P120" s="31">
        <v>116.35283127939918</v>
      </c>
      <c r="Q120" s="31">
        <v>153.95657562955364</v>
      </c>
      <c r="R120" s="31">
        <v>112.71526859497152</v>
      </c>
      <c r="S120" s="31">
        <v>141.36375007671143</v>
      </c>
      <c r="T120" s="31">
        <v>135.94086752428709</v>
      </c>
      <c r="U120" s="23"/>
      <c r="V120" s="43">
        <v>44652</v>
      </c>
      <c r="W120" s="31">
        <f t="shared" ref="W120:W122" si="247">B120/B108*100-100</f>
        <v>4.7166816926225152</v>
      </c>
      <c r="X120" s="31">
        <f t="shared" ref="X120:X122" si="248">C120/C108*100-100</f>
        <v>-19.116101491663017</v>
      </c>
      <c r="Y120" s="31">
        <f t="shared" ref="Y120:Y122" si="249">D120/D108*100-100</f>
        <v>3.3618215754684968</v>
      </c>
      <c r="Z120" s="31">
        <f t="shared" ref="Z120:Z122" si="250">E120/E108*100-100</f>
        <v>12.747398993092759</v>
      </c>
      <c r="AA120" s="31">
        <f t="shared" ref="AA120:AA122" si="251">F120/F108*100-100</f>
        <v>0.64369451960475033</v>
      </c>
      <c r="AB120" s="31">
        <f t="shared" ref="AB120:AB122" si="252">G120/G108*100-100</f>
        <v>4.3595886143901907</v>
      </c>
      <c r="AC120" s="31">
        <f t="shared" ref="AC120:AC122" si="253">H120/H108*100-100</f>
        <v>6.9130431497098925</v>
      </c>
      <c r="AD120" s="31">
        <f t="shared" ref="AD120:AD122" si="254">I120/I108*100-100</f>
        <v>23.681083153327975</v>
      </c>
      <c r="AE120" s="31">
        <f t="shared" ref="AE120:AE122" si="255">J120/J108*100-100</f>
        <v>1.2236495929017366</v>
      </c>
      <c r="AF120" s="31">
        <f t="shared" ref="AF120:AF122" si="256">K120/K108*100-100</f>
        <v>15.105651747657149</v>
      </c>
      <c r="AG120" s="31">
        <f t="shared" ref="AG120:AG122" si="257">L120/L108*100-100</f>
        <v>5.2299877393003271</v>
      </c>
      <c r="AH120" s="31">
        <f t="shared" ref="AH120:AH122" si="258">M120/M108*100-100</f>
        <v>4.693153065695526</v>
      </c>
      <c r="AI120" s="31">
        <f t="shared" ref="AI120:AI122" si="259">N120/N108*100-100</f>
        <v>10.278542666239403</v>
      </c>
      <c r="AJ120" s="31">
        <f t="shared" ref="AJ120:AJ122" si="260">O120/O108*100-100</f>
        <v>3.5211792322832736</v>
      </c>
      <c r="AK120" s="31">
        <f t="shared" ref="AK120:AK122" si="261">P120/P108*100-100</f>
        <v>3.595429219103778</v>
      </c>
      <c r="AL120" s="31">
        <f t="shared" ref="AL120:AL122" si="262">Q120/Q108*100-100</f>
        <v>1.8818484454037048</v>
      </c>
      <c r="AM120" s="31">
        <f t="shared" ref="AM120:AM122" si="263">R120/R108*100-100</f>
        <v>7.7174589501792781</v>
      </c>
      <c r="AN120" s="31">
        <f t="shared" ref="AN120:AN122" si="264">S120/S108*100-100</f>
        <v>0.4466721074054476</v>
      </c>
      <c r="AO120" s="31">
        <f t="shared" ref="AO120:AO122" si="265">T120/T108*100-100</f>
        <v>4.9315441339175692</v>
      </c>
      <c r="AP120" s="23"/>
      <c r="AQ120" s="23"/>
      <c r="AR120" s="5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M120" s="57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</row>
    <row r="121" spans="1:84" s="59" customFormat="1" ht="15.75" x14ac:dyDescent="0.25">
      <c r="A121" s="43">
        <v>44682</v>
      </c>
      <c r="B121" s="31">
        <v>121.02893642769499</v>
      </c>
      <c r="C121" s="31">
        <v>67.225973119784626</v>
      </c>
      <c r="D121" s="31">
        <v>138.71940280177932</v>
      </c>
      <c r="E121" s="31">
        <v>120.92508077246148</v>
      </c>
      <c r="F121" s="31">
        <v>149.709318302295</v>
      </c>
      <c r="G121" s="31">
        <v>135.80297463920832</v>
      </c>
      <c r="H121" s="31">
        <v>118.29211092211749</v>
      </c>
      <c r="I121" s="31">
        <v>155.65462721263231</v>
      </c>
      <c r="J121" s="31">
        <v>139.99394096029448</v>
      </c>
      <c r="K121" s="31">
        <v>180.7814382138188</v>
      </c>
      <c r="L121" s="31">
        <v>142.41923254039042</v>
      </c>
      <c r="M121" s="31">
        <v>131.49049838191678</v>
      </c>
      <c r="N121" s="31">
        <v>148.76726105487521</v>
      </c>
      <c r="O121" s="31">
        <v>130.85448068433038</v>
      </c>
      <c r="P121" s="31">
        <v>108.15964624459683</v>
      </c>
      <c r="Q121" s="31">
        <v>163.13444240213784</v>
      </c>
      <c r="R121" s="31">
        <v>118.34460946979418</v>
      </c>
      <c r="S121" s="31">
        <v>144.5747042879498</v>
      </c>
      <c r="T121" s="31">
        <v>136.06197334997796</v>
      </c>
      <c r="U121" s="23"/>
      <c r="V121" s="43">
        <v>44682</v>
      </c>
      <c r="W121" s="31">
        <f t="shared" si="247"/>
        <v>5.2737438549092843</v>
      </c>
      <c r="X121" s="31">
        <f t="shared" si="248"/>
        <v>-11.113917436924567</v>
      </c>
      <c r="Y121" s="31">
        <f t="shared" si="249"/>
        <v>5.349991088237303</v>
      </c>
      <c r="Z121" s="31">
        <f t="shared" si="250"/>
        <v>-4.6457813366560572</v>
      </c>
      <c r="AA121" s="31">
        <f t="shared" si="251"/>
        <v>3.1301094080352243</v>
      </c>
      <c r="AB121" s="31">
        <f t="shared" si="252"/>
        <v>4.170896143599137</v>
      </c>
      <c r="AC121" s="31">
        <f t="shared" si="253"/>
        <v>9.2053607259348951</v>
      </c>
      <c r="AD121" s="31">
        <f t="shared" si="254"/>
        <v>13.319722254793604</v>
      </c>
      <c r="AE121" s="31">
        <f t="shared" si="255"/>
        <v>4.8507565418220793</v>
      </c>
      <c r="AF121" s="31">
        <f t="shared" si="256"/>
        <v>11.395154062009311</v>
      </c>
      <c r="AG121" s="31">
        <f t="shared" si="257"/>
        <v>5.4761985172928433</v>
      </c>
      <c r="AH121" s="31">
        <f t="shared" si="258"/>
        <v>4.8058884921595109</v>
      </c>
      <c r="AI121" s="31">
        <f t="shared" si="259"/>
        <v>8.7922104313827418</v>
      </c>
      <c r="AJ121" s="31">
        <f t="shared" si="260"/>
        <v>4.092324575528437</v>
      </c>
      <c r="AK121" s="31">
        <f t="shared" si="261"/>
        <v>3.3963553703981262</v>
      </c>
      <c r="AL121" s="31">
        <f t="shared" si="262"/>
        <v>0.87420492979907749</v>
      </c>
      <c r="AM121" s="31">
        <f t="shared" si="263"/>
        <v>6.2394381182884615</v>
      </c>
      <c r="AN121" s="31">
        <f t="shared" si="264"/>
        <v>5.2739746259902631</v>
      </c>
      <c r="AO121" s="31">
        <f t="shared" si="265"/>
        <v>5.0606569054423716</v>
      </c>
      <c r="AP121" s="23"/>
      <c r="AQ121" s="23"/>
      <c r="AR121" s="5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M121" s="57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</row>
    <row r="122" spans="1:84" s="59" customFormat="1" ht="15.75" x14ac:dyDescent="0.25">
      <c r="A122" s="43">
        <v>44713</v>
      </c>
      <c r="B122" s="31">
        <v>116.55519486308118</v>
      </c>
      <c r="C122" s="31">
        <v>70.205101748560963</v>
      </c>
      <c r="D122" s="31">
        <v>137.80000125713295</v>
      </c>
      <c r="E122" s="31">
        <v>130.24403881622962</v>
      </c>
      <c r="F122" s="31">
        <v>140.24172839633576</v>
      </c>
      <c r="G122" s="31">
        <v>134.36919644388337</v>
      </c>
      <c r="H122" s="31">
        <v>116.94978978886571</v>
      </c>
      <c r="I122" s="31">
        <v>126.50538708169842</v>
      </c>
      <c r="J122" s="31">
        <v>140.12179284227389</v>
      </c>
      <c r="K122" s="31">
        <v>174.58862270529525</v>
      </c>
      <c r="L122" s="31">
        <v>141.79552663940493</v>
      </c>
      <c r="M122" s="31">
        <v>127.11323598471388</v>
      </c>
      <c r="N122" s="31">
        <v>130.35222049970156</v>
      </c>
      <c r="O122" s="31">
        <v>131.16596199033259</v>
      </c>
      <c r="P122" s="31">
        <v>107.93111459167002</v>
      </c>
      <c r="Q122" s="31">
        <v>171.50239589796482</v>
      </c>
      <c r="R122" s="31">
        <v>113.28468349422681</v>
      </c>
      <c r="S122" s="31">
        <v>134.33841691961777</v>
      </c>
      <c r="T122" s="31">
        <v>132.57311254662835</v>
      </c>
      <c r="U122" s="23"/>
      <c r="V122" s="43">
        <v>44713</v>
      </c>
      <c r="W122" s="31">
        <f t="shared" si="247"/>
        <v>3.7073992126270099</v>
      </c>
      <c r="X122" s="31">
        <f t="shared" si="248"/>
        <v>-5.4270635361365294</v>
      </c>
      <c r="Y122" s="31">
        <f t="shared" si="249"/>
        <v>5.3161115157056145</v>
      </c>
      <c r="Z122" s="31">
        <f t="shared" si="250"/>
        <v>6.8953384928995121</v>
      </c>
      <c r="AA122" s="31">
        <f t="shared" si="251"/>
        <v>3.0455461764929765</v>
      </c>
      <c r="AB122" s="31">
        <f t="shared" si="252"/>
        <v>3.9760019522081933</v>
      </c>
      <c r="AC122" s="31">
        <f t="shared" si="253"/>
        <v>4.5658996937781922</v>
      </c>
      <c r="AD122" s="31">
        <f t="shared" si="254"/>
        <v>11.384476815310492</v>
      </c>
      <c r="AE122" s="31">
        <f t="shared" si="255"/>
        <v>2.052715514756855</v>
      </c>
      <c r="AF122" s="31">
        <f t="shared" si="256"/>
        <v>11.077824579009416</v>
      </c>
      <c r="AG122" s="31">
        <f t="shared" si="257"/>
        <v>4.7816854830071946</v>
      </c>
      <c r="AH122" s="31">
        <f t="shared" si="258"/>
        <v>4.0145972755694146</v>
      </c>
      <c r="AI122" s="31">
        <f t="shared" si="259"/>
        <v>5.1927910214227211</v>
      </c>
      <c r="AJ122" s="31">
        <f t="shared" si="260"/>
        <v>4.057649379452414</v>
      </c>
      <c r="AK122" s="31">
        <f t="shared" si="261"/>
        <v>3.542357331590182</v>
      </c>
      <c r="AL122" s="31">
        <f t="shared" si="262"/>
        <v>3.1844534264652111</v>
      </c>
      <c r="AM122" s="31">
        <f t="shared" si="263"/>
        <v>6.1691574875686541</v>
      </c>
      <c r="AN122" s="31">
        <f t="shared" si="264"/>
        <v>-1.9469466105886113</v>
      </c>
      <c r="AO122" s="31">
        <f t="shared" si="265"/>
        <v>4.2602509509803781</v>
      </c>
      <c r="AP122" s="23"/>
      <c r="AQ122" s="23"/>
      <c r="AR122" s="5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M122" s="57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</row>
    <row r="123" spans="1:84" s="59" customFormat="1" ht="15.75" x14ac:dyDescent="0.25">
      <c r="A123" s="43">
        <v>44743</v>
      </c>
      <c r="B123" s="31">
        <v>115.70553274510289</v>
      </c>
      <c r="C123" s="31">
        <v>73.806819093094759</v>
      </c>
      <c r="D123" s="31">
        <v>137.54173880715214</v>
      </c>
      <c r="E123" s="31">
        <v>133.24075755408899</v>
      </c>
      <c r="F123" s="31">
        <v>152.03864361878735</v>
      </c>
      <c r="G123" s="31">
        <v>135.54699863581601</v>
      </c>
      <c r="H123" s="31">
        <v>121.39523205004674</v>
      </c>
      <c r="I123" s="31">
        <v>141.84430172504736</v>
      </c>
      <c r="J123" s="31">
        <v>139.02466025150082</v>
      </c>
      <c r="K123" s="31">
        <v>182.5482492402802</v>
      </c>
      <c r="L123" s="31">
        <v>143.08373315236605</v>
      </c>
      <c r="M123" s="31">
        <v>132.69472731323947</v>
      </c>
      <c r="N123" s="31">
        <v>139.74844291875141</v>
      </c>
      <c r="O123" s="31">
        <v>131.57231672659901</v>
      </c>
      <c r="P123" s="31">
        <v>119.05448146801595</v>
      </c>
      <c r="Q123" s="31">
        <v>165.76293049758794</v>
      </c>
      <c r="R123" s="31">
        <v>117.5586053684501</v>
      </c>
      <c r="S123" s="31">
        <v>138.78878299993775</v>
      </c>
      <c r="T123" s="31">
        <v>135.61583032542191</v>
      </c>
      <c r="U123" s="23"/>
      <c r="V123" s="43">
        <v>44743</v>
      </c>
      <c r="W123" s="31">
        <f t="shared" ref="W123:W125" si="266">B123/B111*100-100</f>
        <v>2.375287504492178</v>
      </c>
      <c r="X123" s="31">
        <f t="shared" ref="X123:X125" si="267">C123/C111*100-100</f>
        <v>-8.531571820002938</v>
      </c>
      <c r="Y123" s="31">
        <f t="shared" ref="Y123:Y125" si="268">D123/D111*100-100</f>
        <v>3.6148017803614039</v>
      </c>
      <c r="Z123" s="31">
        <f t="shared" ref="Z123:Z125" si="269">E123/E111*100-100</f>
        <v>1.9452119372174792</v>
      </c>
      <c r="AA123" s="31">
        <f t="shared" ref="AA123:AA125" si="270">F123/F111*100-100</f>
        <v>3.9461672296678358</v>
      </c>
      <c r="AB123" s="31">
        <f t="shared" ref="AB123:AB125" si="271">G123/G111*100-100</f>
        <v>3.5243040209892627</v>
      </c>
      <c r="AC123" s="31">
        <f t="shared" ref="AC123:AC125" si="272">H123/H111*100-100</f>
        <v>2.3563445552674267</v>
      </c>
      <c r="AD123" s="31">
        <f t="shared" ref="AD123:AD125" si="273">I123/I111*100-100</f>
        <v>14.545895846069911</v>
      </c>
      <c r="AE123" s="31">
        <f t="shared" ref="AE123:AE125" si="274">J123/J111*100-100</f>
        <v>2.123628941166217</v>
      </c>
      <c r="AF123" s="31">
        <f t="shared" ref="AF123:AF125" si="275">K123/K111*100-100</f>
        <v>10.36726109088282</v>
      </c>
      <c r="AG123" s="31">
        <f t="shared" ref="AG123:AG125" si="276">L123/L111*100-100</f>
        <v>4.8014670349948716</v>
      </c>
      <c r="AH123" s="31">
        <f t="shared" ref="AH123:AH125" si="277">M123/M111*100-100</f>
        <v>1.4018652797710018</v>
      </c>
      <c r="AI123" s="31">
        <f t="shared" ref="AI123:AI125" si="278">N123/N111*100-100</f>
        <v>0.71460154548175581</v>
      </c>
      <c r="AJ123" s="31">
        <f t="shared" ref="AJ123:AJ125" si="279">O123/O111*100-100</f>
        <v>3.9402775542896222</v>
      </c>
      <c r="AK123" s="31">
        <f t="shared" ref="AK123:AK125" si="280">P123/P111*100-100</f>
        <v>3.7035923435486069</v>
      </c>
      <c r="AL123" s="31">
        <f t="shared" ref="AL123:AL125" si="281">Q123/Q111*100-100</f>
        <v>-5.7131886190387178</v>
      </c>
      <c r="AM123" s="31">
        <f t="shared" ref="AM123:AM125" si="282">R123/R111*100-100</f>
        <v>4.8574536194937252</v>
      </c>
      <c r="AN123" s="31">
        <f t="shared" ref="AN123:AN125" si="283">S123/S111*100-100</f>
        <v>-0.36888660878764767</v>
      </c>
      <c r="AO123" s="31">
        <f t="shared" ref="AO123:AO125" si="284">T123/T111*100-100</f>
        <v>3.3011050748199295</v>
      </c>
      <c r="AP123" s="23"/>
      <c r="AQ123" s="23"/>
      <c r="AR123" s="5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M123" s="57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</row>
    <row r="124" spans="1:84" s="59" customFormat="1" ht="15.75" x14ac:dyDescent="0.25">
      <c r="A124" s="43">
        <v>44774</v>
      </c>
      <c r="B124" s="31">
        <v>119.78349164383098</v>
      </c>
      <c r="C124" s="31">
        <v>74.333235133578924</v>
      </c>
      <c r="D124" s="31">
        <v>128.81036370239184</v>
      </c>
      <c r="E124" s="31">
        <v>137.41414815122982</v>
      </c>
      <c r="F124" s="31">
        <v>159.49834144381759</v>
      </c>
      <c r="G124" s="31">
        <v>137.53226278279342</v>
      </c>
      <c r="H124" s="31">
        <v>124.1247304179379</v>
      </c>
      <c r="I124" s="31">
        <v>139.47970899527738</v>
      </c>
      <c r="J124" s="31">
        <v>136.60445415991083</v>
      </c>
      <c r="K124" s="31">
        <v>173.92903870932668</v>
      </c>
      <c r="L124" s="31">
        <v>143.99876896270629</v>
      </c>
      <c r="M124" s="31">
        <v>131.4482507377322</v>
      </c>
      <c r="N124" s="31">
        <v>147.29744071893839</v>
      </c>
      <c r="O124" s="31">
        <v>131.79591312691849</v>
      </c>
      <c r="P124" s="31">
        <v>119.82964155292697</v>
      </c>
      <c r="Q124" s="31">
        <v>171.04050982755362</v>
      </c>
      <c r="R124" s="31">
        <v>116.79980730724473</v>
      </c>
      <c r="S124" s="31">
        <v>145.3429471139101</v>
      </c>
      <c r="T124" s="31">
        <v>136.17414097475304</v>
      </c>
      <c r="U124" s="23"/>
      <c r="V124" s="43">
        <v>44774</v>
      </c>
      <c r="W124" s="31">
        <f t="shared" si="266"/>
        <v>2.6138314346516154</v>
      </c>
      <c r="X124" s="31">
        <f t="shared" si="267"/>
        <v>-5.4832199849934398</v>
      </c>
      <c r="Y124" s="31">
        <f t="shared" si="268"/>
        <v>3.5613127549786441</v>
      </c>
      <c r="Z124" s="31">
        <f t="shared" si="269"/>
        <v>5.0942799913629386</v>
      </c>
      <c r="AA124" s="31">
        <f t="shared" si="270"/>
        <v>10.581364818398356</v>
      </c>
      <c r="AB124" s="31">
        <f t="shared" si="271"/>
        <v>3.7698651789214352</v>
      </c>
      <c r="AC124" s="31">
        <f t="shared" si="272"/>
        <v>3.7314282173586832</v>
      </c>
      <c r="AD124" s="31">
        <f t="shared" si="273"/>
        <v>18.143288544644889</v>
      </c>
      <c r="AE124" s="31">
        <f t="shared" si="274"/>
        <v>0.9780229753054499</v>
      </c>
      <c r="AF124" s="31">
        <f t="shared" si="275"/>
        <v>6.991919316771174</v>
      </c>
      <c r="AG124" s="31">
        <f t="shared" si="276"/>
        <v>5.1586166194700382</v>
      </c>
      <c r="AH124" s="31">
        <f t="shared" si="277"/>
        <v>2.3249242871905551</v>
      </c>
      <c r="AI124" s="31">
        <f t="shared" si="278"/>
        <v>21.468501356787527</v>
      </c>
      <c r="AJ124" s="31">
        <f t="shared" si="279"/>
        <v>3.3188966865460117</v>
      </c>
      <c r="AK124" s="31">
        <f t="shared" si="280"/>
        <v>3.9277399822211549</v>
      </c>
      <c r="AL124" s="31">
        <f t="shared" si="281"/>
        <v>-4.3833270882595485</v>
      </c>
      <c r="AM124" s="31">
        <f t="shared" si="282"/>
        <v>4.5244941040580642</v>
      </c>
      <c r="AN124" s="31">
        <f t="shared" si="283"/>
        <v>2.8011486979153659</v>
      </c>
      <c r="AO124" s="31">
        <f t="shared" si="284"/>
        <v>4.6823073101967907</v>
      </c>
      <c r="AP124" s="23"/>
      <c r="AQ124" s="23"/>
      <c r="AR124" s="5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M124" s="57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</row>
    <row r="125" spans="1:84" s="59" customFormat="1" ht="15.75" x14ac:dyDescent="0.25">
      <c r="A125" s="43">
        <v>44805</v>
      </c>
      <c r="B125" s="31">
        <v>114.4392759611236</v>
      </c>
      <c r="C125" s="31">
        <v>66.935352894806471</v>
      </c>
      <c r="D125" s="31">
        <v>125.34197290050029</v>
      </c>
      <c r="E125" s="31">
        <v>138.42242485025307</v>
      </c>
      <c r="F125" s="31">
        <v>154.16000062066871</v>
      </c>
      <c r="G125" s="31">
        <v>137.4496159764368</v>
      </c>
      <c r="H125" s="31">
        <v>123.69265888414759</v>
      </c>
      <c r="I125" s="31">
        <v>137.36893673620531</v>
      </c>
      <c r="J125" s="31">
        <v>133.63889297276276</v>
      </c>
      <c r="K125" s="31">
        <v>176.48097939604619</v>
      </c>
      <c r="L125" s="31">
        <v>143.79079320403491</v>
      </c>
      <c r="M125" s="31">
        <v>127.84351343420336</v>
      </c>
      <c r="N125" s="31">
        <v>136.56793679734994</v>
      </c>
      <c r="O125" s="31">
        <v>131.72727096423807</v>
      </c>
      <c r="P125" s="31">
        <v>112.42868731149032</v>
      </c>
      <c r="Q125" s="31">
        <v>166.52511914714796</v>
      </c>
      <c r="R125" s="31">
        <v>122.31259365252308</v>
      </c>
      <c r="S125" s="31">
        <v>145.04705950274848</v>
      </c>
      <c r="T125" s="31">
        <v>133.96811403059277</v>
      </c>
      <c r="U125" s="23"/>
      <c r="V125" s="43">
        <v>44805</v>
      </c>
      <c r="W125" s="31">
        <f t="shared" si="266"/>
        <v>1.2664338003787634</v>
      </c>
      <c r="X125" s="31">
        <f t="shared" si="267"/>
        <v>-8.1880529003727389</v>
      </c>
      <c r="Y125" s="31">
        <f t="shared" si="268"/>
        <v>2.1997443524428775</v>
      </c>
      <c r="Z125" s="31">
        <f t="shared" si="269"/>
        <v>5.6475345593569841</v>
      </c>
      <c r="AA125" s="31">
        <f t="shared" si="270"/>
        <v>11.756380424114397</v>
      </c>
      <c r="AB125" s="31">
        <f t="shared" si="271"/>
        <v>3.0987741645629683</v>
      </c>
      <c r="AC125" s="31">
        <f t="shared" si="272"/>
        <v>1.6673441895537877</v>
      </c>
      <c r="AD125" s="31">
        <f t="shared" si="273"/>
        <v>18.15205606986882</v>
      </c>
      <c r="AE125" s="31">
        <f t="shared" si="274"/>
        <v>-1.3850942002079876</v>
      </c>
      <c r="AF125" s="31">
        <f t="shared" si="275"/>
        <v>11.26205398050395</v>
      </c>
      <c r="AG125" s="31">
        <f t="shared" si="276"/>
        <v>4.4095396491786119</v>
      </c>
      <c r="AH125" s="31">
        <f t="shared" si="277"/>
        <v>1.6808061255281075</v>
      </c>
      <c r="AI125" s="31">
        <f t="shared" si="278"/>
        <v>10.583057530058483</v>
      </c>
      <c r="AJ125" s="31">
        <f t="shared" si="279"/>
        <v>3.2589156253228992</v>
      </c>
      <c r="AK125" s="31">
        <f t="shared" si="280"/>
        <v>3.7899661977332215</v>
      </c>
      <c r="AL125" s="31">
        <f t="shared" si="281"/>
        <v>-3.1536716490827246</v>
      </c>
      <c r="AM125" s="31">
        <f t="shared" si="282"/>
        <v>3.8754083313031771</v>
      </c>
      <c r="AN125" s="31">
        <f t="shared" si="283"/>
        <v>1.0619209546179462</v>
      </c>
      <c r="AO125" s="31">
        <f t="shared" si="284"/>
        <v>3.8381106004279104</v>
      </c>
      <c r="AP125" s="23"/>
      <c r="AQ125" s="23"/>
      <c r="AR125" s="5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M125" s="57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</row>
    <row r="126" spans="1:84" s="59" customFormat="1" ht="15.75" x14ac:dyDescent="0.25">
      <c r="A126" s="43">
        <v>44835</v>
      </c>
      <c r="B126" s="31">
        <v>108.89287023240506</v>
      </c>
      <c r="C126" s="31">
        <v>75.282366898734693</v>
      </c>
      <c r="D126" s="31">
        <v>127.21539610314545</v>
      </c>
      <c r="E126" s="31">
        <v>142.38898547406785</v>
      </c>
      <c r="F126" s="31">
        <v>157.36134005079748</v>
      </c>
      <c r="G126" s="31">
        <v>138.49499344291075</v>
      </c>
      <c r="H126" s="31">
        <v>124.18343440445906</v>
      </c>
      <c r="I126" s="31">
        <v>148.97350203908599</v>
      </c>
      <c r="J126" s="31">
        <v>138.03920086827159</v>
      </c>
      <c r="K126" s="31">
        <v>178.16119815388652</v>
      </c>
      <c r="L126" s="31">
        <v>145.40480918900144</v>
      </c>
      <c r="M126" s="31">
        <v>141.66971063181282</v>
      </c>
      <c r="N126" s="31">
        <v>149.64092583079105</v>
      </c>
      <c r="O126" s="31">
        <v>129.690063317084</v>
      </c>
      <c r="P126" s="31">
        <v>109.15281782052907</v>
      </c>
      <c r="Q126" s="31">
        <v>163.45352747870027</v>
      </c>
      <c r="R126" s="31">
        <v>130.07743282977398</v>
      </c>
      <c r="S126" s="31">
        <v>151.07321245523445</v>
      </c>
      <c r="T126" s="31">
        <v>135.96768582193607</v>
      </c>
      <c r="U126" s="23"/>
      <c r="V126" s="43">
        <v>44835</v>
      </c>
      <c r="W126" s="31">
        <f t="shared" ref="W126:W128" si="285">B126/B114*100-100</f>
        <v>0.86296696601668543</v>
      </c>
      <c r="X126" s="31">
        <f t="shared" ref="X126:X128" si="286">C126/C114*100-100</f>
        <v>-5.7477096133027317E-2</v>
      </c>
      <c r="Y126" s="31">
        <f t="shared" ref="Y126:Y128" si="287">D126/D114*100-100</f>
        <v>1.27348123721886</v>
      </c>
      <c r="Z126" s="31">
        <f t="shared" ref="Z126:Z128" si="288">E126/E114*100-100</f>
        <v>10.238039882025447</v>
      </c>
      <c r="AA126" s="31">
        <f t="shared" ref="AA126:AA128" si="289">F126/F114*100-100</f>
        <v>13.036285482908184</v>
      </c>
      <c r="AB126" s="31">
        <f t="shared" ref="AB126:AB128" si="290">G126/G114*100-100</f>
        <v>2.1469603380597277</v>
      </c>
      <c r="AC126" s="31">
        <f t="shared" ref="AC126:AC128" si="291">H126/H114*100-100</f>
        <v>2.9666537588460216</v>
      </c>
      <c r="AD126" s="31">
        <f t="shared" ref="AD126:AD128" si="292">I126/I114*100-100</f>
        <v>15.80009506544458</v>
      </c>
      <c r="AE126" s="31">
        <f t="shared" ref="AE126:AE128" si="293">J126/J114*100-100</f>
        <v>-4.3583787641013174</v>
      </c>
      <c r="AF126" s="31">
        <f t="shared" ref="AF126:AF128" si="294">K126/K114*100-100</f>
        <v>9.8141757940917813</v>
      </c>
      <c r="AG126" s="31">
        <f t="shared" ref="AG126:AG128" si="295">L126/L114*100-100</f>
        <v>4.0941985456425272</v>
      </c>
      <c r="AH126" s="31">
        <f t="shared" ref="AH126:AH128" si="296">M126/M114*100-100</f>
        <v>2.7274134362482698</v>
      </c>
      <c r="AI126" s="31">
        <f t="shared" ref="AI126:AI128" si="297">N126/N114*100-100</f>
        <v>11.167133857588027</v>
      </c>
      <c r="AJ126" s="31">
        <f t="shared" ref="AJ126:AJ128" si="298">O126/O114*100-100</f>
        <v>2.528028480006256</v>
      </c>
      <c r="AK126" s="31">
        <f t="shared" ref="AK126:AK128" si="299">P126/P114*100-100</f>
        <v>3.6415681373873809</v>
      </c>
      <c r="AL126" s="31">
        <f t="shared" ref="AL126:AL128" si="300">Q126/Q114*100-100</f>
        <v>-2.1137872184685875</v>
      </c>
      <c r="AM126" s="31">
        <f t="shared" ref="AM126:AM128" si="301">R126/R114*100-100</f>
        <v>2.5417788229355125</v>
      </c>
      <c r="AN126" s="31">
        <f t="shared" ref="AN126:AN128" si="302">S126/S114*100-100</f>
        <v>1.8948560012351123</v>
      </c>
      <c r="AO126" s="31">
        <f t="shared" ref="AO126:AO128" si="303">T126/T114*100-100</f>
        <v>3.6061426410928448</v>
      </c>
      <c r="AP126" s="23"/>
      <c r="AQ126" s="23"/>
      <c r="AR126" s="5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M126" s="57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</row>
    <row r="127" spans="1:84" s="59" customFormat="1" ht="15.75" x14ac:dyDescent="0.25">
      <c r="A127" s="43">
        <v>44866</v>
      </c>
      <c r="B127" s="31">
        <v>119.56675325745464</v>
      </c>
      <c r="C127" s="31">
        <v>74.722812185728841</v>
      </c>
      <c r="D127" s="31">
        <v>135.50298141206153</v>
      </c>
      <c r="E127" s="31">
        <v>144.29957517575258</v>
      </c>
      <c r="F127" s="31">
        <v>173.86507372184417</v>
      </c>
      <c r="G127" s="31">
        <v>141.7266816158245</v>
      </c>
      <c r="H127" s="31">
        <v>131.56687724117739</v>
      </c>
      <c r="I127" s="31">
        <v>146.16483454044109</v>
      </c>
      <c r="J127" s="31">
        <v>136.62322691587539</v>
      </c>
      <c r="K127" s="31">
        <v>175.17399710845538</v>
      </c>
      <c r="L127" s="31">
        <v>146.14034792831231</v>
      </c>
      <c r="M127" s="31">
        <v>145.76796838546531</v>
      </c>
      <c r="N127" s="31">
        <v>154.54687861327335</v>
      </c>
      <c r="O127" s="31">
        <v>130.03083912881718</v>
      </c>
      <c r="P127" s="31">
        <v>117.88111011179284</v>
      </c>
      <c r="Q127" s="31">
        <v>166.48438339302092</v>
      </c>
      <c r="R127" s="31">
        <v>133.3488422260815</v>
      </c>
      <c r="S127" s="31">
        <v>154.27710059166498</v>
      </c>
      <c r="T127" s="31">
        <v>140.94472961768844</v>
      </c>
      <c r="U127" s="23"/>
      <c r="V127" s="43">
        <v>44866</v>
      </c>
      <c r="W127" s="31">
        <f t="shared" si="285"/>
        <v>0.27734620867936144</v>
      </c>
      <c r="X127" s="31">
        <f t="shared" si="286"/>
        <v>-1.5055284337777834</v>
      </c>
      <c r="Y127" s="31">
        <f t="shared" si="287"/>
        <v>3.0339329587070836</v>
      </c>
      <c r="Z127" s="31">
        <f t="shared" si="288"/>
        <v>9.8941106214492009</v>
      </c>
      <c r="AA127" s="31">
        <f t="shared" si="289"/>
        <v>14.406902287429531</v>
      </c>
      <c r="AB127" s="31">
        <f t="shared" si="290"/>
        <v>1.5543560377848848</v>
      </c>
      <c r="AC127" s="31">
        <f t="shared" si="291"/>
        <v>1.4552483717964435</v>
      </c>
      <c r="AD127" s="31">
        <f t="shared" si="292"/>
        <v>11.997226964195534</v>
      </c>
      <c r="AE127" s="31">
        <f t="shared" si="293"/>
        <v>-2.6545387131323963</v>
      </c>
      <c r="AF127" s="31">
        <f t="shared" si="294"/>
        <v>6.6827568391974381</v>
      </c>
      <c r="AG127" s="31">
        <f t="shared" si="295"/>
        <v>3.8171632334827592</v>
      </c>
      <c r="AH127" s="31">
        <f t="shared" si="296"/>
        <v>2.5981083055043115</v>
      </c>
      <c r="AI127" s="31">
        <f t="shared" si="297"/>
        <v>4.8765593403526424</v>
      </c>
      <c r="AJ127" s="31">
        <f t="shared" si="298"/>
        <v>2.3990166046086614</v>
      </c>
      <c r="AK127" s="31">
        <f t="shared" si="299"/>
        <v>3.4259894462783222</v>
      </c>
      <c r="AL127" s="31">
        <f t="shared" si="300"/>
        <v>2.2073520056543003</v>
      </c>
      <c r="AM127" s="31">
        <f t="shared" si="301"/>
        <v>4.6330172667373688</v>
      </c>
      <c r="AN127" s="31">
        <f t="shared" si="302"/>
        <v>-0.46556466853161282</v>
      </c>
      <c r="AO127" s="31">
        <f t="shared" si="303"/>
        <v>3.3514380350088828</v>
      </c>
      <c r="AP127" s="23"/>
      <c r="AQ127" s="23"/>
      <c r="AR127" s="5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M127" s="57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</row>
    <row r="128" spans="1:84" s="59" customFormat="1" ht="15.75" x14ac:dyDescent="0.25">
      <c r="A128" s="44">
        <v>44896</v>
      </c>
      <c r="B128" s="33">
        <v>126.08836804392928</v>
      </c>
      <c r="C128" s="33">
        <v>74.255324070834888</v>
      </c>
      <c r="D128" s="33">
        <v>144.57671209260479</v>
      </c>
      <c r="E128" s="33">
        <v>151.04870284345989</v>
      </c>
      <c r="F128" s="33">
        <v>166.77561204602469</v>
      </c>
      <c r="G128" s="33">
        <v>143.48391157936334</v>
      </c>
      <c r="H128" s="33">
        <v>142.37952419926802</v>
      </c>
      <c r="I128" s="33">
        <v>182.34605998395048</v>
      </c>
      <c r="J128" s="33">
        <v>154.14729005040698</v>
      </c>
      <c r="K128" s="33">
        <v>188.5440968508463</v>
      </c>
      <c r="L128" s="33">
        <v>147.46423903066901</v>
      </c>
      <c r="M128" s="33">
        <v>155.34668792093606</v>
      </c>
      <c r="N128" s="33">
        <v>158.58220402884055</v>
      </c>
      <c r="O128" s="33">
        <v>130.54953165104581</v>
      </c>
      <c r="P128" s="33">
        <v>115.66110120138171</v>
      </c>
      <c r="Q128" s="33">
        <v>167.33409784277023</v>
      </c>
      <c r="R128" s="33">
        <v>135.45935316556867</v>
      </c>
      <c r="S128" s="33">
        <v>158.38651259399288</v>
      </c>
      <c r="T128" s="33">
        <v>146.08655489335183</v>
      </c>
      <c r="U128" s="23"/>
      <c r="V128" s="44">
        <v>44896</v>
      </c>
      <c r="W128" s="33">
        <f t="shared" si="285"/>
        <v>9.6211428103742946E-3</v>
      </c>
      <c r="X128" s="33">
        <f t="shared" si="286"/>
        <v>3.1470127776426438</v>
      </c>
      <c r="Y128" s="33">
        <f t="shared" si="287"/>
        <v>2.2155753548857717</v>
      </c>
      <c r="Z128" s="33">
        <f t="shared" si="288"/>
        <v>10.608679234037794</v>
      </c>
      <c r="AA128" s="33">
        <f t="shared" si="289"/>
        <v>15.806551616986781</v>
      </c>
      <c r="AB128" s="33">
        <f t="shared" si="290"/>
        <v>1.7073984414363679</v>
      </c>
      <c r="AC128" s="33">
        <f t="shared" si="291"/>
        <v>0.78151205830094739</v>
      </c>
      <c r="AD128" s="33">
        <f t="shared" si="292"/>
        <v>10.138303846638365</v>
      </c>
      <c r="AE128" s="33">
        <f t="shared" si="293"/>
        <v>1.4920042396678213</v>
      </c>
      <c r="AF128" s="33">
        <f t="shared" si="294"/>
        <v>7.2009518701704422</v>
      </c>
      <c r="AG128" s="33">
        <f t="shared" si="295"/>
        <v>3.931323597002617</v>
      </c>
      <c r="AH128" s="33">
        <f t="shared" si="296"/>
        <v>2.475648496131484</v>
      </c>
      <c r="AI128" s="33">
        <f t="shared" si="297"/>
        <v>3.3115825602504145</v>
      </c>
      <c r="AJ128" s="33">
        <f t="shared" si="298"/>
        <v>2.303852067318843</v>
      </c>
      <c r="AK128" s="33">
        <f t="shared" si="299"/>
        <v>3.8405975921499618</v>
      </c>
      <c r="AL128" s="33">
        <f t="shared" si="300"/>
        <v>-1.13641421299576</v>
      </c>
      <c r="AM128" s="33">
        <f t="shared" si="301"/>
        <v>3.9420960896383406</v>
      </c>
      <c r="AN128" s="33">
        <f t="shared" si="302"/>
        <v>0.66447364727866898</v>
      </c>
      <c r="AO128" s="33">
        <f t="shared" si="303"/>
        <v>3.307133776632611</v>
      </c>
      <c r="AP128" s="23"/>
      <c r="AQ128" s="23"/>
      <c r="AR128" s="5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M128" s="57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</row>
    <row r="129" spans="1:84" s="59" customFormat="1" ht="15.75" x14ac:dyDescent="0.25">
      <c r="A129" s="45">
        <v>44927</v>
      </c>
      <c r="B129" s="35">
        <v>131.93140412179747</v>
      </c>
      <c r="C129" s="35">
        <v>66.577084503600844</v>
      </c>
      <c r="D129" s="35">
        <v>138.76879831565805</v>
      </c>
      <c r="E129" s="35">
        <v>140.98181989116011</v>
      </c>
      <c r="F129" s="35">
        <v>139.83231059228584</v>
      </c>
      <c r="G129" s="35">
        <v>139.35831641652055</v>
      </c>
      <c r="H129" s="35">
        <v>133.73245834880433</v>
      </c>
      <c r="I129" s="35">
        <v>150.505577906095</v>
      </c>
      <c r="J129" s="35">
        <v>139.49043578130031</v>
      </c>
      <c r="K129" s="35">
        <v>196.21849348281816</v>
      </c>
      <c r="L129" s="35">
        <v>146.60723427751114</v>
      </c>
      <c r="M129" s="35">
        <v>131.67821545144773</v>
      </c>
      <c r="N129" s="35">
        <v>145.66305207666659</v>
      </c>
      <c r="O129" s="35">
        <v>129.1454493062781</v>
      </c>
      <c r="P129" s="35">
        <v>104.04750200679553</v>
      </c>
      <c r="Q129" s="35">
        <v>154.51730714454445</v>
      </c>
      <c r="R129" s="35">
        <v>122.05434449077674</v>
      </c>
      <c r="S129" s="35">
        <v>157.03810241672474</v>
      </c>
      <c r="T129" s="35">
        <v>139.29045846156646</v>
      </c>
      <c r="U129" s="23"/>
      <c r="V129" s="45">
        <v>44927</v>
      </c>
      <c r="W129" s="35">
        <f t="shared" ref="W129:W131" si="304">B129/B117*100-100</f>
        <v>1.8028679693532723</v>
      </c>
      <c r="X129" s="35">
        <f t="shared" ref="X129:X131" si="305">C129/C117*100-100</f>
        <v>-8.1851411376790111</v>
      </c>
      <c r="Y129" s="35">
        <f t="shared" ref="Y129:Y131" si="306">D129/D117*100-100</f>
        <v>2.9557387862461155</v>
      </c>
      <c r="Z129" s="35">
        <f t="shared" ref="Z129:Z131" si="307">E129/E117*100-100</f>
        <v>2.0864856873821509</v>
      </c>
      <c r="AA129" s="35">
        <f t="shared" ref="AA129:AA131" si="308">F129/F117*100-100</f>
        <v>4.2583488204377886</v>
      </c>
      <c r="AB129" s="35">
        <f t="shared" ref="AB129:AB131" si="309">G129/G117*100-100</f>
        <v>2.5892978065140966</v>
      </c>
      <c r="AC129" s="35">
        <f t="shared" ref="AC129:AC131" si="310">H129/H117*100-100</f>
        <v>1.9892078033273179</v>
      </c>
      <c r="AD129" s="35">
        <f t="shared" ref="AD129:AD131" si="311">I129/I117*100-100</f>
        <v>12.040734303320377</v>
      </c>
      <c r="AE129" s="35">
        <f t="shared" ref="AE129:AE131" si="312">J129/J117*100-100</f>
        <v>2.9113055245304764</v>
      </c>
      <c r="AF129" s="35">
        <f t="shared" ref="AF129:AF131" si="313">K129/K117*100-100</f>
        <v>10.440868895736187</v>
      </c>
      <c r="AG129" s="35">
        <f t="shared" ref="AG129:AG131" si="314">L129/L117*100-100</f>
        <v>3.8261968916006168</v>
      </c>
      <c r="AH129" s="35">
        <f t="shared" ref="AH129:AH131" si="315">M129/M117*100-100</f>
        <v>3.3644956297733728</v>
      </c>
      <c r="AI129" s="35">
        <f t="shared" ref="AI129:AI131" si="316">N129/N117*100-100</f>
        <v>3.0544168184715232</v>
      </c>
      <c r="AJ129" s="35">
        <f t="shared" ref="AJ129:AJ131" si="317">O129/O117*100-100</f>
        <v>2.704815884667795</v>
      </c>
      <c r="AK129" s="35">
        <f t="shared" ref="AK129:AK131" si="318">P129/P117*100-100</f>
        <v>2.3480918903942012</v>
      </c>
      <c r="AL129" s="35">
        <f t="shared" ref="AL129:AL131" si="319">Q129/Q117*100-100</f>
        <v>-5.9063267867699949</v>
      </c>
      <c r="AM129" s="35">
        <f t="shared" ref="AM129:AM131" si="320">R129/R117*100-100</f>
        <v>4.3058154142161698</v>
      </c>
      <c r="AN129" s="35">
        <f t="shared" ref="AN129:AN131" si="321">S129/S117*100-100</f>
        <v>5.6516865420779965</v>
      </c>
      <c r="AO129" s="35">
        <f t="shared" ref="AO129:AO131" si="322">T129/T117*100-100</f>
        <v>3.3086269789243801</v>
      </c>
      <c r="AP129" s="23"/>
      <c r="AQ129" s="23"/>
      <c r="AR129" s="5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M129" s="57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</row>
    <row r="130" spans="1:84" s="59" customFormat="1" ht="15.75" x14ac:dyDescent="0.25">
      <c r="A130" s="40">
        <v>44958</v>
      </c>
      <c r="B130" s="27">
        <v>142.85837187041818</v>
      </c>
      <c r="C130" s="27">
        <v>65.160816113513249</v>
      </c>
      <c r="D130" s="27">
        <v>139.19293458287962</v>
      </c>
      <c r="E130" s="27">
        <v>132.72883407581304</v>
      </c>
      <c r="F130" s="27">
        <v>159.72215441111959</v>
      </c>
      <c r="G130" s="27">
        <v>137.26399975299256</v>
      </c>
      <c r="H130" s="27">
        <v>136.22093700635151</v>
      </c>
      <c r="I130" s="27">
        <v>142.9445274107718</v>
      </c>
      <c r="J130" s="27">
        <v>129.9401702377283</v>
      </c>
      <c r="K130" s="27">
        <v>186.8505103996753</v>
      </c>
      <c r="L130" s="27">
        <v>146.01791105311153</v>
      </c>
      <c r="M130" s="27">
        <v>133.72795953498047</v>
      </c>
      <c r="N130" s="27">
        <v>146.51121433784948</v>
      </c>
      <c r="O130" s="27">
        <v>133.57596376746667</v>
      </c>
      <c r="P130" s="27">
        <v>120.71890429309828</v>
      </c>
      <c r="Q130" s="27">
        <v>155.34298612999686</v>
      </c>
      <c r="R130" s="27">
        <v>116.6129344106949</v>
      </c>
      <c r="S130" s="27">
        <v>155.5548689572131</v>
      </c>
      <c r="T130" s="27">
        <v>140.92858693482489</v>
      </c>
      <c r="U130" s="23"/>
      <c r="V130" s="40">
        <v>44958</v>
      </c>
      <c r="W130" s="27">
        <f t="shared" si="304"/>
        <v>4.379835226770993</v>
      </c>
      <c r="X130" s="27">
        <f t="shared" si="305"/>
        <v>-11.429774115010616</v>
      </c>
      <c r="Y130" s="27">
        <f t="shared" si="306"/>
        <v>3.6672730603574593</v>
      </c>
      <c r="Z130" s="27">
        <f t="shared" si="307"/>
        <v>-0.11265129702159982</v>
      </c>
      <c r="AA130" s="27">
        <f t="shared" si="308"/>
        <v>14.1040025072585</v>
      </c>
      <c r="AB130" s="27">
        <f t="shared" si="309"/>
        <v>3.054756518840378</v>
      </c>
      <c r="AC130" s="27">
        <f t="shared" si="310"/>
        <v>3.9417593583321917</v>
      </c>
      <c r="AD130" s="27">
        <f t="shared" si="311"/>
        <v>9.9137081184755402</v>
      </c>
      <c r="AE130" s="27">
        <f t="shared" si="312"/>
        <v>2.8522532658635953</v>
      </c>
      <c r="AF130" s="27">
        <f t="shared" si="313"/>
        <v>13.149048010600069</v>
      </c>
      <c r="AG130" s="27">
        <f t="shared" si="314"/>
        <v>3.8540544209163272</v>
      </c>
      <c r="AH130" s="27">
        <f t="shared" si="315"/>
        <v>4.8014337415092569</v>
      </c>
      <c r="AI130" s="27">
        <f t="shared" si="316"/>
        <v>1.1727427721531853</v>
      </c>
      <c r="AJ130" s="27">
        <f t="shared" si="317"/>
        <v>3.9552635828198959</v>
      </c>
      <c r="AK130" s="27">
        <f t="shared" si="318"/>
        <v>5.3364084072184141</v>
      </c>
      <c r="AL130" s="27">
        <f t="shared" si="319"/>
        <v>-2.652672151948849</v>
      </c>
      <c r="AM130" s="27">
        <f t="shared" si="320"/>
        <v>3.7144508229606714</v>
      </c>
      <c r="AN130" s="27">
        <f t="shared" si="321"/>
        <v>9.031735996064171</v>
      </c>
      <c r="AO130" s="27">
        <f t="shared" si="322"/>
        <v>4.7423760206952466</v>
      </c>
      <c r="AP130" s="23"/>
      <c r="AQ130" s="23"/>
      <c r="AR130" s="5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M130" s="57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</row>
    <row r="131" spans="1:84" s="59" customFormat="1" ht="15.75" x14ac:dyDescent="0.25">
      <c r="A131" s="40">
        <v>44986</v>
      </c>
      <c r="B131" s="27">
        <v>146.33935700613165</v>
      </c>
      <c r="C131" s="27">
        <v>72.195098190134189</v>
      </c>
      <c r="D131" s="27">
        <v>148.56445917689348</v>
      </c>
      <c r="E131" s="27">
        <v>139.90194585647191</v>
      </c>
      <c r="F131" s="27">
        <v>158.55392477984282</v>
      </c>
      <c r="G131" s="27">
        <v>136.79111603212323</v>
      </c>
      <c r="H131" s="27">
        <v>136.20859050255333</v>
      </c>
      <c r="I131" s="27">
        <v>156.10832110064973</v>
      </c>
      <c r="J131" s="27">
        <v>140.64022424861338</v>
      </c>
      <c r="K131" s="27">
        <v>189.80094753274102</v>
      </c>
      <c r="L131" s="27">
        <v>146.94926064252266</v>
      </c>
      <c r="M131" s="27">
        <v>136.61699366161258</v>
      </c>
      <c r="N131" s="27">
        <v>146.35436443582759</v>
      </c>
      <c r="O131" s="27">
        <v>134.22321067061864</v>
      </c>
      <c r="P131" s="27">
        <v>140.36507350623779</v>
      </c>
      <c r="Q131" s="27">
        <v>160.50324981363363</v>
      </c>
      <c r="R131" s="27">
        <v>122.8628348675937</v>
      </c>
      <c r="S131" s="27">
        <v>153.15412783896775</v>
      </c>
      <c r="T131" s="27">
        <v>144.89052020167247</v>
      </c>
      <c r="U131" s="23"/>
      <c r="V131" s="40">
        <v>44986</v>
      </c>
      <c r="W131" s="27">
        <f t="shared" si="304"/>
        <v>3.6255373907429771</v>
      </c>
      <c r="X131" s="27">
        <f t="shared" si="305"/>
        <v>-0.22210366632458545</v>
      </c>
      <c r="Y131" s="27">
        <f t="shared" si="306"/>
        <v>5.0082988145217229</v>
      </c>
      <c r="Z131" s="27">
        <f t="shared" si="307"/>
        <v>-1.7654001388754352</v>
      </c>
      <c r="AA131" s="27">
        <f t="shared" si="308"/>
        <v>10.550127648960924</v>
      </c>
      <c r="AB131" s="27">
        <f t="shared" si="309"/>
        <v>1.7125183743162893</v>
      </c>
      <c r="AC131" s="27">
        <f t="shared" si="310"/>
        <v>1.2585604864407287</v>
      </c>
      <c r="AD131" s="27">
        <f t="shared" si="311"/>
        <v>10.18345183897884</v>
      </c>
      <c r="AE131" s="27">
        <f t="shared" si="312"/>
        <v>1.1752928800054008</v>
      </c>
      <c r="AF131" s="27">
        <f t="shared" si="313"/>
        <v>9.943209582141364</v>
      </c>
      <c r="AG131" s="27">
        <f t="shared" si="314"/>
        <v>3.9542354600395413</v>
      </c>
      <c r="AH131" s="27">
        <f t="shared" si="315"/>
        <v>3.727516173094287</v>
      </c>
      <c r="AI131" s="27">
        <f t="shared" si="316"/>
        <v>3.927107427929073</v>
      </c>
      <c r="AJ131" s="27">
        <f t="shared" si="317"/>
        <v>3.9842535599432978</v>
      </c>
      <c r="AK131" s="27">
        <f t="shared" si="318"/>
        <v>5.0190045137001817</v>
      </c>
      <c r="AL131" s="27">
        <f t="shared" si="319"/>
        <v>-1.1058501352337657</v>
      </c>
      <c r="AM131" s="27">
        <f t="shared" si="320"/>
        <v>2.8647996986610877</v>
      </c>
      <c r="AN131" s="27">
        <f t="shared" si="321"/>
        <v>5.0121399940808118</v>
      </c>
      <c r="AO131" s="27">
        <f t="shared" si="322"/>
        <v>3.9683324879307804</v>
      </c>
      <c r="AP131" s="23"/>
      <c r="AQ131" s="23"/>
      <c r="AR131" s="5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M131" s="57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</row>
    <row r="132" spans="1:84" s="59" customFormat="1" ht="15.75" x14ac:dyDescent="0.25">
      <c r="A132" s="40">
        <v>45017</v>
      </c>
      <c r="B132" s="27">
        <v>131.44110062869467</v>
      </c>
      <c r="C132" s="27">
        <v>64.155539473622696</v>
      </c>
      <c r="D132" s="27">
        <v>140.80687738700854</v>
      </c>
      <c r="E132" s="27">
        <v>123.18208286252255</v>
      </c>
      <c r="F132" s="27">
        <v>155.17274387605241</v>
      </c>
      <c r="G132" s="27">
        <v>139.51957872664764</v>
      </c>
      <c r="H132" s="27">
        <v>119.58540226522791</v>
      </c>
      <c r="I132" s="27">
        <v>166.92228281657654</v>
      </c>
      <c r="J132" s="27">
        <v>134.96686574710395</v>
      </c>
      <c r="K132" s="27">
        <v>192.99010525855928</v>
      </c>
      <c r="L132" s="27">
        <v>147.14969185870726</v>
      </c>
      <c r="M132" s="27">
        <v>139.97719335314576</v>
      </c>
      <c r="N132" s="27">
        <v>139.74884178109411</v>
      </c>
      <c r="O132" s="27">
        <v>134.59509811830208</v>
      </c>
      <c r="P132" s="27">
        <v>121.446737547738</v>
      </c>
      <c r="Q132" s="27">
        <v>160.97362520837959</v>
      </c>
      <c r="R132" s="27">
        <v>118.99905549538343</v>
      </c>
      <c r="S132" s="27">
        <v>154.35100895185008</v>
      </c>
      <c r="T132" s="27">
        <v>140.6969217864002</v>
      </c>
      <c r="U132" s="23"/>
      <c r="V132" s="40">
        <v>45017</v>
      </c>
      <c r="W132" s="27">
        <f t="shared" ref="W132:W134" si="323">B132/B120*100-100</f>
        <v>2.9725761946980356</v>
      </c>
      <c r="X132" s="27">
        <f t="shared" ref="X132:X134" si="324">C132/C120*100-100</f>
        <v>-0.29033333618595236</v>
      </c>
      <c r="Y132" s="27">
        <f t="shared" ref="Y132:Y134" si="325">D132/D120*100-100</f>
        <v>2.9468087346168801</v>
      </c>
      <c r="Z132" s="27">
        <f t="shared" ref="Z132:Z134" si="326">E132/E120*100-100</f>
        <v>-3.9446579949543263</v>
      </c>
      <c r="AA132" s="27">
        <f t="shared" ref="AA132:AA134" si="327">F132/F120*100-100</f>
        <v>13.197514434086187</v>
      </c>
      <c r="AB132" s="27">
        <f t="shared" ref="AB132:AB134" si="328">G132/G120*100-100</f>
        <v>1.5665695832374382</v>
      </c>
      <c r="AC132" s="27">
        <f t="shared" ref="AC132:AC134" si="329">H132/H120*100-100</f>
        <v>0.92359315513175488</v>
      </c>
      <c r="AD132" s="27">
        <f t="shared" ref="AD132:AD134" si="330">I132/I120*100-100</f>
        <v>6.4140517048314081</v>
      </c>
      <c r="AE132" s="27">
        <f t="shared" ref="AE132:AE134" si="331">J132/J120*100-100</f>
        <v>-1.7378370322401366</v>
      </c>
      <c r="AF132" s="27">
        <f t="shared" ref="AF132:AF134" si="332">K132/K120*100-100</f>
        <v>5.6853811721940133</v>
      </c>
      <c r="AG132" s="27">
        <f t="shared" ref="AG132:AG134" si="333">L132/L120*100-100</f>
        <v>3.7352652915316327</v>
      </c>
      <c r="AH132" s="27">
        <f t="shared" ref="AH132:AH134" si="334">M132/M120*100-100</f>
        <v>3.4638892872420115</v>
      </c>
      <c r="AI132" s="27">
        <f t="shared" ref="AI132:AI134" si="335">N132/N120*100-100</f>
        <v>-3.3997848097824743</v>
      </c>
      <c r="AJ132" s="27">
        <f t="shared" ref="AJ132:AJ134" si="336">O132/O120*100-100</f>
        <v>3.4035873497029456</v>
      </c>
      <c r="AK132" s="27">
        <f t="shared" ref="AK132:AK134" si="337">P132/P120*100-100</f>
        <v>4.3779822221143689</v>
      </c>
      <c r="AL132" s="27">
        <f t="shared" ref="AL132:AL134" si="338">Q132/Q120*100-100</f>
        <v>4.5578108957880374</v>
      </c>
      <c r="AM132" s="27">
        <f t="shared" ref="AM132:AM134" si="339">R132/R120*100-100</f>
        <v>5.5749207527437221</v>
      </c>
      <c r="AN132" s="27">
        <f t="shared" ref="AN132:AN134" si="340">S132/S120*100-100</f>
        <v>9.1871210745973428</v>
      </c>
      <c r="AO132" s="27">
        <f t="shared" ref="AO132:AO134" si="341">T132/T120*100-100</f>
        <v>3.4986199137381391</v>
      </c>
      <c r="AP132" s="23"/>
      <c r="AQ132" s="23"/>
      <c r="AR132" s="57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M132" s="57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</row>
    <row r="133" spans="1:84" s="59" customFormat="1" ht="15.75" x14ac:dyDescent="0.25">
      <c r="A133" s="40">
        <v>45047</v>
      </c>
      <c r="B133" s="27">
        <v>123.67263781659213</v>
      </c>
      <c r="C133" s="27">
        <v>63.999646954032102</v>
      </c>
      <c r="D133" s="27">
        <v>141.75825451215718</v>
      </c>
      <c r="E133" s="27">
        <v>124.16840755211685</v>
      </c>
      <c r="F133" s="27">
        <v>158.7983073118094</v>
      </c>
      <c r="G133" s="27">
        <v>140.48614475525287</v>
      </c>
      <c r="H133" s="27">
        <v>118.55056912420612</v>
      </c>
      <c r="I133" s="27">
        <v>164.15125229288557</v>
      </c>
      <c r="J133" s="27">
        <v>139.30983233126551</v>
      </c>
      <c r="K133" s="27">
        <v>201.96333844535286</v>
      </c>
      <c r="L133" s="27">
        <v>148.23623515370244</v>
      </c>
      <c r="M133" s="27">
        <v>139.48097643352085</v>
      </c>
      <c r="N133" s="27">
        <v>147.01759929226537</v>
      </c>
      <c r="O133" s="27">
        <v>134.50903941818638</v>
      </c>
      <c r="P133" s="27">
        <v>112.80681271384071</v>
      </c>
      <c r="Q133" s="27">
        <v>167.83672284882533</v>
      </c>
      <c r="R133" s="27">
        <v>123.00909956373427</v>
      </c>
      <c r="S133" s="27">
        <v>159.43804615941045</v>
      </c>
      <c r="T133" s="27">
        <v>141.23412057102902</v>
      </c>
      <c r="U133" s="23"/>
      <c r="V133" s="40">
        <v>45047</v>
      </c>
      <c r="W133" s="27">
        <f t="shared" si="323"/>
        <v>2.1843548054944222</v>
      </c>
      <c r="X133" s="27">
        <f t="shared" si="324"/>
        <v>-4.799225680234926</v>
      </c>
      <c r="Y133" s="27">
        <f t="shared" si="325"/>
        <v>2.1906464769893716</v>
      </c>
      <c r="Z133" s="27">
        <f t="shared" si="326"/>
        <v>2.6820960208892899</v>
      </c>
      <c r="AA133" s="27">
        <f t="shared" si="327"/>
        <v>6.0710910400124902</v>
      </c>
      <c r="AB133" s="27">
        <f t="shared" si="328"/>
        <v>3.4485033398469227</v>
      </c>
      <c r="AC133" s="27">
        <f t="shared" si="329"/>
        <v>0.21849149539549728</v>
      </c>
      <c r="AD133" s="27">
        <f t="shared" si="330"/>
        <v>5.4586395742970382</v>
      </c>
      <c r="AE133" s="27">
        <f t="shared" si="331"/>
        <v>-0.48867016982040923</v>
      </c>
      <c r="AF133" s="27">
        <f t="shared" si="332"/>
        <v>11.716855690948336</v>
      </c>
      <c r="AG133" s="27">
        <f t="shared" si="333"/>
        <v>4.0844221033576389</v>
      </c>
      <c r="AH133" s="27">
        <f t="shared" si="334"/>
        <v>6.0768482513432645</v>
      </c>
      <c r="AI133" s="27">
        <f t="shared" si="335"/>
        <v>-1.1761067255008868</v>
      </c>
      <c r="AJ133" s="27">
        <f t="shared" si="336"/>
        <v>2.7928418765209528</v>
      </c>
      <c r="AK133" s="27">
        <f t="shared" si="337"/>
        <v>4.2965806847542751</v>
      </c>
      <c r="AL133" s="27">
        <f t="shared" si="338"/>
        <v>2.8824571791504496</v>
      </c>
      <c r="AM133" s="27">
        <f t="shared" si="339"/>
        <v>3.9414470290094954</v>
      </c>
      <c r="AN133" s="27">
        <f t="shared" si="340"/>
        <v>10.280734755547073</v>
      </c>
      <c r="AO133" s="27">
        <f t="shared" si="341"/>
        <v>3.8013172186965818</v>
      </c>
      <c r="AP133" s="23"/>
      <c r="AQ133" s="23"/>
      <c r="AR133" s="57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M133" s="57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</row>
    <row r="134" spans="1:84" s="59" customFormat="1" ht="15.75" x14ac:dyDescent="0.25">
      <c r="A134" s="40">
        <v>45078</v>
      </c>
      <c r="B134" s="27">
        <v>120.07404772737287</v>
      </c>
      <c r="C134" s="27">
        <v>62.665971525166178</v>
      </c>
      <c r="D134" s="27">
        <v>139.99048231039842</v>
      </c>
      <c r="E134" s="27">
        <v>117.14659611828756</v>
      </c>
      <c r="F134" s="27">
        <v>154.89676700293978</v>
      </c>
      <c r="G134" s="27">
        <v>141.69887055003798</v>
      </c>
      <c r="H134" s="27">
        <v>118.42764371732405</v>
      </c>
      <c r="I134" s="27">
        <v>140.20600471548306</v>
      </c>
      <c r="J134" s="27">
        <v>137.9000881185564</v>
      </c>
      <c r="K134" s="27">
        <v>206.0493051341912</v>
      </c>
      <c r="L134" s="27">
        <v>148.22722636487811</v>
      </c>
      <c r="M134" s="27">
        <v>137.5027347998564</v>
      </c>
      <c r="N134" s="27">
        <v>136.01412533678101</v>
      </c>
      <c r="O134" s="27">
        <v>134.94549636150711</v>
      </c>
      <c r="P134" s="27">
        <v>112.67003651993106</v>
      </c>
      <c r="Q134" s="27">
        <v>171.82733440382367</v>
      </c>
      <c r="R134" s="27">
        <v>119.72617251442172</v>
      </c>
      <c r="S134" s="27">
        <v>156.05429926404466</v>
      </c>
      <c r="T134" s="27">
        <v>139.30205661177527</v>
      </c>
      <c r="U134" s="23"/>
      <c r="V134" s="40">
        <v>45078</v>
      </c>
      <c r="W134" s="27">
        <f t="shared" si="323"/>
        <v>3.0190442119935739</v>
      </c>
      <c r="X134" s="27">
        <f t="shared" si="324"/>
        <v>-10.738721311730487</v>
      </c>
      <c r="Y134" s="27">
        <f t="shared" si="325"/>
        <v>1.5896088775631227</v>
      </c>
      <c r="Z134" s="27">
        <f t="shared" si="326"/>
        <v>-10.056078433211184</v>
      </c>
      <c r="AA134" s="27">
        <f t="shared" si="327"/>
        <v>10.449841694183618</v>
      </c>
      <c r="AB134" s="27">
        <f t="shared" si="328"/>
        <v>5.4548767873414477</v>
      </c>
      <c r="AC134" s="27">
        <f t="shared" si="329"/>
        <v>1.2636653140859551</v>
      </c>
      <c r="AD134" s="27">
        <f t="shared" si="330"/>
        <v>10.83006656857755</v>
      </c>
      <c r="AE134" s="27">
        <f t="shared" si="331"/>
        <v>-1.5855525958180721</v>
      </c>
      <c r="AF134" s="27">
        <f t="shared" si="332"/>
        <v>18.019892671930535</v>
      </c>
      <c r="AG134" s="27">
        <f t="shared" si="333"/>
        <v>4.535897484149416</v>
      </c>
      <c r="AH134" s="27">
        <f t="shared" si="334"/>
        <v>8.1734201278550671</v>
      </c>
      <c r="AI134" s="27">
        <f t="shared" si="335"/>
        <v>4.3435430676782403</v>
      </c>
      <c r="AJ134" s="27">
        <f t="shared" si="336"/>
        <v>2.8814902233958293</v>
      </c>
      <c r="AK134" s="27">
        <f t="shared" si="337"/>
        <v>4.3906911794523182</v>
      </c>
      <c r="AL134" s="27">
        <f t="shared" si="338"/>
        <v>0.18946586965012102</v>
      </c>
      <c r="AM134" s="27">
        <f t="shared" si="339"/>
        <v>5.6861076197676681</v>
      </c>
      <c r="AN134" s="27">
        <f t="shared" si="340"/>
        <v>16.16505750355887</v>
      </c>
      <c r="AO134" s="27">
        <f t="shared" si="341"/>
        <v>5.0756476452042563</v>
      </c>
      <c r="AP134" s="23"/>
      <c r="AQ134" s="23"/>
      <c r="AR134" s="57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M134" s="57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</row>
    <row r="135" spans="1:84" s="59" customFormat="1" ht="15.75" x14ac:dyDescent="0.25">
      <c r="A135" s="40">
        <v>45108</v>
      </c>
      <c r="B135" s="27">
        <v>119.55367798766285</v>
      </c>
      <c r="C135" s="27">
        <v>68.498868752167894</v>
      </c>
      <c r="D135" s="27">
        <v>139.02195415234186</v>
      </c>
      <c r="E135" s="27">
        <v>128.56627576327392</v>
      </c>
      <c r="F135" s="27">
        <v>166.44887163304688</v>
      </c>
      <c r="G135" s="27">
        <v>143.19736302469209</v>
      </c>
      <c r="H135" s="27">
        <v>124.43929353249634</v>
      </c>
      <c r="I135" s="27">
        <v>155.38926915094177</v>
      </c>
      <c r="J135" s="27">
        <v>140.16240439971051</v>
      </c>
      <c r="K135" s="27">
        <v>198.50748896165027</v>
      </c>
      <c r="L135" s="27">
        <v>149.4198448500822</v>
      </c>
      <c r="M135" s="27">
        <v>142.42912642838988</v>
      </c>
      <c r="N135" s="27">
        <v>148.37345836849022</v>
      </c>
      <c r="O135" s="27">
        <v>135.02834981214698</v>
      </c>
      <c r="P135" s="27">
        <v>122.9116043779471</v>
      </c>
      <c r="Q135" s="27">
        <v>169.00794936697818</v>
      </c>
      <c r="R135" s="27">
        <v>120.78030666695058</v>
      </c>
      <c r="S135" s="27">
        <v>164.39035830126926</v>
      </c>
      <c r="T135" s="27">
        <v>142.40518615426788</v>
      </c>
      <c r="U135" s="23"/>
      <c r="V135" s="40">
        <v>45108</v>
      </c>
      <c r="W135" s="27">
        <f t="shared" ref="W135:W137" si="342">B135/B123*100-100</f>
        <v>3.3258091910240495</v>
      </c>
      <c r="X135" s="27">
        <f t="shared" ref="X135:X137" si="343">C135/C123*100-100</f>
        <v>-7.1916801267804118</v>
      </c>
      <c r="Y135" s="27">
        <f t="shared" ref="Y135:Y137" si="344">D135/D123*100-100</f>
        <v>1.0761935671506535</v>
      </c>
      <c r="Z135" s="27">
        <f t="shared" ref="Z135:Z137" si="345">E135/E123*100-100</f>
        <v>-3.508297218227284</v>
      </c>
      <c r="AA135" s="27">
        <f t="shared" ref="AA135:AA137" si="346">F135/F123*100-100</f>
        <v>9.4780035333588302</v>
      </c>
      <c r="AB135" s="27">
        <f t="shared" ref="AB135:AB137" si="347">G135/G123*100-100</f>
        <v>5.6440677151626772</v>
      </c>
      <c r="AC135" s="27">
        <f t="shared" ref="AC135:AC137" si="348">H135/H123*100-100</f>
        <v>2.5075626373815396</v>
      </c>
      <c r="AD135" s="27">
        <f t="shared" ref="AD135:AD137" si="349">I135/I123*100-100</f>
        <v>9.5491798127711434</v>
      </c>
      <c r="AE135" s="27">
        <f t="shared" ref="AE135:AE137" si="350">J135/J123*100-100</f>
        <v>0.81837578034821945</v>
      </c>
      <c r="AF135" s="27">
        <f t="shared" ref="AF135:AF137" si="351">K135/K123*100-100</f>
        <v>8.742477557461342</v>
      </c>
      <c r="AG135" s="27">
        <f t="shared" ref="AG135:AG137" si="352">L135/L123*100-100</f>
        <v>4.4282543921110715</v>
      </c>
      <c r="AH135" s="27">
        <f t="shared" ref="AH135:AH137" si="353">M135/M123*100-100</f>
        <v>7.3359351288852395</v>
      </c>
      <c r="AI135" s="27">
        <f t="shared" ref="AI135:AI137" si="354">N135/N123*100-100</f>
        <v>6.1718150625501522</v>
      </c>
      <c r="AJ135" s="27">
        <f t="shared" ref="AJ135:AJ137" si="355">O135/O123*100-100</f>
        <v>2.6267175128712239</v>
      </c>
      <c r="AK135" s="27">
        <f t="shared" ref="AK135:AK137" si="356">P135/P123*100-100</f>
        <v>3.2397964884399215</v>
      </c>
      <c r="AL135" s="27">
        <f t="shared" ref="AL135:AL137" si="357">Q135/Q123*100-100</f>
        <v>1.9576263882698868</v>
      </c>
      <c r="AM135" s="27">
        <f t="shared" ref="AM135:AM137" si="358">R135/R123*100-100</f>
        <v>2.7405065655577374</v>
      </c>
      <c r="AN135" s="27">
        <f t="shared" ref="AN135:AN137" si="359">S135/S123*100-100</f>
        <v>18.446429709916103</v>
      </c>
      <c r="AO135" s="27">
        <f t="shared" ref="AO135:AO137" si="360">T135/T123*100-100</f>
        <v>5.0063151274849957</v>
      </c>
      <c r="AP135" s="23"/>
      <c r="AQ135" s="23"/>
      <c r="AR135" s="57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M135" s="57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</row>
    <row r="136" spans="1:84" s="59" customFormat="1" ht="15.75" x14ac:dyDescent="0.25">
      <c r="A136" s="40">
        <v>45139</v>
      </c>
      <c r="B136" s="27">
        <v>121.73382515709693</v>
      </c>
      <c r="C136" s="27">
        <v>65.618386337892062</v>
      </c>
      <c r="D136" s="27">
        <v>131.02734637699479</v>
      </c>
      <c r="E136" s="27">
        <v>137.07141059965466</v>
      </c>
      <c r="F136" s="27">
        <v>158.63609412059546</v>
      </c>
      <c r="G136" s="27">
        <v>144.03516750059453</v>
      </c>
      <c r="H136" s="27">
        <v>127.91229414154179</v>
      </c>
      <c r="I136" s="27">
        <v>146.7822970503446</v>
      </c>
      <c r="J136" s="27">
        <v>136.61605845767227</v>
      </c>
      <c r="K136" s="27">
        <v>193.45939437087765</v>
      </c>
      <c r="L136" s="27">
        <v>149.96426469798237</v>
      </c>
      <c r="M136" s="27">
        <v>140.04909814255817</v>
      </c>
      <c r="N136" s="27">
        <v>148.07222793924967</v>
      </c>
      <c r="O136" s="27">
        <v>135.03533918711901</v>
      </c>
      <c r="P136" s="27">
        <v>123.20370534925314</v>
      </c>
      <c r="Q136" s="27">
        <v>178.0046672959503</v>
      </c>
      <c r="R136" s="27">
        <v>121.68529736286439</v>
      </c>
      <c r="S136" s="27">
        <v>161.70639248768154</v>
      </c>
      <c r="T136" s="27">
        <v>141.10966205142444</v>
      </c>
      <c r="U136" s="23"/>
      <c r="V136" s="40">
        <v>45139</v>
      </c>
      <c r="W136" s="27">
        <f t="shared" si="342"/>
        <v>1.6282156134379164</v>
      </c>
      <c r="X136" s="27">
        <f t="shared" si="343"/>
        <v>-11.724027321057704</v>
      </c>
      <c r="Y136" s="27">
        <f t="shared" si="344"/>
        <v>1.7211213530342633</v>
      </c>
      <c r="Z136" s="27">
        <f t="shared" si="345"/>
        <v>-0.2494194056335175</v>
      </c>
      <c r="AA136" s="27">
        <f t="shared" si="346"/>
        <v>-0.5405995544636113</v>
      </c>
      <c r="AB136" s="27">
        <f t="shared" si="347"/>
        <v>4.7282758141420373</v>
      </c>
      <c r="AC136" s="27">
        <f t="shared" si="348"/>
        <v>3.051417482117273</v>
      </c>
      <c r="AD136" s="27">
        <f t="shared" si="349"/>
        <v>5.2355916912003835</v>
      </c>
      <c r="AE136" s="27">
        <f t="shared" si="350"/>
        <v>8.4948165363982753E-3</v>
      </c>
      <c r="AF136" s="27">
        <f t="shared" si="351"/>
        <v>11.228921752503012</v>
      </c>
      <c r="AG136" s="27">
        <f t="shared" si="352"/>
        <v>4.1427407874723201</v>
      </c>
      <c r="AH136" s="27">
        <f t="shared" si="353"/>
        <v>6.543143295217007</v>
      </c>
      <c r="AI136" s="27">
        <f t="shared" si="354"/>
        <v>0.52600182089359748</v>
      </c>
      <c r="AJ136" s="27">
        <f t="shared" si="355"/>
        <v>2.4579108587995222</v>
      </c>
      <c r="AK136" s="27">
        <f t="shared" si="356"/>
        <v>2.8157171736476414</v>
      </c>
      <c r="AL136" s="27">
        <f t="shared" si="357"/>
        <v>4.0716421363676147</v>
      </c>
      <c r="AM136" s="27">
        <f t="shared" si="358"/>
        <v>4.1827894824931064</v>
      </c>
      <c r="AN136" s="27">
        <f t="shared" si="359"/>
        <v>11.258506655260575</v>
      </c>
      <c r="AO136" s="27">
        <f t="shared" si="360"/>
        <v>3.6244187342341547</v>
      </c>
      <c r="AP136" s="23"/>
      <c r="AQ136" s="23"/>
      <c r="AR136" s="57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M136" s="57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</row>
    <row r="137" spans="1:84" s="59" customFormat="1" ht="15.75" x14ac:dyDescent="0.25">
      <c r="A137" s="40">
        <v>45170</v>
      </c>
      <c r="B137" s="27">
        <v>116.62217097857003</v>
      </c>
      <c r="C137" s="27">
        <v>62.058131112537865</v>
      </c>
      <c r="D137" s="27">
        <v>127.12793733154648</v>
      </c>
      <c r="E137" s="27">
        <v>136.55659674412766</v>
      </c>
      <c r="F137" s="27">
        <v>151.50335132638571</v>
      </c>
      <c r="G137" s="27">
        <v>142.29197864119712</v>
      </c>
      <c r="H137" s="27">
        <v>129.7983117091332</v>
      </c>
      <c r="I137" s="27">
        <v>147.70858214069688</v>
      </c>
      <c r="J137" s="27">
        <v>136.56933888184767</v>
      </c>
      <c r="K137" s="27">
        <v>188.41249001222917</v>
      </c>
      <c r="L137" s="27">
        <v>150.17810416573445</v>
      </c>
      <c r="M137" s="27">
        <v>135.33599742304523</v>
      </c>
      <c r="N137" s="27">
        <v>146.09153456752</v>
      </c>
      <c r="O137" s="27">
        <v>135.30826994579772</v>
      </c>
      <c r="P137" s="27">
        <v>115.20615694830126</v>
      </c>
      <c r="Q137" s="27">
        <v>176.18791915324834</v>
      </c>
      <c r="R137" s="27">
        <v>124.98810489874592</v>
      </c>
      <c r="S137" s="27">
        <v>159.22829781842495</v>
      </c>
      <c r="T137" s="27">
        <v>138.56599468189549</v>
      </c>
      <c r="U137" s="23"/>
      <c r="V137" s="40">
        <v>45170</v>
      </c>
      <c r="W137" s="27">
        <f t="shared" si="342"/>
        <v>1.9074701400487442</v>
      </c>
      <c r="X137" s="27">
        <f t="shared" si="343"/>
        <v>-7.286466077102034</v>
      </c>
      <c r="Y137" s="27">
        <f t="shared" si="344"/>
        <v>1.4248734001210721</v>
      </c>
      <c r="Z137" s="27">
        <f t="shared" si="345"/>
        <v>-1.3479232921572333</v>
      </c>
      <c r="AA137" s="27">
        <f t="shared" si="346"/>
        <v>-1.7233064890937726</v>
      </c>
      <c r="AB137" s="27">
        <f t="shared" si="347"/>
        <v>3.5230092353189661</v>
      </c>
      <c r="AC137" s="27">
        <f t="shared" si="348"/>
        <v>4.9361480948552128</v>
      </c>
      <c r="AD137" s="27">
        <f t="shared" si="349"/>
        <v>7.5269166742894384</v>
      </c>
      <c r="AE137" s="27">
        <f t="shared" si="350"/>
        <v>2.1928091769528351</v>
      </c>
      <c r="AF137" s="27">
        <f t="shared" si="351"/>
        <v>6.760791251847678</v>
      </c>
      <c r="AG137" s="27">
        <f t="shared" si="352"/>
        <v>4.4420861860301102</v>
      </c>
      <c r="AH137" s="27">
        <f t="shared" si="353"/>
        <v>5.8606680836396094</v>
      </c>
      <c r="AI137" s="27">
        <f t="shared" si="354"/>
        <v>6.9735239423744986</v>
      </c>
      <c r="AJ137" s="27">
        <f t="shared" si="355"/>
        <v>2.718494777388841</v>
      </c>
      <c r="AK137" s="27">
        <f t="shared" si="356"/>
        <v>2.4704278803111777</v>
      </c>
      <c r="AL137" s="27">
        <f t="shared" si="357"/>
        <v>5.802608072336497</v>
      </c>
      <c r="AM137" s="27">
        <f t="shared" si="358"/>
        <v>2.1874372591784663</v>
      </c>
      <c r="AN137" s="27">
        <f t="shared" si="359"/>
        <v>9.7769912498003748</v>
      </c>
      <c r="AO137" s="27">
        <f t="shared" si="360"/>
        <v>3.4320708958049124</v>
      </c>
      <c r="AP137" s="23"/>
      <c r="AQ137" s="23"/>
      <c r="AR137" s="57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M137" s="57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</row>
    <row r="138" spans="1:84" s="59" customFormat="1" ht="15.75" x14ac:dyDescent="0.25">
      <c r="A138" s="40">
        <v>45200</v>
      </c>
      <c r="B138" s="27">
        <v>110.91837420302706</v>
      </c>
      <c r="C138" s="27">
        <v>49.120357382721188</v>
      </c>
      <c r="D138" s="27">
        <v>126.51707839646434</v>
      </c>
      <c r="E138" s="27">
        <v>138.47790539823347</v>
      </c>
      <c r="F138" s="27">
        <v>151.88582812341764</v>
      </c>
      <c r="G138" s="27">
        <v>141.08317982240939</v>
      </c>
      <c r="H138" s="27">
        <v>124.73751121709061</v>
      </c>
      <c r="I138" s="27">
        <v>136.25736854651154</v>
      </c>
      <c r="J138" s="27">
        <v>144.01954799284061</v>
      </c>
      <c r="K138" s="27">
        <v>192.45830403432882</v>
      </c>
      <c r="L138" s="27">
        <v>150.76417993841318</v>
      </c>
      <c r="M138" s="27">
        <v>143.4784154602097</v>
      </c>
      <c r="N138" s="27">
        <v>152.30672234192753</v>
      </c>
      <c r="O138" s="27">
        <v>133.82145158088423</v>
      </c>
      <c r="P138" s="27">
        <v>111.63092583395766</v>
      </c>
      <c r="Q138" s="27">
        <v>162.26113964929951</v>
      </c>
      <c r="R138" s="27">
        <v>131.07720142467448</v>
      </c>
      <c r="S138" s="27">
        <v>159.23547853609881</v>
      </c>
      <c r="T138" s="27">
        <v>137.57702746638478</v>
      </c>
      <c r="U138" s="23"/>
      <c r="V138" s="40">
        <v>45200</v>
      </c>
      <c r="W138" s="27">
        <f t="shared" ref="W138:W140" si="361">B138/B126*100-100</f>
        <v>1.8600886966236203</v>
      </c>
      <c r="X138" s="27">
        <f t="shared" ref="X138:X140" si="362">C138/C126*100-100</f>
        <v>-34.751842421752045</v>
      </c>
      <c r="Y138" s="27">
        <f t="shared" ref="Y138:Y140" si="363">D138/D126*100-100</f>
        <v>-0.54892546662740926</v>
      </c>
      <c r="Z138" s="27">
        <f t="shared" ref="Z138:Z140" si="364">E138/E126*100-100</f>
        <v>-2.7467574565637136</v>
      </c>
      <c r="AA138" s="27">
        <f t="shared" ref="AA138:AA140" si="365">F138/F126*100-100</f>
        <v>-3.4795788632788032</v>
      </c>
      <c r="AB138" s="27">
        <f t="shared" ref="AB138:AB140" si="366">G138/G126*100-100</f>
        <v>1.8687941817662193</v>
      </c>
      <c r="AC138" s="27">
        <f t="shared" ref="AC138:AC140" si="367">H138/H126*100-100</f>
        <v>0.4461761065706753</v>
      </c>
      <c r="AD138" s="27">
        <f t="shared" ref="AD138:AD140" si="368">I138/I126*100-100</f>
        <v>-8.535835781881616</v>
      </c>
      <c r="AE138" s="27">
        <f t="shared" ref="AE138:AE140" si="369">J138/J126*100-100</f>
        <v>4.3323542058722637</v>
      </c>
      <c r="AF138" s="27">
        <f t="shared" ref="AF138:AF140" si="370">K138/K126*100-100</f>
        <v>8.0248146221452856</v>
      </c>
      <c r="AG138" s="27">
        <f t="shared" ref="AG138:AG140" si="371">L138/L126*100-100</f>
        <v>3.6858277104476542</v>
      </c>
      <c r="AH138" s="27">
        <f t="shared" ref="AH138:AH140" si="372">M138/M126*100-100</f>
        <v>1.2767053877152108</v>
      </c>
      <c r="AI138" s="27">
        <f t="shared" ref="AI138:AI140" si="373">N138/N126*100-100</f>
        <v>1.7814621877913766</v>
      </c>
      <c r="AJ138" s="27">
        <f t="shared" ref="AJ138:AJ140" si="374">O138/O126*100-100</f>
        <v>3.1855858175496792</v>
      </c>
      <c r="AK138" s="27">
        <f t="shared" ref="AK138:AK140" si="375">P138/P126*100-100</f>
        <v>2.2703106185523581</v>
      </c>
      <c r="AL138" s="27">
        <f t="shared" ref="AL138:AL140" si="376">Q138/Q126*100-100</f>
        <v>-0.72949654118424689</v>
      </c>
      <c r="AM138" s="27">
        <f t="shared" ref="AM138:AM140" si="377">R138/R126*100-100</f>
        <v>0.76859496159403307</v>
      </c>
      <c r="AN138" s="27">
        <f t="shared" ref="AN138:AN140" si="378">S138/S126*100-100</f>
        <v>5.4028546478966035</v>
      </c>
      <c r="AO138" s="27">
        <f t="shared" ref="AO138:AO140" si="379">T138/T126*100-100</f>
        <v>1.1836206777515486</v>
      </c>
      <c r="AP138" s="23"/>
      <c r="AQ138" s="23"/>
      <c r="AR138" s="57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M138" s="57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</row>
    <row r="139" spans="1:84" s="59" customFormat="1" ht="15.75" x14ac:dyDescent="0.25">
      <c r="A139" s="40">
        <v>45231</v>
      </c>
      <c r="B139" s="27">
        <v>118.96417183807741</v>
      </c>
      <c r="C139" s="27">
        <v>61.459338344993014</v>
      </c>
      <c r="D139" s="27">
        <v>135.60892806983881</v>
      </c>
      <c r="E139" s="27">
        <v>152.53002330232334</v>
      </c>
      <c r="F139" s="27">
        <v>159.5900329858263</v>
      </c>
      <c r="G139" s="27">
        <v>144.90255525268086</v>
      </c>
      <c r="H139" s="27">
        <v>136.88339481287053</v>
      </c>
      <c r="I139" s="27">
        <v>156.60542736630606</v>
      </c>
      <c r="J139" s="27">
        <v>146.84612126178814</v>
      </c>
      <c r="K139" s="27">
        <v>195.15403843892466</v>
      </c>
      <c r="L139" s="27">
        <v>152.68801385750825</v>
      </c>
      <c r="M139" s="27">
        <v>146.78501635617096</v>
      </c>
      <c r="N139" s="27">
        <v>161.04694373830608</v>
      </c>
      <c r="O139" s="27">
        <v>133.62501665898495</v>
      </c>
      <c r="P139" s="27">
        <v>120.3369372183901</v>
      </c>
      <c r="Q139" s="27">
        <v>168.74307790229449</v>
      </c>
      <c r="R139" s="27">
        <v>137.95255976920387</v>
      </c>
      <c r="S139" s="27">
        <v>167.34008351639207</v>
      </c>
      <c r="T139" s="27">
        <v>144.2905633683074</v>
      </c>
      <c r="U139" s="23"/>
      <c r="V139" s="40">
        <v>45231</v>
      </c>
      <c r="W139" s="27">
        <f t="shared" si="361"/>
        <v>-0.50397071339700972</v>
      </c>
      <c r="X139" s="27">
        <f t="shared" si="362"/>
        <v>-17.750233767659225</v>
      </c>
      <c r="Y139" s="27">
        <f t="shared" si="363"/>
        <v>7.8187694966729282E-2</v>
      </c>
      <c r="Z139" s="27">
        <f t="shared" si="364"/>
        <v>5.7037230473799667</v>
      </c>
      <c r="AA139" s="27">
        <f t="shared" si="365"/>
        <v>-8.2104130694216337</v>
      </c>
      <c r="AB139" s="27">
        <f t="shared" si="366"/>
        <v>2.2408438556863501</v>
      </c>
      <c r="AC139" s="27">
        <f t="shared" si="367"/>
        <v>4.0409240404386537</v>
      </c>
      <c r="AD139" s="27">
        <f t="shared" si="368"/>
        <v>7.1430264732905044</v>
      </c>
      <c r="AE139" s="27">
        <f t="shared" si="369"/>
        <v>7.482544935208864</v>
      </c>
      <c r="AF139" s="27">
        <f t="shared" si="370"/>
        <v>11.405826013149095</v>
      </c>
      <c r="AG139" s="27">
        <f t="shared" si="371"/>
        <v>4.480395744238848</v>
      </c>
      <c r="AH139" s="27">
        <f t="shared" si="372"/>
        <v>0.69771705126339612</v>
      </c>
      <c r="AI139" s="27">
        <f t="shared" si="373"/>
        <v>4.2058857372965832</v>
      </c>
      <c r="AJ139" s="27">
        <f t="shared" si="374"/>
        <v>2.7640962361299017</v>
      </c>
      <c r="AK139" s="27">
        <f t="shared" si="375"/>
        <v>2.0833084319177715</v>
      </c>
      <c r="AL139" s="27">
        <f t="shared" si="376"/>
        <v>1.3567005284462255</v>
      </c>
      <c r="AM139" s="27">
        <f t="shared" si="377"/>
        <v>3.4523865871420014</v>
      </c>
      <c r="AN139" s="27">
        <f t="shared" si="378"/>
        <v>8.467220912649708</v>
      </c>
      <c r="AO139" s="27">
        <f t="shared" si="379"/>
        <v>2.3738622648001808</v>
      </c>
      <c r="AP139" s="23"/>
      <c r="AQ139" s="23"/>
      <c r="AR139" s="57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M139" s="57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</row>
    <row r="140" spans="1:84" s="59" customFormat="1" ht="15.75" x14ac:dyDescent="0.25">
      <c r="A140" s="41">
        <v>45261</v>
      </c>
      <c r="B140" s="28">
        <v>125.72873620323151</v>
      </c>
      <c r="C140" s="28">
        <v>57.894041109418325</v>
      </c>
      <c r="D140" s="28">
        <v>145.5499265707405</v>
      </c>
      <c r="E140" s="28">
        <v>150.58659382840827</v>
      </c>
      <c r="F140" s="28">
        <v>156.09684294303702</v>
      </c>
      <c r="G140" s="28">
        <v>149.31969568801694</v>
      </c>
      <c r="H140" s="28">
        <v>147.49400224264861</v>
      </c>
      <c r="I140" s="28">
        <v>190.28040047713728</v>
      </c>
      <c r="J140" s="28">
        <v>158.38193695036259</v>
      </c>
      <c r="K140" s="28">
        <v>206.21766766217178</v>
      </c>
      <c r="L140" s="28">
        <v>154.24146366584873</v>
      </c>
      <c r="M140" s="28">
        <v>155.38863467217598</v>
      </c>
      <c r="N140" s="28">
        <v>166.62840706184954</v>
      </c>
      <c r="O140" s="28">
        <v>132.70491623873659</v>
      </c>
      <c r="P140" s="28">
        <v>117.3469708714218</v>
      </c>
      <c r="Q140" s="28">
        <v>174.67576725875941</v>
      </c>
      <c r="R140" s="28">
        <v>136.71148834531022</v>
      </c>
      <c r="S140" s="28">
        <v>172.50918076123062</v>
      </c>
      <c r="T140" s="28">
        <v>149.6918453496759</v>
      </c>
      <c r="U140" s="23"/>
      <c r="V140" s="41">
        <v>45261</v>
      </c>
      <c r="W140" s="27">
        <f t="shared" si="361"/>
        <v>-0.28522205995439265</v>
      </c>
      <c r="X140" s="27">
        <f t="shared" si="362"/>
        <v>-22.033818000456009</v>
      </c>
      <c r="Y140" s="27">
        <f t="shared" si="363"/>
        <v>0.6731474689452881</v>
      </c>
      <c r="Z140" s="27">
        <f t="shared" si="364"/>
        <v>-0.30593378582703679</v>
      </c>
      <c r="AA140" s="27">
        <f t="shared" si="365"/>
        <v>-6.4030759485629574</v>
      </c>
      <c r="AB140" s="27">
        <f t="shared" si="366"/>
        <v>4.0672045000848129</v>
      </c>
      <c r="AC140" s="27">
        <f t="shared" si="367"/>
        <v>3.5921443565316338</v>
      </c>
      <c r="AD140" s="27">
        <f t="shared" si="368"/>
        <v>4.3512541449401994</v>
      </c>
      <c r="AE140" s="27">
        <f t="shared" si="369"/>
        <v>2.747143267047278</v>
      </c>
      <c r="AF140" s="27">
        <f t="shared" si="370"/>
        <v>9.3737067914179732</v>
      </c>
      <c r="AG140" s="27">
        <f t="shared" si="371"/>
        <v>4.5958428156742741</v>
      </c>
      <c r="AH140" s="27">
        <f t="shared" si="372"/>
        <v>2.7002024826728643E-2</v>
      </c>
      <c r="AI140" s="27">
        <f t="shared" si="373"/>
        <v>5.0738373087220197</v>
      </c>
      <c r="AJ140" s="27">
        <f t="shared" si="374"/>
        <v>1.6510090541358835</v>
      </c>
      <c r="AK140" s="27">
        <f t="shared" si="375"/>
        <v>1.4575943446230468</v>
      </c>
      <c r="AL140" s="27">
        <f t="shared" si="376"/>
        <v>4.3874317970073946</v>
      </c>
      <c r="AM140" s="27">
        <f t="shared" si="377"/>
        <v>0.92436229059140373</v>
      </c>
      <c r="AN140" s="27">
        <f t="shared" si="378"/>
        <v>8.9165850904487627</v>
      </c>
      <c r="AO140" s="27">
        <f t="shared" si="379"/>
        <v>2.4679139424953007</v>
      </c>
      <c r="AP140" s="23"/>
      <c r="AQ140" s="23"/>
      <c r="AR140" s="57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</row>
    <row r="141" spans="1:84" s="59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7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M141" s="57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</row>
    <row r="142" spans="1:84" s="59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7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M142" s="57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</row>
    <row r="143" spans="1:84" s="59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7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</row>
    <row r="144" spans="1:84" s="59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7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</row>
    <row r="145" spans="1:84" s="59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7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</row>
    <row r="146" spans="1:84" s="59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7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M146" s="57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</row>
    <row r="147" spans="1:84" s="59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7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M147" s="57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</row>
    <row r="148" spans="1:84" s="59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7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M148" s="57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</row>
    <row r="149" spans="1:84" s="59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7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M149" s="57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</row>
    <row r="150" spans="1:84" s="59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7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M150" s="57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</row>
    <row r="151" spans="1:84" s="59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7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M151" s="57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</row>
    <row r="152" spans="1:84" s="59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7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M152" s="57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</row>
    <row r="153" spans="1:84" s="59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7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M153" s="57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</row>
    <row r="154" spans="1:84" s="59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7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M154" s="57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</row>
    <row r="155" spans="1:84" s="59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7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M155" s="57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</row>
    <row r="156" spans="1:84" s="59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7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M156" s="57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</row>
    <row r="157" spans="1:84" s="59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7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M157" s="57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</row>
    <row r="158" spans="1:84" s="59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7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M158" s="57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</row>
    <row r="159" spans="1:84" s="59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7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M159" s="57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</row>
    <row r="160" spans="1:84" s="59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7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M160" s="57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</row>
    <row r="161" spans="1:84" s="59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7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M161" s="57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</row>
    <row r="162" spans="1:84" s="59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7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M162" s="57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</row>
    <row r="163" spans="1:84" s="59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7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M163" s="57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</row>
    <row r="164" spans="1:84" s="59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7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M164" s="57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</row>
    <row r="165" spans="1:84" s="59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7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</row>
    <row r="166" spans="1:84" s="59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7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M166" s="57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</row>
    <row r="167" spans="1:84" s="59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7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</row>
    <row r="168" spans="1:84" s="59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7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M168" s="57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</row>
    <row r="169" spans="1:84" s="59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7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</row>
    <row r="170" spans="1:84" s="59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7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M170" s="57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</row>
    <row r="171" spans="1:84" s="59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7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M171" s="57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</row>
    <row r="172" spans="1:84" s="59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7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M172" s="57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</row>
    <row r="173" spans="1:84" s="59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7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M173" s="57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</row>
    <row r="174" spans="1:84" s="59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7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M174" s="57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</row>
    <row r="175" spans="1:84" s="59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7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M175" s="57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</row>
    <row r="176" spans="1:84" s="59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7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M176" s="57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</row>
    <row r="177" spans="1:84" s="59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7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M177" s="57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</row>
    <row r="178" spans="1:84" s="59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7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M178" s="57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</row>
    <row r="179" spans="1:84" s="59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7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M179" s="57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</row>
    <row r="180" spans="1:84" s="59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7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M180" s="57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</row>
    <row r="181" spans="1:84" s="59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7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M181" s="57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</row>
    <row r="182" spans="1:84" s="59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7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M182" s="57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</row>
    <row r="183" spans="1:84" s="59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7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M183" s="57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</row>
    <row r="184" spans="1:84" s="59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7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M184" s="57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</row>
    <row r="185" spans="1:84" s="59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7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M185" s="57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</row>
    <row r="186" spans="1:84" s="59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7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M186" s="57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</row>
    <row r="187" spans="1:84" s="59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7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M187" s="57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</row>
    <row r="188" spans="1:84" s="59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7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M188" s="57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</row>
    <row r="189" spans="1:84" s="59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7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M189" s="57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</row>
    <row r="190" spans="1:84" s="59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7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M190" s="57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</row>
    <row r="191" spans="1:84" s="59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7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M191" s="57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</row>
    <row r="192" spans="1:84" s="59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7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M192" s="57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</row>
    <row r="193" spans="1:84" s="59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7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M193" s="57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</row>
    <row r="194" spans="1:84" s="59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7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M194" s="57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</row>
    <row r="195" spans="1:84" s="59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7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M195" s="57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</row>
    <row r="196" spans="1:84" s="59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7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M196" s="57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</row>
    <row r="197" spans="1:84" s="59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7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M197" s="57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</row>
    <row r="198" spans="1:84" s="59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7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M198" s="57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</row>
    <row r="199" spans="1:84" s="59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7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M199" s="57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</row>
    <row r="200" spans="1:84" s="59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7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M200" s="57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</row>
    <row r="201" spans="1:84" s="59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7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M201" s="57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</row>
    <row r="202" spans="1:84" s="59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7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M202" s="57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</row>
    <row r="203" spans="1:84" s="59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M203" s="57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</row>
    <row r="204" spans="1:84" s="59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7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M204" s="57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</row>
    <row r="205" spans="1:84" s="59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7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M205" s="57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</row>
    <row r="206" spans="1:84" s="59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7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M206" s="57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</row>
    <row r="207" spans="1:84" s="59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7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M207" s="57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</row>
    <row r="208" spans="1:84" s="59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7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M208" s="57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</row>
    <row r="209" spans="1:84" s="59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7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M209" s="57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</row>
    <row r="210" spans="1:84" s="59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7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M210" s="57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</row>
    <row r="211" spans="1:84" s="59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M211" s="57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</row>
    <row r="212" spans="1:84" s="59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7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M212" s="57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</row>
    <row r="213" spans="1:84" s="59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7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M213" s="57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</row>
    <row r="214" spans="1:84" s="59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7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M214" s="57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</row>
    <row r="215" spans="1:84" s="59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7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M215" s="57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</row>
    <row r="216" spans="1:84" s="59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7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M216" s="57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</row>
    <row r="217" spans="1:84" s="59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7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M217" s="57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</row>
    <row r="218" spans="1:84" s="59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7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M218" s="57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</row>
    <row r="219" spans="1:84" s="59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7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M219" s="57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</row>
    <row r="220" spans="1:84" s="59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7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M220" s="57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</row>
    <row r="221" spans="1:84" s="59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7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M221" s="57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</row>
    <row r="222" spans="1:84" s="59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7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M222" s="57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</row>
    <row r="223" spans="1:84" s="59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7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M223" s="57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</row>
    <row r="224" spans="1:84" s="59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7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M224" s="57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</row>
    <row r="225" spans="1:84" s="59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7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M225" s="57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</row>
    <row r="226" spans="1:84" s="59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7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M226" s="57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</row>
    <row r="227" spans="1:84" s="59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7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M227" s="57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</row>
    <row r="228" spans="1:84" s="59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7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M228" s="57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</row>
    <row r="229" spans="1:84" s="59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7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M229" s="57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</row>
    <row r="230" spans="1:84" s="59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7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M230" s="57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</row>
    <row r="231" spans="1:84" s="59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7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M231" s="57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</row>
    <row r="232" spans="1:84" s="59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M232" s="57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</row>
    <row r="233" spans="1:84" s="59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7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M233" s="57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</row>
    <row r="234" spans="1:84" s="59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7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M234" s="57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</row>
    <row r="235" spans="1:84" s="59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7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M235" s="57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</row>
    <row r="236" spans="1:84" s="59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M236" s="57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</row>
    <row r="237" spans="1:84" s="59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7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M237" s="57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</row>
    <row r="238" spans="1:84" s="59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7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M238" s="57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</row>
    <row r="239" spans="1:84" s="59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7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M239" s="57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</row>
    <row r="240" spans="1:84" s="59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M240" s="57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</row>
    <row r="241" spans="1:84" s="59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7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M241" s="57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</row>
    <row r="242" spans="1:84" s="59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7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M242" s="57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</row>
    <row r="243" spans="1:84" s="59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7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M243" s="57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</row>
    <row r="244" spans="1:84" s="59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M244" s="57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</row>
    <row r="245" spans="1:84" s="59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7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M245" s="57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</row>
    <row r="246" spans="1:84" s="59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7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M246" s="57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</row>
    <row r="247" spans="1:84" s="59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7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M247" s="57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</row>
    <row r="248" spans="1:84" s="59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M248" s="57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</row>
    <row r="249" spans="1:84" s="59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7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M249" s="57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</row>
    <row r="250" spans="1:84" s="59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7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M250" s="57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</row>
    <row r="251" spans="1:84" s="59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7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M251" s="57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</row>
    <row r="252" spans="1:84" s="59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M252" s="57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</row>
    <row r="253" spans="1:84" s="59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7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M253" s="57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</row>
    <row r="254" spans="1:84" s="59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7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M254" s="57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</row>
    <row r="255" spans="1:84" s="59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7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M255" s="57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</row>
    <row r="256" spans="1:84" s="59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M256" s="57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</row>
    <row r="257" spans="1:84" s="59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7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M257" s="57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</row>
    <row r="258" spans="1:84" s="59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7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M258" s="57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</row>
    <row r="259" spans="1:84" s="59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7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M259" s="57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</row>
    <row r="260" spans="1:84" s="59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7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M260" s="57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</row>
    <row r="261" spans="1:84" s="59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7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M261" s="57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</row>
    <row r="262" spans="1:84" s="59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7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M262" s="57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</row>
    <row r="263" spans="1:84" s="59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7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M263" s="57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</row>
    <row r="264" spans="1:84" s="59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7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M264" s="57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</row>
    <row r="265" spans="1:84" s="59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7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M265" s="57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</row>
    <row r="266" spans="1:84" s="59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7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M266" s="57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</row>
    <row r="267" spans="1:84" s="59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7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M267" s="57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</row>
    <row r="268" spans="1:84" s="59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7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M268" s="57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</row>
    <row r="269" spans="1:84" s="59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7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M269" s="57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</row>
    <row r="270" spans="1:84" s="59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7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M270" s="57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</row>
    <row r="271" spans="1:84" s="59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7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M271" s="57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</row>
    <row r="272" spans="1:84" s="59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7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M272" s="57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</row>
    <row r="273" spans="1:84" s="59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7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M273" s="57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</row>
    <row r="274" spans="1:84" s="59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7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M274" s="57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</row>
    <row r="275" spans="1:84" s="59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7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M275" s="57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</row>
    <row r="276" spans="1:84" s="59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7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M276" s="57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</row>
    <row r="277" spans="1:84" s="59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7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M277" s="57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</row>
    <row r="278" spans="1:84" s="59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7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M278" s="57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</row>
    <row r="279" spans="1:84" s="59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7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M279" s="57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</row>
    <row r="280" spans="1:84" s="59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7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M280" s="57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</row>
    <row r="281" spans="1:84" s="59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7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M281" s="57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</row>
    <row r="282" spans="1:84" s="59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7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M282" s="57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</row>
    <row r="283" spans="1:84" s="59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7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M283" s="57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</row>
    <row r="284" spans="1:84" s="59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7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M284" s="57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</row>
    <row r="285" spans="1:84" s="59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7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M285" s="57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</row>
    <row r="286" spans="1:84" s="59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7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M286" s="57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</row>
    <row r="287" spans="1:84" s="59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7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M287" s="57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</row>
    <row r="288" spans="1:84" s="59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7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M288" s="57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</row>
    <row r="289" spans="1:84" s="59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7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M289" s="57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</row>
    <row r="290" spans="1:84" s="59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7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M290" s="57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</row>
    <row r="291" spans="1:84" s="59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7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M291" s="57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</row>
    <row r="292" spans="1:84" s="59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7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M292" s="57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</row>
    <row r="293" spans="1:84" s="59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7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M293" s="57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</row>
    <row r="294" spans="1:84" s="59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7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M294" s="57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</row>
    <row r="295" spans="1:84" s="59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7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M295" s="57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</row>
    <row r="296" spans="1:84" s="59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7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M296" s="57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</row>
    <row r="297" spans="1:84" s="59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7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M297" s="57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</row>
    <row r="298" spans="1:84" s="59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7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M298" s="57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</row>
    <row r="299" spans="1:84" s="59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M299" s="57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</row>
    <row r="300" spans="1:84" s="59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7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M300" s="57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</row>
    <row r="301" spans="1:84" s="59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7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M301" s="57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</row>
    <row r="302" spans="1:84" s="59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7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M302" s="57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</row>
    <row r="303" spans="1:84" s="59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M303" s="57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</row>
    <row r="304" spans="1:84" s="59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7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M304" s="57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</row>
    <row r="305" spans="1:84" s="59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7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M305" s="57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</row>
    <row r="306" spans="1:84" s="59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7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M306" s="57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</row>
    <row r="307" spans="1:84" s="59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M307" s="57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</row>
    <row r="308" spans="1:84" s="59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7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M308" s="57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</row>
    <row r="309" spans="1:84" s="59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7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M309" s="57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</row>
    <row r="310" spans="1:84" s="59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7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M310" s="57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</row>
    <row r="311" spans="1:84" s="59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7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M311" s="57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</row>
    <row r="312" spans="1:84" s="59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7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M312" s="57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</row>
    <row r="313" spans="1:84" s="59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7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M313" s="57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</row>
    <row r="314" spans="1:84" s="59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7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M314" s="57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</row>
    <row r="315" spans="1:84" s="59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7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M315" s="57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</row>
    <row r="316" spans="1:84" s="59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7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M316" s="57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</row>
    <row r="317" spans="1:84" s="59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7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M317" s="57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</row>
    <row r="318" spans="1:84" s="59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7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M318" s="57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</row>
    <row r="319" spans="1:84" s="59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7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M319" s="57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</row>
    <row r="320" spans="1:84" s="59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7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M320" s="57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</row>
    <row r="321" spans="1:84" s="59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7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M321" s="57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</row>
    <row r="322" spans="1:84" s="59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7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M322" s="57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</row>
    <row r="323" spans="1:84" s="59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7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M323" s="57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</row>
    <row r="324" spans="1:84" s="59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7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M324" s="57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</row>
    <row r="325" spans="1:84" s="59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7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M325" s="57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</row>
    <row r="326" spans="1:84" s="59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7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M326" s="57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</row>
    <row r="327" spans="1:84" s="59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7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M327" s="57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</row>
    <row r="328" spans="1:84" s="59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7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M328" s="57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</row>
    <row r="329" spans="1:84" s="59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7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M329" s="57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</row>
    <row r="330" spans="1:84" s="59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7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M330" s="57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</row>
    <row r="331" spans="1:84" s="59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7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M331" s="57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</row>
    <row r="332" spans="1:84" s="59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7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M332" s="57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</row>
    <row r="333" spans="1:84" s="59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7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M333" s="57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</row>
    <row r="334" spans="1:84" s="59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7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M334" s="57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</row>
    <row r="335" spans="1:84" s="59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7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M335" s="57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</row>
    <row r="336" spans="1:84" s="59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7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M336" s="57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</row>
    <row r="337" spans="1:84" s="59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7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M337" s="57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</row>
    <row r="338" spans="1:84" s="59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7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M338" s="57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</row>
    <row r="339" spans="1:84" s="59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7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M339" s="57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</row>
    <row r="340" spans="1:84" s="59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7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M340" s="57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</row>
    <row r="341" spans="1:84" s="59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7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M341" s="57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</row>
    <row r="342" spans="1:84" s="59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7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M342" s="57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</row>
    <row r="343" spans="1:84" s="59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7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M343" s="57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</row>
    <row r="344" spans="1:84" s="59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7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M344" s="57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</row>
    <row r="345" spans="1:84" s="59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7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M345" s="57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</row>
    <row r="346" spans="1:84" s="59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7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M346" s="57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</row>
    <row r="347" spans="1:84" s="59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7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M347" s="57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</row>
    <row r="348" spans="1:84" s="59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7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M348" s="57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</row>
    <row r="349" spans="1:84" s="59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7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M349" s="57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</row>
    <row r="350" spans="1:84" s="59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7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M350" s="57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</row>
    <row r="351" spans="1:84" s="59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7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M351" s="57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</row>
    <row r="352" spans="1:84" s="59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7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M352" s="57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</row>
    <row r="353" spans="1:84" s="59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7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M353" s="57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</row>
    <row r="354" spans="1:84" s="59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7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M354" s="57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</row>
    <row r="355" spans="1:84" s="59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7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M355" s="57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</row>
    <row r="356" spans="1:84" s="59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7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M356" s="57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</row>
    <row r="357" spans="1:84" s="59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7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M357" s="57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</row>
    <row r="358" spans="1:84" s="59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7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M358" s="57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</row>
    <row r="359" spans="1:84" s="59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7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M359" s="57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</row>
    <row r="360" spans="1:84" s="59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7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M360" s="57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</row>
    <row r="361" spans="1:84" s="59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7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M361" s="57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</row>
    <row r="362" spans="1:84" s="59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7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M362" s="57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</row>
    <row r="363" spans="1:84" s="59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7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M363" s="57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</row>
    <row r="364" spans="1:84" s="59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7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M364" s="57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</row>
    <row r="365" spans="1:84" s="59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7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M365" s="57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</row>
    <row r="366" spans="1:84" s="59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7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M366" s="57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</row>
    <row r="367" spans="1:84" s="59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7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M367" s="57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</row>
    <row r="368" spans="1:84" s="59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7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M368" s="57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</row>
    <row r="369" spans="1:84" s="59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7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M369" s="57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</row>
    <row r="370" spans="1:84" s="59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7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M370" s="57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</row>
    <row r="371" spans="1:84" s="59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7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M371" s="57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</row>
    <row r="372" spans="1:84" s="59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7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M372" s="57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</row>
    <row r="373" spans="1:84" s="59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7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M373" s="57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</row>
    <row r="374" spans="1:84" s="59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7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M374" s="57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</row>
    <row r="375" spans="1:84" s="59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7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M375" s="57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</row>
    <row r="376" spans="1:84" s="59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7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M376" s="57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</row>
    <row r="377" spans="1:84" s="59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7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M377" s="57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</row>
    <row r="378" spans="1:84" s="59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7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M378" s="57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</row>
    <row r="379" spans="1:84" s="59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7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M379" s="57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</row>
    <row r="380" spans="1:84" s="59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7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M380" s="57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</row>
    <row r="381" spans="1:84" s="59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7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M381" s="57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</row>
    <row r="382" spans="1:84" s="59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7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M382" s="57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</row>
    <row r="383" spans="1:84" s="59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7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M383" s="57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</row>
    <row r="384" spans="1:84" s="59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7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M384" s="57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</row>
    <row r="385" spans="1:84" s="59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7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M385" s="57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</row>
    <row r="386" spans="1:84" s="59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7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M386" s="57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</row>
    <row r="387" spans="1:84" s="59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7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M387" s="57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</row>
    <row r="388" spans="1:84" s="59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7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M388" s="57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</row>
    <row r="389" spans="1:84" s="59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7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M389" s="57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</row>
    <row r="390" spans="1:84" s="59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7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M390" s="57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</row>
    <row r="391" spans="1:84" s="59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7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M391" s="57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</row>
    <row r="392" spans="1:84" s="59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7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M392" s="57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</row>
    <row r="393" spans="1:84" s="59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7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M393" s="57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</row>
    <row r="394" spans="1:84" s="59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7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M394" s="57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</row>
    <row r="395" spans="1:84" s="59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7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M395" s="57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</row>
    <row r="396" spans="1:84" s="59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7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M396" s="57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</row>
    <row r="397" spans="1:84" s="59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7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M397" s="57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</row>
    <row r="398" spans="1:84" s="59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7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M398" s="57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</row>
    <row r="399" spans="1:84" s="59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7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M399" s="57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</row>
    <row r="400" spans="1:84" s="59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7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M400" s="57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</row>
    <row r="401" spans="1:84" s="59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7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M401" s="57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</row>
    <row r="402" spans="1:84" s="59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7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M402" s="57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</row>
    <row r="403" spans="1:84" s="59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7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M403" s="57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</row>
    <row r="404" spans="1:84" s="59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7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M404" s="57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</row>
    <row r="405" spans="1:84" s="59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7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M405" s="57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</row>
    <row r="406" spans="1:84" s="59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7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M406" s="57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</row>
    <row r="407" spans="1:84" s="59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7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M407" s="57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</row>
    <row r="408" spans="1:84" s="59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7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M408" s="57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</row>
    <row r="409" spans="1:84" s="59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7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M409" s="57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</row>
    <row r="410" spans="1:84" s="59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7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M410" s="57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</row>
    <row r="411" spans="1:84" s="59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7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M411" s="57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</row>
    <row r="412" spans="1:84" s="59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7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M412" s="57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</row>
    <row r="413" spans="1:84" s="59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7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M413" s="57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</row>
    <row r="414" spans="1:84" s="59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7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M414" s="57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</row>
    <row r="415" spans="1:84" s="59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7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M415" s="57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</row>
    <row r="416" spans="1:84" s="59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7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M416" s="57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</row>
    <row r="417" spans="1:84" s="59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7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M417" s="57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</row>
    <row r="418" spans="1:84" s="59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7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M418" s="57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</row>
    <row r="419" spans="1:84" s="59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7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M419" s="57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</row>
    <row r="420" spans="1:84" s="59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7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M420" s="57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</row>
    <row r="421" spans="1:84" s="59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7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M421" s="57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</row>
    <row r="422" spans="1:84" s="59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7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M422" s="57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</row>
    <row r="423" spans="1:84" s="59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7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M423" s="57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</row>
    <row r="424" spans="1:84" s="59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7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M424" s="57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</row>
    <row r="425" spans="1:84" s="59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7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M425" s="57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</row>
    <row r="426" spans="1:84" s="59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7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M426" s="57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</row>
    <row r="427" spans="1:84" s="59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7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M427" s="57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</row>
    <row r="428" spans="1:84" s="59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7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M428" s="57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</row>
    <row r="429" spans="1:84" s="59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7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M429" s="57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</row>
    <row r="430" spans="1:84" s="59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7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M430" s="57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</row>
    <row r="431" spans="1:84" s="59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7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M431" s="57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</row>
    <row r="432" spans="1:84" s="59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7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M432" s="57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</row>
    <row r="433" spans="1:84" s="59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7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M433" s="57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</row>
    <row r="434" spans="1:84" s="59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7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M434" s="57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</row>
    <row r="435" spans="1:84" s="59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7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M435" s="57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</row>
    <row r="436" spans="1:84" s="59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7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M436" s="57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</row>
    <row r="437" spans="1:84" s="59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7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M437" s="57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</row>
    <row r="438" spans="1:84" s="59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7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M438" s="57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</row>
    <row r="439" spans="1:84" s="59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7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M439" s="57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</row>
    <row r="440" spans="1:84" s="59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7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M440" s="57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</row>
    <row r="441" spans="1:84" ht="14.25" x14ac:dyDescent="0.2">
      <c r="A441" s="60" t="s">
        <v>5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V441" s="60" t="s">
        <v>5</v>
      </c>
      <c r="W441" s="60" t="s">
        <v>5</v>
      </c>
      <c r="X441" s="60" t="s">
        <v>5</v>
      </c>
      <c r="Y441" s="60" t="s">
        <v>5</v>
      </c>
      <c r="Z441" s="60" t="s">
        <v>5</v>
      </c>
      <c r="AA441" s="60" t="s">
        <v>5</v>
      </c>
      <c r="AB441" s="60" t="s">
        <v>5</v>
      </c>
      <c r="AC441" s="60" t="s">
        <v>5</v>
      </c>
      <c r="AD441" s="60" t="s">
        <v>5</v>
      </c>
      <c r="AE441" s="60" t="s">
        <v>5</v>
      </c>
      <c r="AF441" s="60" t="s">
        <v>5</v>
      </c>
      <c r="AG441" s="60" t="s">
        <v>5</v>
      </c>
      <c r="AH441" s="60" t="s">
        <v>5</v>
      </c>
      <c r="AI441" s="60" t="s">
        <v>5</v>
      </c>
      <c r="AJ441" s="60" t="s">
        <v>5</v>
      </c>
      <c r="AK441" s="60" t="s">
        <v>5</v>
      </c>
      <c r="AL441" s="60" t="s">
        <v>5</v>
      </c>
      <c r="AM441" s="60" t="s">
        <v>5</v>
      </c>
      <c r="AN441" s="60" t="s">
        <v>5</v>
      </c>
      <c r="AO441" s="60" t="s">
        <v>5</v>
      </c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29</v>
      </c>
      <c r="V443" s="24" t="s">
        <v>29</v>
      </c>
    </row>
    <row r="449" spans="23:41" x14ac:dyDescent="0.2"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</row>
    <row r="450" spans="23:41" x14ac:dyDescent="0.2"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</row>
    <row r="451" spans="23:41" x14ac:dyDescent="0.2"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 xr:uid="{00000000-0004-0000-0200-000000000000}"/>
    <hyperlink ref="AO1" location="'Índice '!A1" display="Regresar al índice" xr:uid="{00000000-0004-0000-02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BdG</cp:lastModifiedBy>
  <cp:lastPrinted>2019-03-07T17:16:41Z</cp:lastPrinted>
  <dcterms:created xsi:type="dcterms:W3CDTF">2012-01-31T14:51:01Z</dcterms:created>
  <dcterms:modified xsi:type="dcterms:W3CDTF">2024-06-04T17:41:30Z</dcterms:modified>
</cp:coreProperties>
</file>