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eco\SICIP\3.0.IMAE2013\Proyecto nuevo IMAE\1.Informes IMAE\2023\7-23\"/>
    </mc:Choice>
  </mc:AlternateContent>
  <xr:revisionPtr revIDLastSave="0" documentId="13_ncr:1_{D0A37DD1-1E83-4BBF-9151-0C8A26720A2E}" xr6:coauthVersionLast="36" xr6:coauthVersionMax="36" xr10:uidLastSave="{00000000-0000-0000-0000-000000000000}"/>
  <bookViews>
    <workbookView xWindow="360" yWindow="2160" windowWidth="15600" windowHeight="6150" tabRatio="505" xr2:uid="{00000000-000D-0000-FFFF-FFFF00000000}"/>
  </bookViews>
  <sheets>
    <sheet name="Índice " sheetId="27" r:id="rId1"/>
    <sheet name="C.1" sheetId="9" r:id="rId2"/>
    <sheet name="C.2" sheetId="24" r:id="rId3"/>
    <sheet name="G.1" sheetId="26" r:id="rId4"/>
  </sheets>
  <externalReferences>
    <externalReference r:id="rId5"/>
    <externalReference r:id="rId6"/>
  </externalReferences>
  <definedNames>
    <definedName name="__123Graph_A" hidden="1">'[1]Prod. Agrícolas de Exportación'!#REF!</definedName>
    <definedName name="__123Graph_B" hidden="1">'[1]Prod. Agrícolas de Exportación'!#REF!</definedName>
    <definedName name="Acumulado">OFFSET('C.1'!$D$81,0,0,COUNT('C.1'!$D$81:$D$440))</definedName>
    <definedName name="_xlnm.Print_Area" localSheetId="1">'C.1'!$A$1:$F$441</definedName>
    <definedName name="_xlnm.Print_Area" localSheetId="2">'C.2'!#REF!,'C.2'!#REF!,'C.2'!$V$1:$AO$224,'C.2'!$A$1:$T$224</definedName>
    <definedName name="_xlnm.Print_Area" localSheetId="0">'Índice '!$B$2:$C$22</definedName>
    <definedName name="Fechacomponentes" localSheetId="0">OFFSET(#REF!,0,0,COUNT(#REF!))</definedName>
    <definedName name="Fechacomponentes">OFFSET(#REF!,0,0,COUNT(#REF!))</definedName>
    <definedName name="Original" localSheetId="0">OFFSET('[2]1.0'!$C$22,0,0,COUNT('[2]1.0'!$C$22:$C$442))</definedName>
    <definedName name="Original">OFFSET('C.1'!$C$81,0,0,COUNT('C.1'!$C$81:$C$440))</definedName>
    <definedName name="OriginalComponentes" localSheetId="0">OFFSET(#REF!,0,0,COUNT(#REF!))</definedName>
    <definedName name="OriginalComponentes">OFFSET(#REF!,0,0,COUNT(#REF!))</definedName>
    <definedName name="TCcomponentes" localSheetId="0">OFFSET(#REF!,0,0,COUNT(#REF!))</definedName>
    <definedName name="TCcomponentes">OFFSET(#REF!,0,0,COUNT(#REF!))</definedName>
    <definedName name="Tendencia" localSheetId="0">OFFSET('[2]1.0'!$E$22,0,0,COUNT('[2]1.0'!$E$22:$E$442))</definedName>
    <definedName name="Varoriginalcompon" localSheetId="0">OFFSET(#REF!,0,0,COUNT(#REF!))</definedName>
    <definedName name="Varoriginalcompon">OFFSET(#REF!,0,0,COUNT(#REF!))</definedName>
    <definedName name="VarTCcompon" localSheetId="0">OFFSET(#REF!,0,0,COUNT(#REF!))</definedName>
    <definedName name="VarTCcompon">OFFSET(#REF!,0,0,COUNT(#REF!))</definedName>
  </definedNames>
  <calcPr calcId="191029" calcMode="manual"/>
</workbook>
</file>

<file path=xl/calcChain.xml><?xml version="1.0" encoding="utf-8"?>
<calcChain xmlns="http://schemas.openxmlformats.org/spreadsheetml/2006/main">
  <c r="D135" i="9" l="1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C134" i="9" l="1"/>
  <c r="AO131" i="24" l="1"/>
  <c r="AN131" i="24"/>
  <c r="AM131" i="24"/>
  <c r="AL131" i="24"/>
  <c r="AK131" i="24"/>
  <c r="AJ131" i="24"/>
  <c r="AI131" i="24"/>
  <c r="AH131" i="24"/>
  <c r="AG131" i="24"/>
  <c r="AF131" i="24"/>
  <c r="AE131" i="24"/>
  <c r="AD131" i="24"/>
  <c r="AC131" i="24"/>
  <c r="AB131" i="24"/>
  <c r="AA131" i="24"/>
  <c r="Z131" i="24"/>
  <c r="Y131" i="24"/>
  <c r="X131" i="24"/>
  <c r="W131" i="24"/>
  <c r="AO130" i="24"/>
  <c r="AN130" i="24"/>
  <c r="AM130" i="24"/>
  <c r="AL130" i="24"/>
  <c r="AK130" i="24"/>
  <c r="AJ130" i="24"/>
  <c r="AI130" i="24"/>
  <c r="AH130" i="24"/>
  <c r="AG130" i="24"/>
  <c r="AF130" i="24"/>
  <c r="AE130" i="24"/>
  <c r="AD130" i="24"/>
  <c r="AC130" i="24"/>
  <c r="AB130" i="24"/>
  <c r="AA130" i="24"/>
  <c r="Z130" i="24"/>
  <c r="Y130" i="24"/>
  <c r="X130" i="24"/>
  <c r="W130" i="24"/>
  <c r="AO129" i="24"/>
  <c r="AN129" i="24"/>
  <c r="AM129" i="24"/>
  <c r="AL129" i="24"/>
  <c r="AK129" i="24"/>
  <c r="AJ129" i="24"/>
  <c r="AI129" i="24"/>
  <c r="AH129" i="24"/>
  <c r="AG129" i="24"/>
  <c r="AF129" i="24"/>
  <c r="AE129" i="24"/>
  <c r="AD129" i="24"/>
  <c r="AC129" i="24"/>
  <c r="AB129" i="24"/>
  <c r="AA129" i="24"/>
  <c r="Z129" i="24"/>
  <c r="Y129" i="24"/>
  <c r="X129" i="24"/>
  <c r="W129" i="24"/>
  <c r="AO128" i="24" l="1"/>
  <c r="AN128" i="24"/>
  <c r="AM128" i="24"/>
  <c r="AL128" i="24"/>
  <c r="AK128" i="24"/>
  <c r="AJ128" i="24"/>
  <c r="AI128" i="24"/>
  <c r="AH128" i="24"/>
  <c r="AG128" i="24"/>
  <c r="AF128" i="24"/>
  <c r="AE128" i="24"/>
  <c r="AD128" i="24"/>
  <c r="AC128" i="24"/>
  <c r="AB128" i="24"/>
  <c r="AA128" i="24"/>
  <c r="Z128" i="24"/>
  <c r="Y128" i="24"/>
  <c r="X128" i="24"/>
  <c r="W128" i="24"/>
  <c r="AO127" i="24"/>
  <c r="AN127" i="24"/>
  <c r="AM127" i="24"/>
  <c r="AL127" i="24"/>
  <c r="AK127" i="24"/>
  <c r="AJ127" i="24"/>
  <c r="AI127" i="24"/>
  <c r="AH127" i="24"/>
  <c r="AG127" i="24"/>
  <c r="AF127" i="24"/>
  <c r="AE127" i="24"/>
  <c r="AD127" i="24"/>
  <c r="AC127" i="24"/>
  <c r="AB127" i="24"/>
  <c r="AA127" i="24"/>
  <c r="Z127" i="24"/>
  <c r="Y127" i="24"/>
  <c r="X127" i="24"/>
  <c r="W127" i="24"/>
  <c r="AO126" i="24"/>
  <c r="AN126" i="24"/>
  <c r="AM126" i="24"/>
  <c r="AL126" i="24"/>
  <c r="AK126" i="24"/>
  <c r="AJ126" i="24"/>
  <c r="AI126" i="24"/>
  <c r="AH126" i="24"/>
  <c r="AG126" i="24"/>
  <c r="AF126" i="24"/>
  <c r="AE126" i="24"/>
  <c r="AD126" i="24"/>
  <c r="AC126" i="24"/>
  <c r="AB126" i="24"/>
  <c r="AA126" i="24"/>
  <c r="Z126" i="24"/>
  <c r="Y126" i="24"/>
  <c r="X126" i="24"/>
  <c r="W126" i="24"/>
  <c r="AO125" i="24" l="1"/>
  <c r="AN125" i="24"/>
  <c r="AM125" i="24"/>
  <c r="AL125" i="24"/>
  <c r="AK125" i="24"/>
  <c r="AJ125" i="24"/>
  <c r="AI125" i="24"/>
  <c r="AH125" i="24"/>
  <c r="AG125" i="24"/>
  <c r="AF125" i="24"/>
  <c r="AE125" i="24"/>
  <c r="AD125" i="24"/>
  <c r="AC125" i="24"/>
  <c r="AB125" i="24"/>
  <c r="AA125" i="24"/>
  <c r="Z125" i="24"/>
  <c r="Y125" i="24"/>
  <c r="X125" i="24"/>
  <c r="W125" i="24"/>
  <c r="AO124" i="24"/>
  <c r="AN124" i="24"/>
  <c r="AM124" i="24"/>
  <c r="AL124" i="24"/>
  <c r="AK124" i="24"/>
  <c r="AJ124" i="24"/>
  <c r="AI124" i="24"/>
  <c r="AH124" i="24"/>
  <c r="AG124" i="24"/>
  <c r="AF124" i="24"/>
  <c r="AE124" i="24"/>
  <c r="AD124" i="24"/>
  <c r="AC124" i="24"/>
  <c r="AB124" i="24"/>
  <c r="AA124" i="24"/>
  <c r="Z124" i="24"/>
  <c r="Y124" i="24"/>
  <c r="X124" i="24"/>
  <c r="W124" i="24"/>
  <c r="AO123" i="24"/>
  <c r="AN123" i="24"/>
  <c r="AM123" i="24"/>
  <c r="AL123" i="24"/>
  <c r="AK123" i="24"/>
  <c r="AJ123" i="24"/>
  <c r="AI123" i="24"/>
  <c r="AH123" i="24"/>
  <c r="AG123" i="24"/>
  <c r="AF123" i="24"/>
  <c r="AE123" i="24"/>
  <c r="AD123" i="24"/>
  <c r="AC123" i="24"/>
  <c r="AB123" i="24"/>
  <c r="AA123" i="24"/>
  <c r="Z123" i="24"/>
  <c r="Y123" i="24"/>
  <c r="X123" i="24"/>
  <c r="W123" i="24"/>
  <c r="AO122" i="24" l="1"/>
  <c r="AN122" i="24"/>
  <c r="AM122" i="24"/>
  <c r="AL122" i="24"/>
  <c r="AK122" i="24"/>
  <c r="AJ122" i="24"/>
  <c r="AI122" i="24"/>
  <c r="AH122" i="24"/>
  <c r="AG122" i="24"/>
  <c r="AF122" i="24"/>
  <c r="AE122" i="24"/>
  <c r="AD122" i="24"/>
  <c r="AC122" i="24"/>
  <c r="AB122" i="24"/>
  <c r="AA122" i="24"/>
  <c r="Z122" i="24"/>
  <c r="Y122" i="24"/>
  <c r="X122" i="24"/>
  <c r="W122" i="24"/>
  <c r="AO121" i="24"/>
  <c r="AN121" i="24"/>
  <c r="AM121" i="24"/>
  <c r="AL121" i="24"/>
  <c r="AK121" i="24"/>
  <c r="AJ121" i="24"/>
  <c r="AI121" i="24"/>
  <c r="AH121" i="24"/>
  <c r="AG121" i="24"/>
  <c r="AF121" i="24"/>
  <c r="AE121" i="24"/>
  <c r="AD121" i="24"/>
  <c r="AC121" i="24"/>
  <c r="AB121" i="24"/>
  <c r="AA121" i="24"/>
  <c r="Z121" i="24"/>
  <c r="Y121" i="24"/>
  <c r="X121" i="24"/>
  <c r="W121" i="24"/>
  <c r="AO120" i="24"/>
  <c r="AN120" i="24"/>
  <c r="AM120" i="24"/>
  <c r="AL120" i="24"/>
  <c r="AK120" i="24"/>
  <c r="AJ120" i="24"/>
  <c r="AI120" i="24"/>
  <c r="AH120" i="24"/>
  <c r="AG120" i="24"/>
  <c r="AF120" i="24"/>
  <c r="AE120" i="24"/>
  <c r="AD120" i="24"/>
  <c r="AC120" i="24"/>
  <c r="AB120" i="24"/>
  <c r="AA120" i="24"/>
  <c r="Z120" i="24"/>
  <c r="Y120" i="24"/>
  <c r="X120" i="24"/>
  <c r="W120" i="24"/>
  <c r="W119" i="24"/>
  <c r="AO119" i="24" l="1"/>
  <c r="AN119" i="24"/>
  <c r="AM119" i="24"/>
  <c r="AL119" i="24"/>
  <c r="AK119" i="24"/>
  <c r="AJ119" i="24"/>
  <c r="AI119" i="24"/>
  <c r="AH119" i="24"/>
  <c r="AG119" i="24"/>
  <c r="AF119" i="24"/>
  <c r="AE119" i="24"/>
  <c r="AD119" i="24"/>
  <c r="AC119" i="24"/>
  <c r="AB119" i="24"/>
  <c r="AA119" i="24"/>
  <c r="Z119" i="24"/>
  <c r="Y119" i="24"/>
  <c r="X119" i="24"/>
  <c r="AO118" i="24"/>
  <c r="AN118" i="24"/>
  <c r="AM118" i="24"/>
  <c r="AL118" i="24"/>
  <c r="AK118" i="24"/>
  <c r="AJ118" i="24"/>
  <c r="AI118" i="24"/>
  <c r="AH118" i="24"/>
  <c r="AG118" i="24"/>
  <c r="AF118" i="24"/>
  <c r="AE118" i="24"/>
  <c r="AD118" i="24"/>
  <c r="AC118" i="24"/>
  <c r="AB118" i="24"/>
  <c r="AA118" i="24"/>
  <c r="Z118" i="24"/>
  <c r="Y118" i="24"/>
  <c r="X118" i="24"/>
  <c r="W118" i="24"/>
  <c r="AO117" i="24"/>
  <c r="AN117" i="24"/>
  <c r="AM117" i="24"/>
  <c r="AL117" i="24"/>
  <c r="AK117" i="24"/>
  <c r="AJ117" i="24"/>
  <c r="AI117" i="24"/>
  <c r="AH117" i="24"/>
  <c r="AG117" i="24"/>
  <c r="AF117" i="24"/>
  <c r="AE117" i="24"/>
  <c r="AD117" i="24"/>
  <c r="AC117" i="24"/>
  <c r="AB117" i="24"/>
  <c r="AA117" i="24"/>
  <c r="Z117" i="24"/>
  <c r="Y117" i="24"/>
  <c r="X117" i="24"/>
  <c r="W117" i="24"/>
  <c r="AO116" i="24" l="1"/>
  <c r="AN116" i="24"/>
  <c r="AM116" i="24"/>
  <c r="AL116" i="24"/>
  <c r="AK116" i="24"/>
  <c r="AJ116" i="24"/>
  <c r="AI116" i="24"/>
  <c r="AH116" i="24"/>
  <c r="AG116" i="24"/>
  <c r="AF116" i="24"/>
  <c r="AE116" i="24"/>
  <c r="AD116" i="24"/>
  <c r="AC116" i="24"/>
  <c r="AB116" i="24"/>
  <c r="AA116" i="24"/>
  <c r="Z116" i="24"/>
  <c r="Y116" i="24"/>
  <c r="X116" i="24"/>
  <c r="W116" i="24"/>
  <c r="AO115" i="24"/>
  <c r="AN115" i="24"/>
  <c r="AM115" i="24"/>
  <c r="AL115" i="24"/>
  <c r="AK115" i="24"/>
  <c r="AJ115" i="24"/>
  <c r="AI115" i="24"/>
  <c r="AH115" i="24"/>
  <c r="AG115" i="24"/>
  <c r="AF115" i="24"/>
  <c r="AE115" i="24"/>
  <c r="AD115" i="24"/>
  <c r="AC115" i="24"/>
  <c r="AB115" i="24"/>
  <c r="AA115" i="24"/>
  <c r="Z115" i="24"/>
  <c r="Y115" i="24"/>
  <c r="X115" i="24"/>
  <c r="W115" i="24"/>
  <c r="AO114" i="24"/>
  <c r="AN114" i="24"/>
  <c r="AM114" i="24"/>
  <c r="AL114" i="24"/>
  <c r="AK114" i="24"/>
  <c r="AJ114" i="24"/>
  <c r="AI114" i="24"/>
  <c r="AH114" i="24"/>
  <c r="AG114" i="24"/>
  <c r="AF114" i="24"/>
  <c r="AE114" i="24"/>
  <c r="AD114" i="24"/>
  <c r="AC114" i="24"/>
  <c r="AB114" i="24"/>
  <c r="AA114" i="24"/>
  <c r="Z114" i="24"/>
  <c r="Y114" i="24"/>
  <c r="X114" i="24"/>
  <c r="W114" i="24"/>
  <c r="AO113" i="24" l="1"/>
  <c r="AN113" i="24"/>
  <c r="AM113" i="24"/>
  <c r="AL113" i="24"/>
  <c r="AK113" i="24"/>
  <c r="AJ113" i="24"/>
  <c r="AI113" i="24"/>
  <c r="AH113" i="24"/>
  <c r="AG113" i="24"/>
  <c r="AF113" i="24"/>
  <c r="AE113" i="24"/>
  <c r="AD113" i="24"/>
  <c r="AC113" i="24"/>
  <c r="AB113" i="24"/>
  <c r="AA113" i="24"/>
  <c r="Z113" i="24"/>
  <c r="Y113" i="24"/>
  <c r="X113" i="24"/>
  <c r="W113" i="24"/>
  <c r="AO112" i="24"/>
  <c r="AN112" i="24"/>
  <c r="AM112" i="24"/>
  <c r="AL112" i="24"/>
  <c r="AK112" i="24"/>
  <c r="AJ112" i="24"/>
  <c r="AI112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AO111" i="24"/>
  <c r="AN111" i="24"/>
  <c r="AM111" i="24"/>
  <c r="AL111" i="24"/>
  <c r="AK111" i="24"/>
  <c r="AJ111" i="24"/>
  <c r="AI111" i="24"/>
  <c r="AH111" i="24"/>
  <c r="AG111" i="24"/>
  <c r="AF111" i="24"/>
  <c r="AE111" i="24"/>
  <c r="AD111" i="24"/>
  <c r="AC111" i="24"/>
  <c r="AB111" i="24"/>
  <c r="AA111" i="24"/>
  <c r="Z111" i="24"/>
  <c r="Y111" i="24"/>
  <c r="X111" i="24"/>
  <c r="W111" i="24"/>
  <c r="C101" i="9" l="1"/>
  <c r="C113" i="9"/>
  <c r="AO110" i="24" l="1"/>
  <c r="AN110" i="24"/>
  <c r="AM110" i="24"/>
  <c r="AL110" i="24"/>
  <c r="AK110" i="24"/>
  <c r="AJ110" i="24"/>
  <c r="AI110" i="24"/>
  <c r="AH110" i="24"/>
  <c r="AG110" i="24"/>
  <c r="AF110" i="24"/>
  <c r="AE110" i="24"/>
  <c r="AD110" i="24"/>
  <c r="AC110" i="24"/>
  <c r="AB110" i="24"/>
  <c r="AA110" i="24"/>
  <c r="Z110" i="24"/>
  <c r="Y110" i="24"/>
  <c r="X110" i="24"/>
  <c r="W110" i="24"/>
  <c r="AO109" i="24"/>
  <c r="AN109" i="24"/>
  <c r="AM109" i="24"/>
  <c r="AL109" i="24"/>
  <c r="AK109" i="24"/>
  <c r="AJ109" i="24"/>
  <c r="AI109" i="24"/>
  <c r="AH109" i="24"/>
  <c r="AG109" i="24"/>
  <c r="AF109" i="24"/>
  <c r="AE109" i="24"/>
  <c r="AD109" i="24"/>
  <c r="AC109" i="24"/>
  <c r="AB109" i="24"/>
  <c r="AA109" i="24"/>
  <c r="Z109" i="24"/>
  <c r="Y109" i="24"/>
  <c r="X109" i="24"/>
  <c r="W109" i="24"/>
  <c r="AO108" i="24"/>
  <c r="AN108" i="24"/>
  <c r="AM108" i="24"/>
  <c r="AL108" i="24"/>
  <c r="AK108" i="24"/>
  <c r="AJ108" i="24"/>
  <c r="AI108" i="24"/>
  <c r="AH108" i="24"/>
  <c r="AG108" i="24"/>
  <c r="AF108" i="24"/>
  <c r="AE108" i="24"/>
  <c r="AD108" i="24"/>
  <c r="AC108" i="24"/>
  <c r="AB108" i="24"/>
  <c r="AA108" i="24"/>
  <c r="Z108" i="24"/>
  <c r="Y108" i="24"/>
  <c r="X108" i="24"/>
  <c r="W108" i="24"/>
  <c r="AO107" i="24" l="1"/>
  <c r="AN107" i="24"/>
  <c r="AM107" i="24"/>
  <c r="AL107" i="24"/>
  <c r="AK107" i="24"/>
  <c r="AJ107" i="24"/>
  <c r="AI107" i="24"/>
  <c r="AH107" i="24"/>
  <c r="AG107" i="24"/>
  <c r="AF107" i="24"/>
  <c r="AE107" i="24"/>
  <c r="AD107" i="24"/>
  <c r="AC107" i="24"/>
  <c r="AB107" i="24"/>
  <c r="AA107" i="24"/>
  <c r="Z107" i="24"/>
  <c r="Y107" i="24"/>
  <c r="X107" i="24"/>
  <c r="W107" i="24"/>
  <c r="AO106" i="24"/>
  <c r="AN106" i="24"/>
  <c r="AM106" i="24"/>
  <c r="AL106" i="24"/>
  <c r="AK106" i="24"/>
  <c r="AJ106" i="24"/>
  <c r="AI106" i="24"/>
  <c r="AH106" i="24"/>
  <c r="AG106" i="24"/>
  <c r="AF106" i="24"/>
  <c r="AE106" i="24"/>
  <c r="AD106" i="24"/>
  <c r="AC106" i="24"/>
  <c r="AB106" i="24"/>
  <c r="AA106" i="24"/>
  <c r="Z106" i="24"/>
  <c r="Y106" i="24"/>
  <c r="X106" i="24"/>
  <c r="W106" i="24"/>
  <c r="AO105" i="24"/>
  <c r="AN105" i="24"/>
  <c r="AM105" i="24"/>
  <c r="AL105" i="24"/>
  <c r="AK105" i="24"/>
  <c r="AJ105" i="24"/>
  <c r="AI105" i="24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AO104" i="24" l="1"/>
  <c r="AN104" i="24"/>
  <c r="AM104" i="24"/>
  <c r="AL104" i="24"/>
  <c r="AK104" i="24"/>
  <c r="AJ104" i="24"/>
  <c r="AI104" i="24"/>
  <c r="AH104" i="24"/>
  <c r="AG104" i="24"/>
  <c r="AF104" i="24"/>
  <c r="AE104" i="24"/>
  <c r="AD104" i="24"/>
  <c r="AC104" i="24"/>
  <c r="AB104" i="24"/>
  <c r="AA104" i="24"/>
  <c r="Z104" i="24"/>
  <c r="Y104" i="24"/>
  <c r="X104" i="24"/>
  <c r="W104" i="24"/>
  <c r="AO103" i="24"/>
  <c r="AN103" i="24"/>
  <c r="AM103" i="24"/>
  <c r="AL103" i="24"/>
  <c r="AK103" i="24"/>
  <c r="AJ103" i="24"/>
  <c r="AI103" i="24"/>
  <c r="AH103" i="24"/>
  <c r="AG103" i="24"/>
  <c r="AF103" i="24"/>
  <c r="AE103" i="24"/>
  <c r="AD103" i="24"/>
  <c r="AC103" i="24"/>
  <c r="AB103" i="24"/>
  <c r="AA103" i="24"/>
  <c r="Z103" i="24"/>
  <c r="Y103" i="24"/>
  <c r="X103" i="24"/>
  <c r="W103" i="24"/>
  <c r="AO102" i="24"/>
  <c r="AN102" i="24"/>
  <c r="AM102" i="24"/>
  <c r="AL102" i="24"/>
  <c r="AK102" i="24"/>
  <c r="AJ102" i="24"/>
  <c r="AI102" i="24"/>
  <c r="AH102" i="24"/>
  <c r="AG102" i="24"/>
  <c r="AF102" i="24"/>
  <c r="AE102" i="24"/>
  <c r="AD102" i="24"/>
  <c r="AC102" i="24"/>
  <c r="AB102" i="24"/>
  <c r="AA102" i="24"/>
  <c r="Z102" i="24"/>
  <c r="Y102" i="24"/>
  <c r="X102" i="24"/>
  <c r="W102" i="24"/>
  <c r="AO101" i="24" l="1"/>
  <c r="AN101" i="24"/>
  <c r="AM101" i="24"/>
  <c r="AL101" i="24"/>
  <c r="AK101" i="24"/>
  <c r="AJ101" i="24"/>
  <c r="AI101" i="24"/>
  <c r="AH101" i="24"/>
  <c r="AG101" i="24"/>
  <c r="AF101" i="24"/>
  <c r="AE101" i="24"/>
  <c r="AD101" i="24"/>
  <c r="AC101" i="24"/>
  <c r="AB101" i="24"/>
  <c r="AA101" i="24"/>
  <c r="Z101" i="24"/>
  <c r="Y101" i="24"/>
  <c r="X101" i="24"/>
  <c r="W101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AO99" i="24"/>
  <c r="AN99" i="24"/>
  <c r="AM99" i="24"/>
  <c r="AL99" i="24"/>
  <c r="AK99" i="24"/>
  <c r="AJ99" i="24"/>
  <c r="AI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AO98" i="24" l="1"/>
  <c r="AN98" i="24"/>
  <c r="AM98" i="24"/>
  <c r="AL98" i="24"/>
  <c r="AK98" i="24"/>
  <c r="AJ98" i="24"/>
  <c r="AI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AO97" i="24"/>
  <c r="AN97" i="24"/>
  <c r="AM97" i="24"/>
  <c r="AL97" i="24"/>
  <c r="AK97" i="24"/>
  <c r="AJ97" i="24"/>
  <c r="AI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AO96" i="24"/>
  <c r="AN96" i="24"/>
  <c r="AM96" i="24"/>
  <c r="AL96" i="24"/>
  <c r="AK96" i="24"/>
  <c r="AJ96" i="24"/>
  <c r="AI96" i="24"/>
  <c r="AH96" i="24"/>
  <c r="AG96" i="24"/>
  <c r="AF96" i="24"/>
  <c r="AE96" i="24"/>
  <c r="AD96" i="24"/>
  <c r="AC96" i="24"/>
  <c r="AB96" i="24"/>
  <c r="AA96" i="24"/>
  <c r="Z96" i="24"/>
  <c r="Y96" i="24"/>
  <c r="X96" i="24"/>
  <c r="W96" i="24"/>
  <c r="AO95" i="24" l="1"/>
  <c r="AN95" i="24"/>
  <c r="AM95" i="24"/>
  <c r="AL95" i="24"/>
  <c r="AK95" i="24"/>
  <c r="AJ95" i="24"/>
  <c r="AI95" i="24"/>
  <c r="AH95" i="24"/>
  <c r="AG95" i="24"/>
  <c r="AF95" i="24"/>
  <c r="AE95" i="24"/>
  <c r="AD95" i="24"/>
  <c r="AC95" i="24"/>
  <c r="AB95" i="24"/>
  <c r="AA95" i="24"/>
  <c r="Z95" i="24"/>
  <c r="Y95" i="24"/>
  <c r="X95" i="24"/>
  <c r="W95" i="24"/>
  <c r="AO94" i="24"/>
  <c r="AN94" i="24"/>
  <c r="AM94" i="24"/>
  <c r="AL94" i="24"/>
  <c r="AK94" i="24"/>
  <c r="AJ94" i="24"/>
  <c r="AI94" i="24"/>
  <c r="AH94" i="24"/>
  <c r="AG94" i="24"/>
  <c r="AF94" i="24"/>
  <c r="AE94" i="24"/>
  <c r="AD94" i="24"/>
  <c r="AC94" i="24"/>
  <c r="AB94" i="24"/>
  <c r="AA94" i="24"/>
  <c r="Z94" i="24"/>
  <c r="Y94" i="24"/>
  <c r="X94" i="24"/>
  <c r="W94" i="24"/>
  <c r="AO93" i="24"/>
  <c r="AN93" i="24"/>
  <c r="AM93" i="24"/>
  <c r="AL93" i="24"/>
  <c r="AK93" i="24"/>
  <c r="AJ93" i="24"/>
  <c r="AI93" i="24"/>
  <c r="AH93" i="24"/>
  <c r="AG93" i="24"/>
  <c r="AF93" i="24"/>
  <c r="AE93" i="24"/>
  <c r="AD93" i="24"/>
  <c r="AC93" i="24"/>
  <c r="AB93" i="24"/>
  <c r="AA93" i="24"/>
  <c r="Z93" i="24"/>
  <c r="Y93" i="24"/>
  <c r="X93" i="24"/>
  <c r="W93" i="24"/>
  <c r="AO92" i="24" l="1"/>
  <c r="AN92" i="24"/>
  <c r="AM92" i="24"/>
  <c r="AL92" i="24"/>
  <c r="AK92" i="24"/>
  <c r="AJ92" i="24"/>
  <c r="AI92" i="24"/>
  <c r="AH92" i="24"/>
  <c r="AG92" i="24"/>
  <c r="AF92" i="24"/>
  <c r="AE92" i="24"/>
  <c r="AD92" i="24"/>
  <c r="AC92" i="24"/>
  <c r="AB92" i="24"/>
  <c r="AA92" i="24"/>
  <c r="Z92" i="24"/>
  <c r="Y92" i="24"/>
  <c r="X92" i="24"/>
  <c r="W92" i="24"/>
  <c r="AO91" i="24"/>
  <c r="AN91" i="24"/>
  <c r="AM91" i="24"/>
  <c r="AL91" i="24"/>
  <c r="AK91" i="24"/>
  <c r="AJ91" i="24"/>
  <c r="AI91" i="24"/>
  <c r="AH91" i="24"/>
  <c r="AG91" i="24"/>
  <c r="AF91" i="24"/>
  <c r="AE91" i="24"/>
  <c r="AD91" i="24"/>
  <c r="AC91" i="24"/>
  <c r="AB91" i="24"/>
  <c r="AA91" i="24"/>
  <c r="Z91" i="24"/>
  <c r="Y91" i="24"/>
  <c r="X91" i="24"/>
  <c r="W91" i="24"/>
  <c r="AO90" i="24"/>
  <c r="AN90" i="24"/>
  <c r="AM90" i="24"/>
  <c r="AL90" i="24"/>
  <c r="AK90" i="24"/>
  <c r="AJ90" i="24"/>
  <c r="AI90" i="24"/>
  <c r="AH90" i="24"/>
  <c r="AG90" i="24"/>
  <c r="AF90" i="24"/>
  <c r="AE90" i="24"/>
  <c r="AD90" i="24"/>
  <c r="AC90" i="24"/>
  <c r="AB90" i="24"/>
  <c r="AA90" i="24"/>
  <c r="Z90" i="24"/>
  <c r="Y90" i="24"/>
  <c r="X90" i="24"/>
  <c r="W90" i="24"/>
  <c r="C104" i="9" l="1"/>
  <c r="C103" i="9"/>
  <c r="C102" i="9"/>
  <c r="C100" i="9"/>
  <c r="C99" i="9"/>
  <c r="C98" i="9"/>
  <c r="C97" i="9"/>
  <c r="C96" i="9"/>
  <c r="C95" i="9"/>
  <c r="C94" i="9"/>
  <c r="C93" i="9"/>
  <c r="AO89" i="24" l="1"/>
  <c r="AN89" i="24"/>
  <c r="AM89" i="24"/>
  <c r="AL89" i="24"/>
  <c r="AK89" i="24"/>
  <c r="AJ89" i="24"/>
  <c r="AI89" i="24"/>
  <c r="AH89" i="24"/>
  <c r="AG89" i="24"/>
  <c r="AF89" i="24"/>
  <c r="AE89" i="24"/>
  <c r="AD89" i="24"/>
  <c r="AC89" i="24"/>
  <c r="AB89" i="24"/>
  <c r="AA89" i="24"/>
  <c r="Z89" i="24"/>
  <c r="Y89" i="24"/>
  <c r="X89" i="24"/>
  <c r="W89" i="24"/>
  <c r="AO88" i="24"/>
  <c r="AN88" i="24"/>
  <c r="AM88" i="24"/>
  <c r="AL88" i="24"/>
  <c r="AK88" i="24"/>
  <c r="AJ88" i="24"/>
  <c r="AI88" i="24"/>
  <c r="AH88" i="24"/>
  <c r="AG88" i="24"/>
  <c r="AF88" i="24"/>
  <c r="AE88" i="24"/>
  <c r="AD88" i="24"/>
  <c r="AC88" i="24"/>
  <c r="AB88" i="24"/>
  <c r="AA88" i="24"/>
  <c r="Z88" i="24"/>
  <c r="Y88" i="24"/>
  <c r="X88" i="24"/>
  <c r="W88" i="24"/>
  <c r="AO87" i="24"/>
  <c r="AN87" i="24"/>
  <c r="AM87" i="24"/>
  <c r="AL87" i="24"/>
  <c r="AK87" i="24"/>
  <c r="AJ87" i="24"/>
  <c r="AI87" i="24"/>
  <c r="AH87" i="24"/>
  <c r="AG87" i="24"/>
  <c r="AF87" i="24"/>
  <c r="AE87" i="24"/>
  <c r="AD87" i="24"/>
  <c r="AC87" i="24"/>
  <c r="AB87" i="24"/>
  <c r="AA87" i="24"/>
  <c r="Z87" i="24"/>
  <c r="Y87" i="24"/>
  <c r="X87" i="24"/>
  <c r="W87" i="24"/>
  <c r="AO86" i="24" l="1"/>
  <c r="AN86" i="24"/>
  <c r="AM86" i="24"/>
  <c r="AL86" i="24"/>
  <c r="AK86" i="24"/>
  <c r="AJ86" i="24"/>
  <c r="AI86" i="24"/>
  <c r="AH86" i="24"/>
  <c r="AG86" i="24"/>
  <c r="AF86" i="24"/>
  <c r="AE86" i="24"/>
  <c r="AD86" i="24"/>
  <c r="AC86" i="24"/>
  <c r="AB86" i="24"/>
  <c r="AA86" i="24"/>
  <c r="Z86" i="24"/>
  <c r="Y86" i="24"/>
  <c r="X86" i="24"/>
  <c r="W86" i="24"/>
  <c r="AO85" i="24"/>
  <c r="AN85" i="24"/>
  <c r="AM85" i="24"/>
  <c r="AL85" i="24"/>
  <c r="AK85" i="24"/>
  <c r="AJ85" i="24"/>
  <c r="AI85" i="24"/>
  <c r="AH85" i="24"/>
  <c r="AG85" i="24"/>
  <c r="AF85" i="24"/>
  <c r="AE85" i="24"/>
  <c r="AD85" i="24"/>
  <c r="AC85" i="24"/>
  <c r="AB85" i="24"/>
  <c r="AA85" i="24"/>
  <c r="Z85" i="24"/>
  <c r="Y85" i="24"/>
  <c r="X85" i="24"/>
  <c r="W85" i="24"/>
  <c r="AO84" i="24"/>
  <c r="AN84" i="24"/>
  <c r="AM84" i="24"/>
  <c r="AL84" i="24"/>
  <c r="AK84" i="24"/>
  <c r="AJ84" i="24"/>
  <c r="AI84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AO83" i="24"/>
  <c r="AN83" i="24"/>
  <c r="AM83" i="24"/>
  <c r="AL83" i="24"/>
  <c r="AK83" i="24"/>
  <c r="AJ83" i="24"/>
  <c r="AI83" i="24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AO82" i="24"/>
  <c r="AN82" i="24"/>
  <c r="AM82" i="24"/>
  <c r="AL82" i="24"/>
  <c r="AK82" i="24"/>
  <c r="AJ82" i="24"/>
  <c r="AI82" i="24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AO81" i="24"/>
  <c r="AN81" i="24"/>
  <c r="AM81" i="24"/>
  <c r="AL81" i="24"/>
  <c r="AK81" i="24"/>
  <c r="AJ81" i="24"/>
  <c r="AI81" i="24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AO80" i="24"/>
  <c r="AN80" i="24"/>
  <c r="AM80" i="24"/>
  <c r="AL80" i="24"/>
  <c r="AK80" i="24"/>
  <c r="AJ80" i="24"/>
  <c r="AI80" i="24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AO79" i="24"/>
  <c r="AN79" i="24"/>
  <c r="AM79" i="24"/>
  <c r="AL79" i="24"/>
  <c r="AK79" i="24"/>
  <c r="AJ79" i="24"/>
  <c r="AI79" i="24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AO74" i="24"/>
  <c r="AN74" i="24"/>
  <c r="AM74" i="24"/>
  <c r="AL74" i="24"/>
  <c r="AK74" i="24"/>
  <c r="AJ74" i="24"/>
  <c r="AI74" i="24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AO73" i="24"/>
  <c r="AN73" i="24"/>
  <c r="AM73" i="24"/>
  <c r="AL73" i="24"/>
  <c r="AK73" i="24"/>
  <c r="AJ73" i="24"/>
  <c r="AI73" i="24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AO72" i="24"/>
  <c r="AN72" i="24"/>
  <c r="AM72" i="24"/>
  <c r="AL72" i="24"/>
  <c r="AK72" i="24"/>
  <c r="AJ72" i="24"/>
  <c r="AI72" i="24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AO71" i="24"/>
  <c r="AN71" i="24"/>
  <c r="AM71" i="24"/>
  <c r="AL71" i="24"/>
  <c r="AK71" i="24"/>
  <c r="AJ71" i="24"/>
  <c r="AI71" i="24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AO70" i="24"/>
  <c r="AN70" i="24"/>
  <c r="AM70" i="24"/>
  <c r="AL70" i="24"/>
  <c r="AK70" i="24"/>
  <c r="AJ70" i="24"/>
  <c r="AI70" i="24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AO69" i="24"/>
  <c r="AN69" i="24"/>
  <c r="AM69" i="24"/>
  <c r="AL69" i="24"/>
  <c r="AK69" i="24"/>
  <c r="AJ69" i="24"/>
  <c r="AI69" i="24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AO68" i="24"/>
  <c r="AN68" i="24"/>
  <c r="AM68" i="24"/>
  <c r="AL68" i="24"/>
  <c r="AK68" i="24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AO67" i="24"/>
  <c r="AN67" i="24"/>
  <c r="AM67" i="24"/>
  <c r="AL67" i="24"/>
  <c r="AK67" i="24"/>
  <c r="AJ67" i="24"/>
  <c r="AI67" i="24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AO66" i="24"/>
  <c r="AN66" i="24"/>
  <c r="AM66" i="24"/>
  <c r="AL66" i="24"/>
  <c r="AK66" i="24"/>
  <c r="AJ66" i="24"/>
  <c r="AI66" i="24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AO64" i="24"/>
  <c r="AN64" i="24"/>
  <c r="AM64" i="24"/>
  <c r="AL64" i="24"/>
  <c r="AK64" i="24"/>
  <c r="AJ64" i="24"/>
  <c r="AI64" i="24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AO63" i="24"/>
  <c r="AN63" i="24"/>
  <c r="AM63" i="24"/>
  <c r="AL63" i="24"/>
  <c r="AK63" i="24"/>
  <c r="AJ63" i="24"/>
  <c r="AI63" i="24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AO61" i="24"/>
  <c r="AN61" i="24"/>
  <c r="AM61" i="24"/>
  <c r="AL61" i="24"/>
  <c r="AK61" i="24"/>
  <c r="AJ61" i="24"/>
  <c r="AI61" i="24"/>
  <c r="AH61" i="24"/>
  <c r="AG61" i="24"/>
  <c r="AF61" i="24"/>
  <c r="AE61" i="24"/>
  <c r="AD61" i="24"/>
  <c r="AC61" i="24"/>
  <c r="AB61" i="24"/>
  <c r="AA61" i="24"/>
  <c r="Z61" i="24"/>
  <c r="Y61" i="24"/>
  <c r="X61" i="24"/>
  <c r="W61" i="24"/>
  <c r="AO60" i="24"/>
  <c r="AN60" i="24"/>
  <c r="AM60" i="24"/>
  <c r="AL60" i="24"/>
  <c r="AK60" i="24"/>
  <c r="AJ60" i="24"/>
  <c r="AI60" i="24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A59" i="24"/>
  <c r="Z59" i="24"/>
  <c r="Y59" i="24"/>
  <c r="X59" i="24"/>
  <c r="W59" i="24"/>
  <c r="AO58" i="24"/>
  <c r="AN58" i="24"/>
  <c r="AM58" i="24"/>
  <c r="AL58" i="24"/>
  <c r="AK58" i="24"/>
  <c r="AJ58" i="24"/>
  <c r="AI58" i="24"/>
  <c r="AH58" i="24"/>
  <c r="AG58" i="24"/>
  <c r="AF58" i="24"/>
  <c r="AE58" i="24"/>
  <c r="AD58" i="24"/>
  <c r="AC58" i="24"/>
  <c r="AB58" i="24"/>
  <c r="AA58" i="24"/>
  <c r="Z58" i="24"/>
  <c r="Y58" i="24"/>
  <c r="X58" i="24"/>
  <c r="W58" i="24"/>
  <c r="AO57" i="24"/>
  <c r="AN57" i="24"/>
  <c r="AM57" i="24"/>
  <c r="AL57" i="24"/>
  <c r="AK57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AO35" i="24"/>
  <c r="AN35" i="24"/>
  <c r="AM35" i="24"/>
  <c r="AL35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AO34" i="24"/>
  <c r="AN34" i="24"/>
  <c r="AM34" i="24"/>
  <c r="AL34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AO33" i="24"/>
  <c r="AN33" i="24"/>
  <c r="AM33" i="24"/>
  <c r="AL33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AO31" i="24"/>
  <c r="AN31" i="24"/>
  <c r="AM31" i="24"/>
  <c r="AL31" i="24"/>
  <c r="AK31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AO30" i="24"/>
  <c r="AN30" i="24"/>
  <c r="AM30" i="24"/>
  <c r="AL30" i="24"/>
  <c r="AK30" i="24"/>
  <c r="AJ30" i="24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AO29" i="24"/>
  <c r="AN29" i="24"/>
  <c r="AM29" i="24"/>
  <c r="AL29" i="24"/>
  <c r="AK29" i="24"/>
  <c r="AJ29" i="24"/>
  <c r="AI29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AO28" i="24"/>
  <c r="AN28" i="24"/>
  <c r="AM28" i="24"/>
  <c r="AL28" i="24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AO27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AO26" i="24"/>
  <c r="AN26" i="24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C89" i="9" l="1"/>
  <c r="C88" i="9" l="1"/>
  <c r="C87" i="9"/>
  <c r="F236" i="9" l="1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8" i="9"/>
  <c r="F127" i="9"/>
  <c r="F126" i="9"/>
  <c r="F125" i="9"/>
  <c r="F124" i="9"/>
  <c r="F123" i="9"/>
  <c r="F122" i="9"/>
  <c r="F121" i="9"/>
  <c r="F120" i="9"/>
  <c r="F119" i="9"/>
  <c r="F118" i="9"/>
  <c r="F116" i="9"/>
  <c r="F115" i="9"/>
  <c r="F114" i="9"/>
  <c r="F113" i="9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83" i="9"/>
  <c r="F82" i="9"/>
  <c r="F92" i="9"/>
  <c r="F91" i="9"/>
  <c r="F90" i="9"/>
  <c r="F89" i="9"/>
  <c r="F88" i="9"/>
  <c r="F87" i="9"/>
  <c r="F86" i="9"/>
  <c r="F84" i="9"/>
  <c r="F85" i="9"/>
  <c r="F21" i="9"/>
  <c r="F33" i="9" s="1"/>
  <c r="F45" i="9" s="1"/>
  <c r="F57" i="9" s="1"/>
  <c r="F69" i="9" s="1"/>
  <c r="F81" i="9" s="1"/>
  <c r="F93" i="9" s="1"/>
  <c r="F105" i="9" s="1"/>
  <c r="F117" i="9" s="1"/>
  <c r="F129" i="9" s="1"/>
  <c r="C440" i="9" l="1"/>
  <c r="C439" i="9"/>
  <c r="C438" i="9"/>
  <c r="C437" i="9"/>
  <c r="C436" i="9"/>
  <c r="C435" i="9"/>
  <c r="C434" i="9"/>
  <c r="C433" i="9"/>
  <c r="C432" i="9"/>
  <c r="C431" i="9"/>
  <c r="C430" i="9"/>
  <c r="C429" i="9"/>
  <c r="C428" i="9"/>
  <c r="C427" i="9"/>
  <c r="C426" i="9"/>
  <c r="C425" i="9"/>
  <c r="C424" i="9"/>
  <c r="C423" i="9"/>
  <c r="C422" i="9"/>
  <c r="C421" i="9"/>
  <c r="C420" i="9"/>
  <c r="C419" i="9"/>
  <c r="C418" i="9"/>
  <c r="C417" i="9"/>
  <c r="C416" i="9"/>
  <c r="C415" i="9"/>
  <c r="C414" i="9"/>
  <c r="C413" i="9"/>
  <c r="C412" i="9"/>
  <c r="C411" i="9"/>
  <c r="C410" i="9"/>
  <c r="C409" i="9"/>
  <c r="C408" i="9"/>
  <c r="C407" i="9"/>
  <c r="C406" i="9"/>
  <c r="C405" i="9"/>
  <c r="C404" i="9"/>
  <c r="C403" i="9"/>
  <c r="C402" i="9"/>
  <c r="C401" i="9"/>
  <c r="C400" i="9"/>
  <c r="C399" i="9"/>
  <c r="C398" i="9"/>
  <c r="C397" i="9"/>
  <c r="C396" i="9"/>
  <c r="C395" i="9"/>
  <c r="C394" i="9"/>
  <c r="C393" i="9"/>
  <c r="C392" i="9"/>
  <c r="C391" i="9"/>
  <c r="C390" i="9"/>
  <c r="C389" i="9"/>
  <c r="C388" i="9"/>
  <c r="C387" i="9"/>
  <c r="C386" i="9"/>
  <c r="C385" i="9"/>
  <c r="C384" i="9"/>
  <c r="C383" i="9"/>
  <c r="C382" i="9"/>
  <c r="C381" i="9"/>
  <c r="C380" i="9"/>
  <c r="C379" i="9"/>
  <c r="C378" i="9"/>
  <c r="C377" i="9"/>
  <c r="C376" i="9"/>
  <c r="C375" i="9"/>
  <c r="C374" i="9"/>
  <c r="C373" i="9"/>
  <c r="C372" i="9"/>
  <c r="C371" i="9"/>
  <c r="C370" i="9"/>
  <c r="C369" i="9"/>
  <c r="C368" i="9"/>
  <c r="C367" i="9"/>
  <c r="C366" i="9"/>
  <c r="C365" i="9"/>
  <c r="C364" i="9"/>
  <c r="C363" i="9"/>
  <c r="C362" i="9"/>
  <c r="C361" i="9"/>
  <c r="C360" i="9"/>
  <c r="C359" i="9"/>
  <c r="C358" i="9"/>
  <c r="C357" i="9"/>
  <c r="C356" i="9"/>
  <c r="C355" i="9"/>
  <c r="C354" i="9"/>
  <c r="C353" i="9"/>
  <c r="C352" i="9"/>
  <c r="C351" i="9"/>
  <c r="C350" i="9"/>
  <c r="C349" i="9"/>
  <c r="C348" i="9"/>
  <c r="C347" i="9"/>
  <c r="C346" i="9"/>
  <c r="C345" i="9"/>
  <c r="C344" i="9"/>
  <c r="C343" i="9"/>
  <c r="C342" i="9"/>
  <c r="C341" i="9"/>
  <c r="C340" i="9"/>
  <c r="C339" i="9"/>
  <c r="C338" i="9"/>
  <c r="C337" i="9"/>
  <c r="C336" i="9"/>
  <c r="C335" i="9"/>
  <c r="C334" i="9"/>
  <c r="C333" i="9"/>
  <c r="C332" i="9"/>
  <c r="C331" i="9"/>
  <c r="C330" i="9"/>
  <c r="C329" i="9"/>
  <c r="C328" i="9"/>
  <c r="C327" i="9"/>
  <c r="C326" i="9"/>
  <c r="C325" i="9"/>
  <c r="C324" i="9"/>
  <c r="C323" i="9"/>
  <c r="C322" i="9"/>
  <c r="C321" i="9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2" i="9"/>
  <c r="C111" i="9"/>
  <c r="C110" i="9"/>
  <c r="C109" i="9"/>
  <c r="C108" i="9"/>
  <c r="C107" i="9"/>
  <c r="C106" i="9"/>
  <c r="C105" i="9"/>
  <c r="C92" i="9"/>
  <c r="C91" i="9"/>
  <c r="C90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</calcChain>
</file>

<file path=xl/sharedStrings.xml><?xml version="1.0" encoding="utf-8"?>
<sst xmlns="http://schemas.openxmlformats.org/spreadsheetml/2006/main" count="208" uniqueCount="71">
  <si>
    <t>Explotación de minas y canteras</t>
  </si>
  <si>
    <t>Construcción</t>
  </si>
  <si>
    <t>Período</t>
  </si>
  <si>
    <t>f</t>
  </si>
  <si>
    <t>m</t>
  </si>
  <si>
    <t>a</t>
  </si>
  <si>
    <t>j</t>
  </si>
  <si>
    <t>s</t>
  </si>
  <si>
    <t>o</t>
  </si>
  <si>
    <t>n</t>
  </si>
  <si>
    <t>d</t>
  </si>
  <si>
    <t>Índice</t>
  </si>
  <si>
    <t>IMAE</t>
  </si>
  <si>
    <t>Fuente: Banco de Guatemala</t>
  </si>
  <si>
    <t>Agricultura, ganadería, silvicultura y pesca</t>
  </si>
  <si>
    <t>Actividades de alojamiento y de servicio de comidas</t>
  </si>
  <si>
    <t>Actividades financieras y de seguros</t>
  </si>
  <si>
    <t>Actividades inmobiliarias</t>
  </si>
  <si>
    <t>Enseñanza</t>
  </si>
  <si>
    <t>Otras actividades de servicios</t>
  </si>
  <si>
    <t>SISTEMA DE CUENTAS NACIONALES</t>
  </si>
  <si>
    <t>Índice Mensual de la Actividad Económica (IMAE)</t>
  </si>
  <si>
    <t>Año de referencia 2013</t>
  </si>
  <si>
    <t xml:space="preserve"> </t>
  </si>
  <si>
    <t>Cuadro del IMAE de la serie original, por componentes.</t>
  </si>
  <si>
    <t>Cuadro del IMAE de la tasa de variación interanual de la serie original, por componentes.</t>
  </si>
  <si>
    <t>Año de referencia 2013 = 100</t>
  </si>
  <si>
    <t>Cuadro 1</t>
  </si>
  <si>
    <r>
      <t xml:space="preserve">Serie original </t>
    </r>
    <r>
      <rPr>
        <b/>
        <vertAlign val="superscript"/>
        <sz val="12"/>
        <color theme="0"/>
        <rFont val="Century Schoolbook"/>
        <family val="1"/>
      </rPr>
      <t>1/</t>
    </r>
  </si>
  <si>
    <r>
      <rPr>
        <vertAlign val="superscript"/>
        <sz val="10"/>
        <color theme="1"/>
        <rFont val="Century Schoolbook"/>
        <family val="1"/>
      </rPr>
      <t>1/</t>
    </r>
    <r>
      <rPr>
        <sz val="10"/>
        <color theme="1"/>
        <rFont val="Century Schoolbook"/>
        <family val="1"/>
      </rPr>
      <t xml:space="preserve"> Cifras preliminares</t>
    </r>
  </si>
  <si>
    <t>1.</t>
  </si>
  <si>
    <t>2.</t>
  </si>
  <si>
    <t>3.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</si>
  <si>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</si>
  <si>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</si>
  <si>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</si>
  <si>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</si>
  <si>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</si>
  <si>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</si>
  <si>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</si>
  <si>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</si>
  <si>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</si>
  <si>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</si>
  <si>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</si>
  <si>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</si>
  <si>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</si>
  <si>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</si>
  <si>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</si>
  <si>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</si>
  <si>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R-S-T-U</t>
  </si>
  <si>
    <t>Suministro de electricidad, agua y saneamiento</t>
  </si>
  <si>
    <t>Comercio y reparación de vehículos</t>
  </si>
  <si>
    <t>Salud</t>
  </si>
  <si>
    <t>Cuadro 2</t>
  </si>
  <si>
    <t>Cuadro 3</t>
  </si>
  <si>
    <t xml:space="preserve">Tasa de variación interanual del IMAE de la serie original </t>
  </si>
  <si>
    <t>Serie original del IMAE</t>
  </si>
  <si>
    <t>Variación Interanual</t>
  </si>
  <si>
    <t>Regresar al índice</t>
  </si>
  <si>
    <t>Industrias manufac-tureras</t>
  </si>
  <si>
    <t>Transporte y almacena-miento</t>
  </si>
  <si>
    <t>Información y comunica-ciones</t>
  </si>
  <si>
    <t>Actividades profesionales científicas y técnicas</t>
  </si>
  <si>
    <t>Actividades de servicios administra-tivos y de apoyo</t>
  </si>
  <si>
    <t>Administra-ción pública y defensa</t>
  </si>
  <si>
    <t>Impuestos netos de subvenciones a los productos</t>
  </si>
  <si>
    <t>ÍNDICE MENSUAL DE LA ACTIVIDAD ECONÓMICA. AÑOS 2013 - 2023</t>
  </si>
  <si>
    <r>
      <t>Índice Mensual de la Actividad Económica (IMAE)</t>
    </r>
    <r>
      <rPr>
        <b/>
        <vertAlign val="superscript"/>
        <sz val="12"/>
        <color rgb="FF1A2D4F"/>
        <rFont val="Century Schoolbook"/>
        <family val="1"/>
      </rPr>
      <t>1/</t>
    </r>
  </si>
  <si>
    <t>Variación Interanual acumulada</t>
  </si>
  <si>
    <t>Índice mensual serie original</t>
  </si>
  <si>
    <t>Cuadro de la serie agregada del IMAE: índice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</si>
</sst>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-;[Red]\-#,##0.0_-;&quot;-&quot;?_-;_-@_-"/>
  </numFmts>
  <fonts count="36" x14ac:knownFonts="1">
    <font>
      <sz val="10"/>
      <color theme="1"/>
      <name val="Consola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Schoolbook"/>
      <family val="1"/>
    </font>
    <font>
      <sz val="10"/>
      <color theme="4" tint="-0.249977111117893"/>
      <name val="Century Schoolbook"/>
      <family val="1"/>
    </font>
    <font>
      <i/>
      <sz val="10"/>
      <name val="Century Schoolbook"/>
      <family val="1"/>
    </font>
    <font>
      <sz val="16"/>
      <name val="Century Schoolbook"/>
      <family val="1"/>
    </font>
    <font>
      <b/>
      <sz val="16"/>
      <color theme="0"/>
      <name val="Century Schoolbook"/>
      <family val="1"/>
    </font>
    <font>
      <sz val="12"/>
      <name val="Century Schoolbook"/>
      <family val="1"/>
    </font>
    <font>
      <b/>
      <sz val="12"/>
      <name val="Century Schoolbook"/>
      <family val="1"/>
    </font>
    <font>
      <sz val="11"/>
      <name val="Century Schoolbook"/>
      <family val="1"/>
    </font>
    <font>
      <b/>
      <sz val="11"/>
      <name val="Century Schoolbook"/>
      <family val="1"/>
    </font>
    <font>
      <sz val="10"/>
      <color indexed="8"/>
      <name val="Arial"/>
      <family val="2"/>
    </font>
    <font>
      <sz val="10"/>
      <name val="Tahoma"/>
      <family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sz val="10"/>
      <color theme="1"/>
      <name val="Century Schoolbook"/>
      <family val="1"/>
    </font>
    <font>
      <b/>
      <sz val="10"/>
      <color theme="1"/>
      <name val="Century Schoolbook"/>
      <family val="1"/>
    </font>
    <font>
      <b/>
      <sz val="9"/>
      <color theme="0"/>
      <name val="Century Schoolbook"/>
      <family val="1"/>
    </font>
    <font>
      <sz val="9"/>
      <color theme="1"/>
      <name val="Century Schoolbook"/>
      <family val="1"/>
    </font>
    <font>
      <sz val="12"/>
      <color rgb="FF44546A"/>
      <name val="Century Schoolbook"/>
      <family val="1"/>
    </font>
    <font>
      <sz val="12"/>
      <color theme="0"/>
      <name val="Century Schoolbook"/>
      <family val="1"/>
    </font>
    <font>
      <b/>
      <sz val="12"/>
      <color theme="0"/>
      <name val="Century Schoolbook"/>
      <family val="1"/>
    </font>
    <font>
      <b/>
      <vertAlign val="superscript"/>
      <sz val="12"/>
      <color theme="0"/>
      <name val="Century Schoolbook"/>
      <family val="1"/>
    </font>
    <font>
      <vertAlign val="superscript"/>
      <sz val="10"/>
      <color theme="1"/>
      <name val="Century Schoolbook"/>
      <family val="1"/>
    </font>
    <font>
      <b/>
      <sz val="11"/>
      <color theme="1"/>
      <name val="Century Schoolbook"/>
      <family val="1"/>
    </font>
    <font>
      <sz val="11"/>
      <color theme="0"/>
      <name val="Century Schoolbook"/>
      <family val="1"/>
    </font>
    <font>
      <u/>
      <sz val="10"/>
      <color theme="1"/>
      <name val="Century Schoolbook"/>
      <family val="1"/>
    </font>
    <font>
      <b/>
      <sz val="10"/>
      <color theme="0"/>
      <name val="Segoe UI"/>
      <family val="2"/>
    </font>
    <font>
      <b/>
      <sz val="12"/>
      <color rgb="FF1A2D4F"/>
      <name val="Century Schoolbook"/>
      <family val="1"/>
    </font>
    <font>
      <b/>
      <sz val="11"/>
      <color rgb="FF1A2D4F"/>
      <name val="Century Schoolbook"/>
      <family val="1"/>
    </font>
    <font>
      <b/>
      <sz val="10"/>
      <color rgb="FF1A2D4F"/>
      <name val="Century Schoolbook"/>
      <family val="1"/>
    </font>
    <font>
      <b/>
      <vertAlign val="superscript"/>
      <sz val="12"/>
      <color rgb="FF1A2D4F"/>
      <name val="Century Schoolbook"/>
      <family val="1"/>
    </font>
    <font>
      <sz val="12"/>
      <color rgb="FF1A2D4F"/>
      <name val="Century Schoolbook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1A2D4F"/>
        <bgColor indexed="64"/>
      </patternFill>
    </fill>
    <fill>
      <patternFill patternType="solid">
        <fgColor rgb="FF757575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9CD3F4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>
      <alignment vertical="top"/>
    </xf>
    <xf numFmtId="0" fontId="14" fillId="0" borderId="0">
      <alignment vertical="top"/>
    </xf>
    <xf numFmtId="164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5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90">
    <xf numFmtId="0" fontId="0" fillId="0" borderId="0" xfId="0"/>
    <xf numFmtId="0" fontId="5" fillId="0" borderId="0" xfId="4" applyFont="1" applyFill="1" applyBorder="1" applyAlignment="1"/>
    <xf numFmtId="0" fontId="5" fillId="0" borderId="0" xfId="5" applyFont="1">
      <alignment vertical="top"/>
    </xf>
    <xf numFmtId="0" fontId="5" fillId="0" borderId="0" xfId="4" applyFont="1" applyFill="1" applyBorder="1" applyAlignment="1">
      <alignment vertical="top"/>
    </xf>
    <xf numFmtId="0" fontId="5" fillId="0" borderId="0" xfId="4" applyFont="1" applyBorder="1" applyAlignment="1">
      <alignment vertical="top"/>
    </xf>
    <xf numFmtId="49" fontId="5" fillId="0" borderId="0" xfId="4" applyNumberFormat="1" applyFont="1" applyBorder="1" applyAlignment="1">
      <alignment vertical="top"/>
    </xf>
    <xf numFmtId="0" fontId="6" fillId="2" borderId="0" xfId="5" applyFont="1" applyFill="1" applyBorder="1" applyAlignment="1"/>
    <xf numFmtId="0" fontId="7" fillId="0" borderId="0" xfId="4" applyFont="1" applyBorder="1" applyAlignment="1">
      <alignment vertical="top"/>
    </xf>
    <xf numFmtId="0" fontId="8" fillId="0" borderId="0" xfId="4" applyFont="1" applyBorder="1" applyAlignment="1">
      <alignment vertical="top"/>
    </xf>
    <xf numFmtId="0" fontId="8" fillId="0" borderId="0" xfId="5" applyFont="1">
      <alignment vertical="top"/>
    </xf>
    <xf numFmtId="0" fontId="10" fillId="0" borderId="0" xfId="4" applyFont="1" applyBorder="1" applyAlignment="1">
      <alignment vertical="top"/>
    </xf>
    <xf numFmtId="0" fontId="10" fillId="0" borderId="0" xfId="5" applyFont="1">
      <alignment vertical="top"/>
    </xf>
    <xf numFmtId="0" fontId="12" fillId="0" borderId="0" xfId="4" applyFont="1" applyBorder="1" applyAlignment="1">
      <alignment vertical="top"/>
    </xf>
    <xf numFmtId="0" fontId="12" fillId="0" borderId="0" xfId="5" applyFont="1">
      <alignment vertical="top"/>
    </xf>
    <xf numFmtId="49" fontId="5" fillId="0" borderId="10" xfId="4" applyNumberFormat="1" applyFont="1" applyBorder="1" applyAlignment="1">
      <alignment vertical="top"/>
    </xf>
    <xf numFmtId="0" fontId="5" fillId="0" borderId="1" xfId="4" applyFont="1" applyFill="1" applyBorder="1" applyAlignment="1">
      <alignment vertical="top"/>
    </xf>
    <xf numFmtId="0" fontId="0" fillId="0" borderId="12" xfId="0" applyBorder="1"/>
    <xf numFmtId="0" fontId="13" fillId="0" borderId="3" xfId="4" applyFont="1" applyFill="1" applyBorder="1" applyAlignment="1">
      <alignment horizontal="justify" vertical="top" wrapText="1"/>
    </xf>
    <xf numFmtId="0" fontId="12" fillId="0" borderId="3" xfId="4" applyFont="1" applyFill="1" applyBorder="1" applyAlignment="1">
      <alignment horizontal="justify" vertical="top" wrapText="1"/>
    </xf>
    <xf numFmtId="0" fontId="12" fillId="0" borderId="0" xfId="4" applyFont="1" applyFill="1" applyBorder="1" applyAlignment="1">
      <alignment horizontal="center" wrapText="1"/>
    </xf>
    <xf numFmtId="49" fontId="12" fillId="0" borderId="11" xfId="4" applyNumberFormat="1" applyFont="1" applyFill="1" applyBorder="1" applyAlignment="1">
      <alignment horizontal="center" vertical="top" wrapText="1"/>
    </xf>
    <xf numFmtId="0" fontId="5" fillId="0" borderId="5" xfId="5" applyFont="1" applyBorder="1">
      <alignment vertical="top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1" fillId="0" borderId="0" xfId="0" applyFont="1"/>
    <xf numFmtId="165" fontId="22" fillId="2" borderId="4" xfId="0" applyNumberFormat="1" applyFont="1" applyFill="1" applyBorder="1" applyAlignment="1">
      <alignment horizontal="center" vertical="center"/>
    </xf>
    <xf numFmtId="165" fontId="22" fillId="2" borderId="6" xfId="0" applyNumberFormat="1" applyFont="1" applyFill="1" applyBorder="1" applyAlignment="1">
      <alignment horizontal="center" vertical="center"/>
    </xf>
    <xf numFmtId="165" fontId="22" fillId="3" borderId="2" xfId="0" applyNumberFormat="1" applyFont="1" applyFill="1" applyBorder="1" applyAlignment="1">
      <alignment horizontal="center" vertical="center"/>
    </xf>
    <xf numFmtId="165" fontId="22" fillId="4" borderId="2" xfId="0" applyNumberFormat="1" applyFont="1" applyFill="1" applyBorder="1" applyAlignment="1">
      <alignment horizontal="center" vertical="center"/>
    </xf>
    <xf numFmtId="165" fontId="22" fillId="3" borderId="4" xfId="0" applyNumberFormat="1" applyFont="1" applyFill="1" applyBorder="1" applyAlignment="1">
      <alignment horizontal="center" vertical="center"/>
    </xf>
    <xf numFmtId="165" fontId="22" fillId="4" borderId="4" xfId="0" applyNumberFormat="1" applyFont="1" applyFill="1" applyBorder="1" applyAlignment="1">
      <alignment horizontal="center" vertical="center"/>
    </xf>
    <xf numFmtId="165" fontId="22" fillId="3" borderId="6" xfId="0" applyNumberFormat="1" applyFont="1" applyFill="1" applyBorder="1" applyAlignment="1">
      <alignment horizontal="center" vertical="center"/>
    </xf>
    <xf numFmtId="165" fontId="22" fillId="4" borderId="6" xfId="0" applyNumberFormat="1" applyFont="1" applyFill="1" applyBorder="1" applyAlignment="1">
      <alignment horizontal="center" vertical="center"/>
    </xf>
    <xf numFmtId="165" fontId="22" fillId="2" borderId="2" xfId="0" applyNumberFormat="1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7" fontId="22" fillId="2" borderId="4" xfId="0" applyNumberFormat="1" applyFont="1" applyFill="1" applyBorder="1" applyAlignment="1">
      <alignment horizontal="center" vertical="center"/>
    </xf>
    <xf numFmtId="17" fontId="22" fillId="2" borderId="6" xfId="0" applyNumberFormat="1" applyFont="1" applyFill="1" applyBorder="1" applyAlignment="1">
      <alignment horizontal="center" vertical="center"/>
    </xf>
    <xf numFmtId="17" fontId="22" fillId="3" borderId="2" xfId="0" applyNumberFormat="1" applyFont="1" applyFill="1" applyBorder="1" applyAlignment="1">
      <alignment horizontal="center" vertical="center"/>
    </xf>
    <xf numFmtId="17" fontId="22" fillId="3" borderId="4" xfId="0" applyNumberFormat="1" applyFont="1" applyFill="1" applyBorder="1" applyAlignment="1">
      <alignment horizontal="center" vertical="center"/>
    </xf>
    <xf numFmtId="17" fontId="22" fillId="3" borderId="6" xfId="0" applyNumberFormat="1" applyFont="1" applyFill="1" applyBorder="1" applyAlignment="1">
      <alignment horizontal="center" vertical="center"/>
    </xf>
    <xf numFmtId="17" fontId="22" fillId="2" borderId="2" xfId="0" applyNumberFormat="1" applyFont="1" applyFill="1" applyBorder="1" applyAlignment="1">
      <alignment horizontal="center" vertical="center"/>
    </xf>
    <xf numFmtId="0" fontId="23" fillId="0" borderId="0" xfId="0" applyFont="1" applyBorder="1"/>
    <xf numFmtId="0" fontId="17" fillId="0" borderId="0" xfId="0" applyFont="1" applyBorder="1"/>
    <xf numFmtId="49" fontId="5" fillId="0" borderId="12" xfId="4" applyNumberFormat="1" applyFont="1" applyFill="1" applyBorder="1" applyAlignment="1">
      <alignment horizontal="center" vertical="top" wrapText="1"/>
    </xf>
    <xf numFmtId="0" fontId="18" fillId="0" borderId="3" xfId="0" applyFont="1" applyBorder="1" applyAlignment="1">
      <alignment vertical="center"/>
    </xf>
    <xf numFmtId="49" fontId="5" fillId="0" borderId="12" xfId="4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9" fillId="0" borderId="0" xfId="0" applyFont="1" applyFill="1" applyBorder="1"/>
    <xf numFmtId="0" fontId="27" fillId="0" borderId="0" xfId="0" applyFont="1" applyFill="1" applyBorder="1"/>
    <xf numFmtId="0" fontId="18" fillId="0" borderId="0" xfId="0" applyFont="1" applyFill="1" applyBorder="1"/>
    <xf numFmtId="17" fontId="20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/>
    <xf numFmtId="17" fontId="22" fillId="0" borderId="0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/>
    <xf numFmtId="0" fontId="28" fillId="0" borderId="7" xfId="0" applyFont="1" applyBorder="1"/>
    <xf numFmtId="0" fontId="28" fillId="0" borderId="0" xfId="0" applyFont="1" applyFill="1" applyBorder="1"/>
    <xf numFmtId="0" fontId="29" fillId="0" borderId="0" xfId="0" applyFont="1" applyAlignment="1">
      <alignment wrapText="1"/>
    </xf>
    <xf numFmtId="165" fontId="18" fillId="0" borderId="0" xfId="0" applyNumberFormat="1" applyFont="1"/>
    <xf numFmtId="0" fontId="16" fillId="0" borderId="7" xfId="0" applyFont="1" applyBorder="1"/>
    <xf numFmtId="0" fontId="17" fillId="0" borderId="7" xfId="0" applyFont="1" applyBorder="1"/>
    <xf numFmtId="3" fontId="30" fillId="5" borderId="18" xfId="16" applyNumberFormat="1" applyFont="1" applyFill="1" applyBorder="1" applyAlignment="1">
      <alignment horizontal="center" vertical="center" wrapText="1"/>
    </xf>
    <xf numFmtId="165" fontId="22" fillId="7" borderId="4" xfId="0" applyNumberFormat="1" applyFont="1" applyFill="1" applyBorder="1" applyAlignment="1">
      <alignment horizontal="center" vertical="center"/>
    </xf>
    <xf numFmtId="165" fontId="22" fillId="7" borderId="6" xfId="0" applyNumberFormat="1" applyFont="1" applyFill="1" applyBorder="1" applyAlignment="1">
      <alignment horizontal="center" vertical="center"/>
    </xf>
    <xf numFmtId="165" fontId="22" fillId="7" borderId="2" xfId="0" applyNumberFormat="1" applyFont="1" applyFill="1" applyBorder="1" applyAlignment="1">
      <alignment horizontal="center" vertical="center"/>
    </xf>
    <xf numFmtId="3" fontId="30" fillId="5" borderId="13" xfId="16" applyNumberFormat="1" applyFont="1" applyFill="1" applyBorder="1" applyAlignment="1">
      <alignment horizontal="center" vertical="center" wrapText="1"/>
    </xf>
    <xf numFmtId="0" fontId="31" fillId="0" borderId="0" xfId="0" applyFont="1"/>
    <xf numFmtId="0" fontId="32" fillId="0" borderId="0" xfId="0" applyFont="1"/>
    <xf numFmtId="0" fontId="33" fillId="0" borderId="0" xfId="0" applyFont="1" applyFill="1" applyBorder="1"/>
    <xf numFmtId="0" fontId="32" fillId="0" borderId="0" xfId="0" applyFont="1" applyFill="1" applyBorder="1"/>
    <xf numFmtId="0" fontId="35" fillId="0" borderId="0" xfId="0" applyFont="1"/>
    <xf numFmtId="17" fontId="30" fillId="6" borderId="19" xfId="3" applyNumberFormat="1" applyFont="1" applyFill="1" applyBorder="1" applyAlignment="1">
      <alignment horizontal="center" vertical="center" wrapText="1"/>
    </xf>
    <xf numFmtId="0" fontId="9" fillId="5" borderId="8" xfId="5" applyFont="1" applyFill="1" applyBorder="1" applyAlignment="1">
      <alignment horizontal="center" vertical="center" wrapText="1"/>
    </xf>
    <xf numFmtId="0" fontId="9" fillId="5" borderId="9" xfId="5" applyFont="1" applyFill="1" applyBorder="1" applyAlignment="1">
      <alignment horizontal="center" vertical="center" wrapText="1"/>
    </xf>
    <xf numFmtId="0" fontId="11" fillId="8" borderId="10" xfId="5" applyFont="1" applyFill="1" applyBorder="1" applyAlignment="1">
      <alignment horizontal="center" vertical="center" wrapText="1"/>
    </xf>
    <xf numFmtId="0" fontId="11" fillId="8" borderId="1" xfId="5" applyFont="1" applyFill="1" applyBorder="1" applyAlignment="1">
      <alignment horizontal="center" vertical="center" wrapText="1"/>
    </xf>
    <xf numFmtId="0" fontId="11" fillId="8" borderId="11" xfId="5" applyFont="1" applyFill="1" applyBorder="1" applyAlignment="1">
      <alignment horizontal="center" vertical="center" wrapText="1"/>
    </xf>
    <xf numFmtId="0" fontId="11" fillId="8" borderId="5" xfId="5" applyFont="1" applyFill="1" applyBorder="1" applyAlignment="1">
      <alignment horizontal="center" vertical="center" wrapText="1"/>
    </xf>
    <xf numFmtId="3" fontId="30" fillId="5" borderId="15" xfId="16" applyNumberFormat="1" applyFont="1" applyFill="1" applyBorder="1" applyAlignment="1">
      <alignment horizontal="center" vertical="center" wrapText="1"/>
    </xf>
    <xf numFmtId="3" fontId="30" fillId="5" borderId="16" xfId="16" applyNumberFormat="1" applyFont="1" applyFill="1" applyBorder="1" applyAlignment="1">
      <alignment horizontal="center" vertical="center" wrapText="1"/>
    </xf>
    <xf numFmtId="3" fontId="30" fillId="5" borderId="17" xfId="16" applyNumberFormat="1" applyFont="1" applyFill="1" applyBorder="1" applyAlignment="1">
      <alignment horizontal="center" vertical="center" wrapText="1"/>
    </xf>
    <xf numFmtId="3" fontId="30" fillId="5" borderId="7" xfId="16" applyNumberFormat="1" applyFont="1" applyFill="1" applyBorder="1" applyAlignment="1">
      <alignment horizontal="center" vertical="center" wrapText="1"/>
    </xf>
    <xf numFmtId="3" fontId="30" fillId="5" borderId="1" xfId="16" applyNumberFormat="1" applyFont="1" applyFill="1" applyBorder="1" applyAlignment="1">
      <alignment horizontal="center" vertical="center" wrapText="1"/>
    </xf>
    <xf numFmtId="3" fontId="30" fillId="5" borderId="14" xfId="16" applyNumberFormat="1" applyFont="1" applyFill="1" applyBorder="1" applyAlignment="1">
      <alignment horizontal="center" vertical="center" wrapText="1"/>
    </xf>
    <xf numFmtId="3" fontId="30" fillId="5" borderId="13" xfId="16" applyNumberFormat="1" applyFont="1" applyFill="1" applyBorder="1" applyAlignment="1">
      <alignment horizontal="center" vertical="center" wrapText="1"/>
    </xf>
  </cellXfs>
  <cellStyles count="17">
    <cellStyle name="Estilo 1" xfId="6" xr:uid="{00000000-0005-0000-0000-000000000000}"/>
    <cellStyle name="Millares 2" xfId="2" xr:uid="{00000000-0005-0000-0000-000001000000}"/>
    <cellStyle name="Millares 3" xfId="7" xr:uid="{00000000-0005-0000-0000-000002000000}"/>
    <cellStyle name="Normal" xfId="0" builtinId="0"/>
    <cellStyle name="Normal 2" xfId="1" xr:uid="{00000000-0005-0000-0000-000004000000}"/>
    <cellStyle name="Normal 2 2" xfId="8" xr:uid="{00000000-0005-0000-0000-000005000000}"/>
    <cellStyle name="Normal 2 2 2" xfId="9" xr:uid="{00000000-0005-0000-0000-000006000000}"/>
    <cellStyle name="Normal 2 3" xfId="10" xr:uid="{00000000-0005-0000-0000-000007000000}"/>
    <cellStyle name="Normal 2 4" xfId="11" xr:uid="{00000000-0005-0000-0000-000008000000}"/>
    <cellStyle name="Normal 3" xfId="5" xr:uid="{00000000-0005-0000-0000-000009000000}"/>
    <cellStyle name="Normal 3 2" xfId="3" xr:uid="{00000000-0005-0000-0000-00000A000000}"/>
    <cellStyle name="Normal 4" xfId="12" xr:uid="{00000000-0005-0000-0000-00000B000000}"/>
    <cellStyle name="Normal 4 2" xfId="4" xr:uid="{00000000-0005-0000-0000-00000C000000}"/>
    <cellStyle name="Normal 5" xfId="13" xr:uid="{00000000-0005-0000-0000-00000D000000}"/>
    <cellStyle name="Normal_Cuadros de Salida CNT 2001-2006" xfId="16" xr:uid="{00000000-0005-0000-0000-00000E000000}"/>
    <cellStyle name="Porcentaje 2" xfId="14" xr:uid="{00000000-0005-0000-0000-00000F000000}"/>
    <cellStyle name="Porcentual 2" xfId="15" xr:uid="{00000000-0005-0000-0000-000010000000}"/>
  </cellStyles>
  <dxfs count="0"/>
  <tableStyles count="0" defaultTableStyle="TableStyleMedium2" defaultPivotStyle="PivotStyleLight16"/>
  <colors>
    <mruColors>
      <color rgb="FF9CD3F4"/>
      <color rgb="FF558ED5"/>
      <color rgb="FF1B20CE"/>
      <color rgb="FF494949"/>
      <color rgb="FF1A2D4F"/>
      <color rgb="FF9CD390"/>
      <color rgb="FFE5E5E5"/>
      <color rgb="FFBCBCBC"/>
      <color rgb="FF757575"/>
      <color rgb="FF3E6C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/>
            </a:pPr>
            <a:r>
              <a:rPr lang="es-CL" sz="2400" b="0">
                <a:latin typeface="Arial Narrow" pitchFamily="34" charset="0"/>
              </a:rPr>
              <a:t>Índice</a:t>
            </a:r>
            <a:r>
              <a:rPr lang="es-CL" sz="2400" b="0" baseline="0">
                <a:latin typeface="Arial Narrow" pitchFamily="34" charset="0"/>
              </a:rPr>
              <a:t> Mensual de la Actividad Económica</a:t>
            </a:r>
          </a:p>
          <a:p>
            <a:pPr>
              <a:defRPr sz="1600" b="0"/>
            </a:pPr>
            <a:r>
              <a:rPr lang="es-CL" sz="1600" b="0" baseline="0">
                <a:latin typeface="Arial Narrow" pitchFamily="34" charset="0"/>
              </a:rPr>
              <a:t>Variaciones Porcentuales Interanuales </a:t>
            </a:r>
          </a:p>
          <a:p>
            <a:pPr>
              <a:defRPr sz="1600" b="0"/>
            </a:pPr>
            <a:r>
              <a:rPr lang="es-CL" sz="1600" b="0" baseline="0">
                <a:latin typeface="Arial Narrow" pitchFamily="34" charset="0"/>
              </a:rPr>
              <a:t>Período: Enero 2019 - Julio 2023</a:t>
            </a:r>
            <a:endParaRPr lang="es-CL" sz="1600" b="0">
              <a:latin typeface="Arial Narrow" pitchFamily="34" charset="0"/>
            </a:endParaRPr>
          </a:p>
        </c:rich>
      </c:tx>
      <c:layout>
        <c:manualLayout>
          <c:xMode val="edge"/>
          <c:yMode val="edge"/>
          <c:x val="0.22467426680959401"/>
          <c:y val="1.2121212121212121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6039385985842677"/>
          <c:w val="0.91863736263736262"/>
          <c:h val="0.69893199713672149"/>
        </c:manualLayout>
      </c:layout>
      <c:barChart>
        <c:barDir val="col"/>
        <c:grouping val="clustered"/>
        <c:varyColors val="0"/>
        <c:ser>
          <c:idx val="3"/>
          <c:order val="1"/>
          <c:tx>
            <c:v>IMAE acumulado</c:v>
          </c:tx>
          <c:spPr>
            <a:solidFill>
              <a:srgbClr val="9CD3F4"/>
            </a:solidFill>
            <a:ln w="57150" cmpd="thickThin">
              <a:noFill/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solidFill>
                <a:srgbClr val="558ED5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360-402E-ABDF-5FE64D0721B5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0F8-495D-AA18-F27D7B5651A8}"/>
              </c:ext>
            </c:extLst>
          </c:dPt>
          <c:dPt>
            <c:idx val="23"/>
            <c:invertIfNegative val="0"/>
            <c:bubble3D val="0"/>
            <c:spPr>
              <a:solidFill>
                <a:srgbClr val="558ED5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60-402E-ABDF-5FE64D0721B5}"/>
              </c:ext>
            </c:extLst>
          </c:dPt>
          <c:dPt>
            <c:idx val="35"/>
            <c:invertIfNegative val="0"/>
            <c:bubble3D val="0"/>
            <c:spPr>
              <a:solidFill>
                <a:srgbClr val="558ED5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60-402E-ABDF-5FE64D0721B5}"/>
              </c:ext>
            </c:extLst>
          </c:dPt>
          <c:dPt>
            <c:idx val="47"/>
            <c:invertIfNegative val="0"/>
            <c:bubble3D val="0"/>
            <c:spPr>
              <a:solidFill>
                <a:srgbClr val="558ED5"/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60-402E-ABDF-5FE64D0721B5}"/>
              </c:ext>
            </c:extLst>
          </c:dPt>
          <c:dLbls>
            <c:dLbl>
              <c:idx val="11"/>
              <c:layout>
                <c:manualLayout>
                  <c:x val="-2.9285098853926773E-3"/>
                  <c:y val="-1.6132858536108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60-402E-ABDF-5FE64D0721B5}"/>
                </c:ext>
              </c:extLst>
            </c:dLbl>
            <c:dLbl>
              <c:idx val="23"/>
              <c:layout>
                <c:manualLayout>
                  <c:x val="-2.92850988539265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60-402E-ABDF-5FE64D0721B5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60-402E-ABDF-5FE64D0721B5}"/>
                </c:ext>
              </c:extLst>
            </c:dLbl>
            <c:dLbl>
              <c:idx val="47"/>
              <c:layout>
                <c:manualLayout>
                  <c:x val="-2.9285098853926504E-3"/>
                  <c:y val="-6.04982195104058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60-402E-ABDF-5FE64D0721B5}"/>
                </c:ext>
              </c:extLst>
            </c:dLbl>
            <c:dLbl>
              <c:idx val="54"/>
              <c:layout>
                <c:manualLayout>
                  <c:x val="2.0499569197748445E-2"/>
                  <c:y val="3.2265717072216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8B-4C55-BB13-4EA5E7453A88}"/>
                </c:ext>
              </c:extLst>
            </c:dLbl>
            <c:dLbl>
              <c:idx val="59"/>
              <c:layout>
                <c:manualLayout>
                  <c:x val="-1.3873213702466458E-3"/>
                  <c:y val="-2.2158715151688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5F-4399-92E7-5E9D0D5BBA4D}"/>
                </c:ext>
              </c:extLst>
            </c:dLbl>
            <c:dLbl>
              <c:idx val="60"/>
              <c:layout>
                <c:manualLayout>
                  <c:x val="-1.9068161690619482E-2"/>
                  <c:y val="2.0214029969288998E-2"/>
                </c:manualLayout>
              </c:layout>
              <c:numFmt formatCode="#,##0.0" sourceLinked="0"/>
              <c:spPr>
                <a:solidFill>
                  <a:sysClr val="window" lastClr="FFFFFF"/>
                </a:solidFill>
                <a:ln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sz="1050" b="1">
                      <a:solidFill>
                        <a:srgbClr val="558ED5"/>
                      </a:solidFill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5F-4399-92E7-5E9D0D5BBA4D}"/>
                </c:ext>
              </c:extLst>
            </c:dLbl>
            <c:dLbl>
              <c:idx val="7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5F-4399-92E7-5E9D0D5BBA4D}"/>
                </c:ext>
              </c:extLst>
            </c:dLbl>
            <c:dLbl>
              <c:idx val="72"/>
              <c:layout>
                <c:manualLayout>
                  <c:x val="-2.9285098853926504E-3"/>
                  <c:y val="4.0332146340270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5F-4399-92E7-5E9D0D5BBA4D}"/>
                </c:ext>
              </c:extLst>
            </c:dLbl>
            <c:dLbl>
              <c:idx val="7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5F-4399-92E7-5E9D0D5BBA4D}"/>
                </c:ext>
              </c:extLst>
            </c:dLbl>
            <c:dLbl>
              <c:idx val="85"/>
              <c:layout>
                <c:manualLayout>
                  <c:x val="-2.198852695222038E-2"/>
                  <c:y val="-4.24242424242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5F-4399-92E7-5E9D0D5BBA4D}"/>
                </c:ext>
              </c:extLst>
            </c:dLbl>
            <c:dLbl>
              <c:idx val="9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5F-4399-92E7-5E9D0D5BBA4D}"/>
                </c:ext>
              </c:extLst>
            </c:dLbl>
            <c:dLbl>
              <c:idx val="108"/>
              <c:layout>
                <c:manualLayout>
                  <c:x val="-5.8636071872587969E-3"/>
                  <c:y val="-4.0404040404040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5F-4399-92E7-5E9D0D5BBA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558ED5"/>
                    </a:solidFill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'C.1'!$F$165:$F$237</c:f>
            </c:multiLvlStrRef>
          </c:cat>
          <c:val>
            <c:numRef>
              <c:f>[0]!Acumulado</c:f>
              <c:numCache>
                <c:formatCode>#,##0.0_-;[Red]\-#,##0.0_-;"-"?_-;_-@_-</c:formatCode>
                <c:ptCount val="55"/>
                <c:pt idx="0">
                  <c:v>3.627475108981443</c:v>
                </c:pt>
                <c:pt idx="1">
                  <c:v>3.9036151036336832</c:v>
                </c:pt>
                <c:pt idx="2">
                  <c:v>3.7463561072631961</c:v>
                </c:pt>
                <c:pt idx="3">
                  <c:v>3.7238941945403354</c:v>
                </c:pt>
                <c:pt idx="4">
                  <c:v>3.8110763845288886</c:v>
                </c:pt>
                <c:pt idx="5">
                  <c:v>3.7640706709771337</c:v>
                </c:pt>
                <c:pt idx="6">
                  <c:v>3.8045832421103256</c:v>
                </c:pt>
                <c:pt idx="7">
                  <c:v>3.750404148596715</c:v>
                </c:pt>
                <c:pt idx="8">
                  <c:v>3.8566361529399842</c:v>
                </c:pt>
                <c:pt idx="9">
                  <c:v>3.8912319688966477</c:v>
                </c:pt>
                <c:pt idx="10">
                  <c:v>3.9891139394446498</c:v>
                </c:pt>
                <c:pt idx="11">
                  <c:v>4.0178979263353796</c:v>
                </c:pt>
                <c:pt idx="12">
                  <c:v>4.1766833465772208</c:v>
                </c:pt>
                <c:pt idx="13">
                  <c:v>3.214204547438996</c:v>
                </c:pt>
                <c:pt idx="14">
                  <c:v>0.75977970718722077</c:v>
                </c:pt>
                <c:pt idx="15">
                  <c:v>-1.7894829350326944</c:v>
                </c:pt>
                <c:pt idx="16">
                  <c:v>-3.4431747826303507</c:v>
                </c:pt>
                <c:pt idx="17">
                  <c:v>-4.1110343764542847</c:v>
                </c:pt>
                <c:pt idx="18">
                  <c:v>-4.0528398705798452</c:v>
                </c:pt>
                <c:pt idx="19">
                  <c:v>-3.6845454853275754</c:v>
                </c:pt>
                <c:pt idx="20">
                  <c:v>-3.2092509142356818</c:v>
                </c:pt>
                <c:pt idx="21">
                  <c:v>-2.6833214600170407</c:v>
                </c:pt>
                <c:pt idx="22">
                  <c:v>-2.3323003073759736</c:v>
                </c:pt>
                <c:pt idx="23">
                  <c:v>-1.7918576804799216</c:v>
                </c:pt>
                <c:pt idx="24">
                  <c:v>1.3097064669155287</c:v>
                </c:pt>
                <c:pt idx="25">
                  <c:v>1.8581699947586685</c:v>
                </c:pt>
                <c:pt idx="26">
                  <c:v>4.4762842535864138</c:v>
                </c:pt>
                <c:pt idx="27">
                  <c:v>7.008440212733376</c:v>
                </c:pt>
                <c:pt idx="28">
                  <c:v>8.780777029670304</c:v>
                </c:pt>
                <c:pt idx="29">
                  <c:v>9.6401112971437755</c:v>
                </c:pt>
                <c:pt idx="30">
                  <c:v>9.8091719457007684</c:v>
                </c:pt>
                <c:pt idx="31">
                  <c:v>9.5575480343159427</c:v>
                </c:pt>
                <c:pt idx="32">
                  <c:v>9.1471675515724371</c:v>
                </c:pt>
                <c:pt idx="33">
                  <c:v>8.6489336615438219</c:v>
                </c:pt>
                <c:pt idx="34">
                  <c:v>8.3925823521926475</c:v>
                </c:pt>
                <c:pt idx="35">
                  <c:v>8.0024080434830296</c:v>
                </c:pt>
                <c:pt idx="36">
                  <c:v>4.8919226216457332</c:v>
                </c:pt>
                <c:pt idx="37">
                  <c:v>4.8100727182669658</c:v>
                </c:pt>
                <c:pt idx="38">
                  <c:v>4.7651697650203886</c:v>
                </c:pt>
                <c:pt idx="39">
                  <c:v>4.7226081403836133</c:v>
                </c:pt>
                <c:pt idx="40">
                  <c:v>4.722406720613975</c:v>
                </c:pt>
                <c:pt idx="41">
                  <c:v>4.6116310388024004</c:v>
                </c:pt>
                <c:pt idx="42">
                  <c:v>4.3961015271836601</c:v>
                </c:pt>
                <c:pt idx="43">
                  <c:v>4.393688231749195</c:v>
                </c:pt>
                <c:pt idx="44">
                  <c:v>4.3335206943754088</c:v>
                </c:pt>
                <c:pt idx="45">
                  <c:v>4.2687787605790248</c:v>
                </c:pt>
                <c:pt idx="46">
                  <c:v>4.1949841724791241</c:v>
                </c:pt>
                <c:pt idx="47">
                  <c:v>4.1180066922876506</c:v>
                </c:pt>
                <c:pt idx="48">
                  <c:v>3.065197990340792</c:v>
                </c:pt>
                <c:pt idx="49">
                  <c:v>3.7095352779177233</c:v>
                </c:pt>
                <c:pt idx="50">
                  <c:v>3.7164511960014579</c:v>
                </c:pt>
                <c:pt idx="51">
                  <c:v>3.6054245084015832</c:v>
                </c:pt>
                <c:pt idx="52">
                  <c:v>3.5734242576863409</c:v>
                </c:pt>
                <c:pt idx="53">
                  <c:v>3.7195315740686539</c:v>
                </c:pt>
                <c:pt idx="54">
                  <c:v>3.810166803891164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235968"/>
        <c:axId val="383237504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>
              <a:solidFill>
                <a:srgbClr val="494949"/>
              </a:solidFill>
            </a:ln>
          </c:spPr>
          <c:marker>
            <c:symbol val="none"/>
          </c:marker>
          <c:dLbls>
            <c:dLbl>
              <c:idx val="54"/>
              <c:layout>
                <c:manualLayout>
                  <c:x val="-3.3643274982581706E-4"/>
                  <c:y val="-2.01660731701352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8B-4C55-BB13-4EA5E7453A8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494949"/>
                    </a:solidFill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'C.1'!$A$81:$A$440</c:f>
              <c:numCache>
                <c:formatCode>mmm\-yy</c:formatCode>
                <c:ptCount val="5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</c:numCache>
            </c:numRef>
          </c:cat>
          <c:val>
            <c:numRef>
              <c:f>[0]!Original</c:f>
              <c:numCache>
                <c:formatCode>#,##0.0_-;[Red]\-#,##0.0_-;"-"?_-;_-@_-</c:formatCode>
                <c:ptCount val="55"/>
                <c:pt idx="0">
                  <c:v>3.627475108981443</c:v>
                </c:pt>
                <c:pt idx="1">
                  <c:v>4.1797788587401641</c:v>
                </c:pt>
                <c:pt idx="2">
                  <c:v>3.4421464424114134</c:v>
                </c:pt>
                <c:pt idx="3">
                  <c:v>3.6567951426680168</c:v>
                </c:pt>
                <c:pt idx="4">
                  <c:v>4.1611645301764355</c:v>
                </c:pt>
                <c:pt idx="5">
                  <c:v>3.5234812891956864</c:v>
                </c:pt>
                <c:pt idx="6">
                  <c:v>4.0484998147420868</c:v>
                </c:pt>
                <c:pt idx="7">
                  <c:v>3.3694815644547305</c:v>
                </c:pt>
                <c:pt idx="8">
                  <c:v>4.7287509411020352</c:v>
                </c:pt>
                <c:pt idx="9">
                  <c:v>4.2027510526734204</c:v>
                </c:pt>
                <c:pt idx="10">
                  <c:v>4.9434327483088651</c:v>
                </c:pt>
                <c:pt idx="11">
                  <c:v>4.3172932332350911</c:v>
                </c:pt>
                <c:pt idx="12">
                  <c:v>4.1766833465772208</c:v>
                </c:pt>
                <c:pt idx="13">
                  <c:v>2.2567459028467738</c:v>
                </c:pt>
                <c:pt idx="14">
                  <c:v>-4.0093636814796412</c:v>
                </c:pt>
                <c:pt idx="15">
                  <c:v>-9.4113137527035633</c:v>
                </c:pt>
                <c:pt idx="16">
                  <c:v>-10.055850161586591</c:v>
                </c:pt>
                <c:pt idx="17">
                  <c:v>-7.538836958543186</c:v>
                </c:pt>
                <c:pt idx="18">
                  <c:v>-3.7034223599903697</c:v>
                </c:pt>
                <c:pt idx="19">
                  <c:v>-1.0842405729563893</c:v>
                </c:pt>
                <c:pt idx="20">
                  <c:v>0.65624307285060013</c:v>
                </c:pt>
                <c:pt idx="21">
                  <c:v>2.0366963746673719</c:v>
                </c:pt>
                <c:pt idx="22">
                  <c:v>1.0557332073277195</c:v>
                </c:pt>
                <c:pt idx="23">
                  <c:v>3.8118465470117684</c:v>
                </c:pt>
                <c:pt idx="24">
                  <c:v>1.3097064669155287</c:v>
                </c:pt>
                <c:pt idx="25">
                  <c:v>2.4140168643178583</c:v>
                </c:pt>
                <c:pt idx="26">
                  <c:v>9.9463158849204092</c:v>
                </c:pt>
                <c:pt idx="27">
                  <c:v>15.429144603240033</c:v>
                </c:pt>
                <c:pt idx="28">
                  <c:v>16.519226544051577</c:v>
                </c:pt>
                <c:pt idx="29">
                  <c:v>14.246031278857714</c:v>
                </c:pt>
                <c:pt idx="30">
                  <c:v>10.819966729675642</c:v>
                </c:pt>
                <c:pt idx="31">
                  <c:v>7.8343002740843843</c:v>
                </c:pt>
                <c:pt idx="32">
                  <c:v>5.9535411630238286</c:v>
                </c:pt>
                <c:pt idx="33">
                  <c:v>4.4073613752041894</c:v>
                </c:pt>
                <c:pt idx="34">
                  <c:v>6.0098444663654362</c:v>
                </c:pt>
                <c:pt idx="35">
                  <c:v>4.196236825291777</c:v>
                </c:pt>
                <c:pt idx="36">
                  <c:v>4.8919226216457332</c:v>
                </c:pt>
                <c:pt idx="37">
                  <c:v>4.7280154152021083</c:v>
                </c:pt>
                <c:pt idx="38">
                  <c:v>4.6782554453838259</c:v>
                </c:pt>
                <c:pt idx="39">
                  <c:v>4.5944995038657481</c:v>
                </c:pt>
                <c:pt idx="40">
                  <c:v>4.7215990575357267</c:v>
                </c:pt>
                <c:pt idx="41">
                  <c:v>4.0462910259445408</c:v>
                </c:pt>
                <c:pt idx="42">
                  <c:v>3.1211940783305749</c:v>
                </c:pt>
                <c:pt idx="43">
                  <c:v>4.3768580813481606</c:v>
                </c:pt>
                <c:pt idx="44">
                  <c:v>3.8493634057286812</c:v>
                </c:pt>
                <c:pt idx="45">
                  <c:v>3.6925955160825907</c:v>
                </c:pt>
                <c:pt idx="46">
                  <c:v>3.4920016720220843</c:v>
                </c:pt>
                <c:pt idx="47">
                  <c:v>3.3368451201246927</c:v>
                </c:pt>
                <c:pt idx="48">
                  <c:v>3.065197990340792</c:v>
                </c:pt>
                <c:pt idx="49">
                  <c:v>4.3565162449543209</c:v>
                </c:pt>
                <c:pt idx="50">
                  <c:v>3.7298545292716767</c:v>
                </c:pt>
                <c:pt idx="51">
                  <c:v>3.2706937127609024</c:v>
                </c:pt>
                <c:pt idx="52">
                  <c:v>3.4451068135314529</c:v>
                </c:pt>
                <c:pt idx="53">
                  <c:v>4.4700308331762244</c:v>
                </c:pt>
                <c:pt idx="54">
                  <c:v>4.3540441807032408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35968"/>
        <c:axId val="383237504"/>
      </c:lineChart>
      <c:catAx>
        <c:axId val="383235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1000">
                <a:latin typeface="Arial Narrow" pitchFamily="34" charset="0"/>
              </a:defRPr>
            </a:pPr>
            <a:endParaRPr lang="es-GT"/>
          </a:p>
        </c:txPr>
        <c:crossAx val="383237504"/>
        <c:crosses val="autoZero"/>
        <c:auto val="0"/>
        <c:lblAlgn val="ctr"/>
        <c:lblOffset val="100"/>
        <c:tickMarkSkip val="12"/>
        <c:noMultiLvlLbl val="0"/>
      </c:catAx>
      <c:valAx>
        <c:axId val="383237504"/>
        <c:scaling>
          <c:orientation val="minMax"/>
          <c:min val="-12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 Narrow" pitchFamily="34" charset="0"/>
              </a:defRPr>
            </a:pPr>
            <a:endParaRPr lang="es-GT"/>
          </a:p>
        </c:txPr>
        <c:crossAx val="38323596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20913731937355E-2"/>
          <c:y val="0.92567627987500045"/>
          <c:w val="0.89999998845746609"/>
          <c:h val="3.9301200986240355E-2"/>
        </c:manualLayout>
      </c:layout>
      <c:overlay val="0"/>
      <c:txPr>
        <a:bodyPr/>
        <a:lstStyle/>
        <a:p>
          <a:pPr>
            <a:defRPr sz="1200">
              <a:latin typeface="Arial Narrow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2">
    <tabColor theme="0" tint="-4.9989318521683403E-2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2683569</xdr:colOff>
      <xdr:row>1</xdr:row>
      <xdr:rowOff>77090</xdr:rowOff>
    </xdr:from>
    <xdr:to>
      <xdr:col>2</xdr:col>
      <xdr:colOff>5158760</xdr:colOff>
      <xdr:row>10</xdr:row>
      <xdr:rowOff>150491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2744" y="239015"/>
          <a:ext cx="2475191" cy="15307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0.03185</cdr:x>
      <cdr:y>0.96068</cdr:y>
    </cdr:from>
    <cdr:to>
      <cdr:x>0.2416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75936" y="6039315"/>
          <a:ext cx="1817192" cy="24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/>
            <a:t>Fuente: Banco de Guatemala</a:t>
          </a:r>
        </a:p>
      </cdr:txBody>
    </cdr:sp>
  </cdr:relSizeAnchor>
  <cdr:relSizeAnchor xmlns:cdr="http://schemas.openxmlformats.org/drawingml/2006/chartDrawing">
    <cdr:from>
      <cdr:x>0.03953</cdr:x>
      <cdr:y>0.12251</cdr:y>
    </cdr:from>
    <cdr:to>
      <cdr:x>0.10213</cdr:x>
      <cdr:y>0.16486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42900" y="771525"/>
          <a:ext cx="5429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/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.0.IMAE2013/Proyecto%20nuevo%20IMAE/1.Informes%20IMAE/2023/2-23/Cuadros%20con%20macro/2.Cuadros_y_gr&#225;ficas_IMAE_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1.0"/>
      <sheetName val="1.2"/>
    </sheetNames>
    <sheetDataSet>
      <sheetData sheetId="0"/>
      <sheetData sheetId="1">
        <row r="22">
          <cell r="C22">
            <v>3.6379281297674879</v>
          </cell>
          <cell r="E22">
            <v>3.4761312840891492</v>
          </cell>
        </row>
        <row r="23">
          <cell r="C23">
            <v>3.9806568879587445</v>
          </cell>
          <cell r="E23">
            <v>3.9607319575552253</v>
          </cell>
        </row>
        <row r="24">
          <cell r="C24">
            <v>5.2336849235894363</v>
          </cell>
          <cell r="E24">
            <v>4.3859048213589915</v>
          </cell>
        </row>
        <row r="25">
          <cell r="C25">
            <v>3.7058829945661813</v>
          </cell>
          <cell r="E25">
            <v>4.6790051801740162</v>
          </cell>
        </row>
        <row r="26">
          <cell r="C26">
            <v>4.91075705395086</v>
          </cell>
          <cell r="E26">
            <v>4.7808843393963372</v>
          </cell>
        </row>
        <row r="27">
          <cell r="C27">
            <v>4.5793146805815894</v>
          </cell>
          <cell r="E27">
            <v>4.7086735826237174</v>
          </cell>
        </row>
        <row r="28">
          <cell r="C28">
            <v>5.2260149841802104</v>
          </cell>
          <cell r="E28">
            <v>4.5519999182596536</v>
          </cell>
        </row>
        <row r="29">
          <cell r="C29">
            <v>3.5851970697998325</v>
          </cell>
          <cell r="E29">
            <v>4.4321532988088848</v>
          </cell>
        </row>
        <row r="30">
          <cell r="C30">
            <v>4.0367752349620929</v>
          </cell>
          <cell r="E30">
            <v>4.4326461026301729</v>
          </cell>
        </row>
        <row r="31">
          <cell r="C31">
            <v>4.0628835498526854</v>
          </cell>
          <cell r="E31">
            <v>4.5472127318573001</v>
          </cell>
        </row>
        <row r="32">
          <cell r="C32">
            <v>4.3979275002993461</v>
          </cell>
          <cell r="E32">
            <v>4.6936287707315216</v>
          </cell>
        </row>
        <row r="33">
          <cell r="C33">
            <v>5.8629356066982155</v>
          </cell>
          <cell r="E33">
            <v>4.7808740798890028</v>
          </cell>
        </row>
        <row r="34">
          <cell r="C34">
            <v>4.9648697801200683</v>
          </cell>
          <cell r="E34">
            <v>4.695980104254545</v>
          </cell>
        </row>
        <row r="35">
          <cell r="C35">
            <v>4.433135026669504</v>
          </cell>
          <cell r="E35">
            <v>4.4301235887039212</v>
          </cell>
        </row>
        <row r="36">
          <cell r="C36">
            <v>4.8186150399267831</v>
          </cell>
          <cell r="E36">
            <v>4.10615375983663</v>
          </cell>
        </row>
        <row r="37">
          <cell r="C37">
            <v>2.7764857217591867</v>
          </cell>
          <cell r="E37">
            <v>3.883355515329967</v>
          </cell>
        </row>
        <row r="38">
          <cell r="C38">
            <v>2.205397263467205</v>
          </cell>
          <cell r="E38">
            <v>3.8996663171942032</v>
          </cell>
        </row>
        <row r="39">
          <cell r="C39">
            <v>4.355479282759589</v>
          </cell>
          <cell r="E39">
            <v>4.15143268201588</v>
          </cell>
        </row>
        <row r="40">
          <cell r="C40">
            <v>4.6975875924150472</v>
          </cell>
          <cell r="E40">
            <v>4.4913625130980961</v>
          </cell>
        </row>
        <row r="41">
          <cell r="C41">
            <v>5.2267194879781727</v>
          </cell>
          <cell r="E41">
            <v>4.7311558382361056</v>
          </cell>
        </row>
        <row r="42">
          <cell r="C42">
            <v>4.8089731536543354</v>
          </cell>
          <cell r="E42">
            <v>4.7116174070046384</v>
          </cell>
        </row>
        <row r="43">
          <cell r="C43">
            <v>4.3784194820613038</v>
          </cell>
          <cell r="E43">
            <v>4.3570289331819083</v>
          </cell>
        </row>
        <row r="44">
          <cell r="C44">
            <v>4.1002525558499201</v>
          </cell>
          <cell r="E44">
            <v>3.7534078876294501</v>
          </cell>
        </row>
        <row r="45">
          <cell r="C45">
            <v>2.529767888063688</v>
          </cell>
          <cell r="E45">
            <v>3.0780758290290606</v>
          </cell>
        </row>
        <row r="46">
          <cell r="C46">
            <v>1.671212940677691</v>
          </cell>
          <cell r="E46">
            <v>2.5448904499698131</v>
          </cell>
        </row>
        <row r="47">
          <cell r="C47">
            <v>2.1196623217007584</v>
          </cell>
          <cell r="E47">
            <v>2.2813867612451446</v>
          </cell>
        </row>
        <row r="48">
          <cell r="C48">
            <v>0.95531821650045856</v>
          </cell>
          <cell r="E48">
            <v>2.2493397076477635</v>
          </cell>
        </row>
        <row r="49">
          <cell r="C49">
            <v>4.2991385018626147</v>
          </cell>
          <cell r="E49">
            <v>2.3411669028790811</v>
          </cell>
        </row>
        <row r="50">
          <cell r="C50">
            <v>4.1030798495305731</v>
          </cell>
          <cell r="E50">
            <v>2.4073874749561952</v>
          </cell>
        </row>
        <row r="51">
          <cell r="C51">
            <v>2.709505390705317</v>
          </cell>
          <cell r="E51">
            <v>2.371107785946819</v>
          </cell>
        </row>
        <row r="52">
          <cell r="C52">
            <v>0.66612139827672934</v>
          </cell>
          <cell r="E52">
            <v>2.2830200877541813</v>
          </cell>
        </row>
        <row r="53">
          <cell r="C53">
            <v>2.7511284139924612</v>
          </cell>
          <cell r="E53">
            <v>2.2408261631336188</v>
          </cell>
        </row>
        <row r="54">
          <cell r="C54">
            <v>3.0888163491612488</v>
          </cell>
          <cell r="E54">
            <v>2.3602310154952733</v>
          </cell>
        </row>
        <row r="55">
          <cell r="C55">
            <v>1.7586013697712559</v>
          </cell>
          <cell r="E55">
            <v>2.7101258268018569</v>
          </cell>
        </row>
        <row r="56">
          <cell r="C56">
            <v>3.2495983777270681</v>
          </cell>
          <cell r="E56">
            <v>3.2165610562573619</v>
          </cell>
        </row>
        <row r="57">
          <cell r="C57">
            <v>4.6898971623578376</v>
          </cell>
          <cell r="E57">
            <v>3.7131415301896737</v>
          </cell>
        </row>
        <row r="58">
          <cell r="C58">
            <v>5.0439285511945968</v>
          </cell>
          <cell r="E58">
            <v>4.0318949348573199</v>
          </cell>
        </row>
        <row r="59">
          <cell r="C59">
            <v>4.2629882946388733</v>
          </cell>
          <cell r="E59">
            <v>4.0678838734238241</v>
          </cell>
        </row>
        <row r="60">
          <cell r="C60">
            <v>4.5222583798045548</v>
          </cell>
          <cell r="E60">
            <v>3.8699847184698655</v>
          </cell>
        </row>
        <row r="61">
          <cell r="C61">
            <v>1.8971518362635749</v>
          </cell>
          <cell r="E61">
            <v>3.542639410253301</v>
          </cell>
        </row>
        <row r="62">
          <cell r="C62">
            <v>2.3620880719238357</v>
          </cell>
          <cell r="E62">
            <v>3.2413820228833998</v>
          </cell>
        </row>
        <row r="63">
          <cell r="C63">
            <v>2.7081728678402044</v>
          </cell>
          <cell r="E63">
            <v>3.0503124008236568</v>
          </cell>
        </row>
        <row r="64">
          <cell r="C64">
            <v>3.995364082315362</v>
          </cell>
          <cell r="E64">
            <v>2.957011058273082</v>
          </cell>
        </row>
        <row r="65">
          <cell r="C65">
            <v>3.1364970178638316</v>
          </cell>
          <cell r="E65">
            <v>2.8955645498650426</v>
          </cell>
        </row>
        <row r="66">
          <cell r="C66">
            <v>1.9412403712381092</v>
          </cell>
          <cell r="E66">
            <v>2.7803752158209107</v>
          </cell>
        </row>
        <row r="67">
          <cell r="C67">
            <v>3.2203581219540638</v>
          </cell>
          <cell r="E67">
            <v>2.5773430157656207</v>
          </cell>
        </row>
        <row r="68">
          <cell r="C68">
            <v>1.6768251327221151</v>
          </cell>
          <cell r="E68">
            <v>2.3395777181035413</v>
          </cell>
        </row>
        <row r="69">
          <cell r="C69">
            <v>1.4671871873900102</v>
          </cell>
          <cell r="E69">
            <v>2.1711862676963705</v>
          </cell>
        </row>
        <row r="70">
          <cell r="C70">
            <v>1.6064849169295456</v>
          </cell>
          <cell r="E70">
            <v>2.1657673473926451</v>
          </cell>
        </row>
        <row r="71">
          <cell r="C71">
            <v>2.2102842837006023</v>
          </cell>
          <cell r="E71">
            <v>2.3534930088480621</v>
          </cell>
        </row>
        <row r="72">
          <cell r="C72">
            <v>2.2411377281307665</v>
          </cell>
          <cell r="E72">
            <v>2.6675432414536431</v>
          </cell>
        </row>
        <row r="73">
          <cell r="C73">
            <v>3.8307843343380057</v>
          </cell>
          <cell r="E73">
            <v>3.0113356266346045</v>
          </cell>
        </row>
        <row r="74">
          <cell r="C74">
            <v>4.3858358968784472</v>
          </cell>
          <cell r="E74">
            <v>3.2772245664287851</v>
          </cell>
        </row>
        <row r="75">
          <cell r="C75">
            <v>3.8407529382696453</v>
          </cell>
          <cell r="E75">
            <v>3.4055957061903825</v>
          </cell>
        </row>
        <row r="76">
          <cell r="C76">
            <v>3.3183747956628196</v>
          </cell>
          <cell r="E76">
            <v>3.4079806446220289</v>
          </cell>
        </row>
        <row r="77">
          <cell r="C77">
            <v>3.384205727902895</v>
          </cell>
          <cell r="E77">
            <v>3.3093412887897529</v>
          </cell>
        </row>
        <row r="78">
          <cell r="C78">
            <v>2.7054498650843186</v>
          </cell>
          <cell r="E78">
            <v>3.1912243659970301</v>
          </cell>
        </row>
        <row r="79">
          <cell r="C79">
            <v>3.5846625979094</v>
          </cell>
          <cell r="E79">
            <v>3.1133395713089698</v>
          </cell>
        </row>
        <row r="80">
          <cell r="C80">
            <v>3.5780318425233446</v>
          </cell>
          <cell r="E80">
            <v>3.115160242600794</v>
          </cell>
        </row>
        <row r="81">
          <cell r="C81">
            <v>2.1058448091461912</v>
          </cell>
          <cell r="E81">
            <v>3.1883623382846338</v>
          </cell>
        </row>
        <row r="82">
          <cell r="C82">
            <v>3.0859460682953994</v>
          </cell>
          <cell r="E82">
            <v>3.2848942705561655</v>
          </cell>
        </row>
        <row r="83">
          <cell r="C83">
            <v>3.6325753322489476</v>
          </cell>
          <cell r="E83">
            <v>3.3791562406247522</v>
          </cell>
        </row>
        <row r="84">
          <cell r="C84">
            <v>3.4314759140796127</v>
          </cell>
          <cell r="E84">
            <v>3.4653722535256293</v>
          </cell>
        </row>
        <row r="85">
          <cell r="C85">
            <v>4.0015665013026336</v>
          </cell>
          <cell r="E85">
            <v>3.5428463678498758</v>
          </cell>
        </row>
        <row r="86">
          <cell r="C86">
            <v>3.5845140964419784</v>
          </cell>
          <cell r="E86">
            <v>3.608001283528921</v>
          </cell>
        </row>
        <row r="87">
          <cell r="C87">
            <v>3.2874637834542852</v>
          </cell>
          <cell r="E87">
            <v>3.6644063175502026</v>
          </cell>
        </row>
        <row r="88">
          <cell r="C88">
            <v>3.8847883212977905</v>
          </cell>
          <cell r="E88">
            <v>3.7113539818555381</v>
          </cell>
        </row>
        <row r="89">
          <cell r="C89">
            <v>4.1790512882394069</v>
          </cell>
          <cell r="E89">
            <v>3.7721871317464775</v>
          </cell>
        </row>
        <row r="90">
          <cell r="C90">
            <v>4.6452720788060731</v>
          </cell>
          <cell r="E90">
            <v>3.8249934099457477</v>
          </cell>
        </row>
        <row r="91">
          <cell r="C91">
            <v>3.3464683520768972</v>
          </cell>
          <cell r="E91">
            <v>3.8442789465566278</v>
          </cell>
        </row>
        <row r="92">
          <cell r="C92" t="str">
            <v/>
          </cell>
          <cell r="E92" t="str">
            <v/>
          </cell>
        </row>
        <row r="93">
          <cell r="C93" t="str">
            <v/>
          </cell>
          <cell r="E93" t="str">
            <v/>
          </cell>
        </row>
        <row r="94">
          <cell r="C94" t="str">
            <v/>
          </cell>
          <cell r="E94" t="str">
            <v/>
          </cell>
        </row>
        <row r="95">
          <cell r="C95" t="str">
            <v/>
          </cell>
          <cell r="E95" t="str">
            <v/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 t="str">
            <v/>
          </cell>
          <cell r="E441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4.9989318521683403E-2"/>
    <pageSetUpPr fitToPage="1"/>
  </sheetPr>
  <dimension ref="A1:E778"/>
  <sheetViews>
    <sheetView showGridLines="0" tabSelected="1" zoomScale="115" zoomScaleNormal="115" workbookViewId="0">
      <selection activeCell="B13" sqref="B13:C13"/>
    </sheetView>
  </sheetViews>
  <sheetFormatPr baseColWidth="10" defaultColWidth="0" defaultRowHeight="12.75" customHeight="1" zeroHeight="1" x14ac:dyDescent="0.2"/>
  <cols>
    <col min="1" max="1" width="4.7109375" style="1" customWidth="1"/>
    <col min="2" max="2" width="10.5703125" style="5" bestFit="1" customWidth="1"/>
    <col min="3" max="3" width="128.28515625" style="3" customWidth="1"/>
    <col min="4" max="4" width="4.7109375" style="2" customWidth="1"/>
    <col min="5" max="16384" width="11.42578125" style="4" hidden="1"/>
  </cols>
  <sheetData>
    <row r="1" spans="1:5" ht="12.75" customHeight="1" x14ac:dyDescent="0.2">
      <c r="B1" s="2"/>
    </row>
    <row r="2" spans="1:5" ht="12.75" customHeight="1" x14ac:dyDescent="0.2"/>
    <row r="3" spans="1:5" ht="12.75" customHeight="1" x14ac:dyDescent="0.2"/>
    <row r="4" spans="1:5" ht="12.75" customHeight="1" x14ac:dyDescent="0.2"/>
    <row r="5" spans="1:5" ht="12.75" customHeight="1" x14ac:dyDescent="0.2">
      <c r="A5" s="6"/>
      <c r="B5" s="6"/>
      <c r="C5" s="6"/>
    </row>
    <row r="6" spans="1:5" ht="12.75" customHeight="1" x14ac:dyDescent="0.2">
      <c r="A6" s="6"/>
      <c r="B6" s="6"/>
      <c r="C6" s="6"/>
      <c r="E6" s="7"/>
    </row>
    <row r="7" spans="1:5" ht="12.75" customHeight="1" x14ac:dyDescent="0.2">
      <c r="A7" s="6"/>
      <c r="B7" s="6"/>
      <c r="C7" s="6"/>
    </row>
    <row r="8" spans="1:5" ht="12.75" customHeight="1" x14ac:dyDescent="0.2">
      <c r="A8" s="6"/>
      <c r="B8" s="6"/>
      <c r="C8" s="6"/>
    </row>
    <row r="9" spans="1:5" ht="12.75" customHeight="1" x14ac:dyDescent="0.2">
      <c r="A9" s="6"/>
      <c r="B9" s="6"/>
      <c r="C9" s="6"/>
    </row>
    <row r="10" spans="1:5" ht="12.75" customHeight="1" x14ac:dyDescent="0.2">
      <c r="A10" s="6"/>
      <c r="B10" s="6"/>
      <c r="C10" s="6"/>
    </row>
    <row r="11" spans="1:5" ht="12.75" customHeight="1" x14ac:dyDescent="0.2">
      <c r="A11" s="6"/>
      <c r="B11" s="6"/>
      <c r="C11" s="6"/>
    </row>
    <row r="12" spans="1:5" ht="12.75" customHeight="1" x14ac:dyDescent="0.2">
      <c r="A12" s="6"/>
      <c r="B12" s="6"/>
      <c r="C12" s="6"/>
    </row>
    <row r="13" spans="1:5" s="8" customFormat="1" ht="29.25" customHeight="1" x14ac:dyDescent="0.2">
      <c r="B13" s="77" t="s">
        <v>20</v>
      </c>
      <c r="C13" s="78"/>
      <c r="D13" s="9"/>
    </row>
    <row r="14" spans="1:5" s="10" customFormat="1" ht="20.100000000000001" customHeight="1" x14ac:dyDescent="0.2">
      <c r="B14" s="79" t="s">
        <v>21</v>
      </c>
      <c r="C14" s="80"/>
      <c r="D14" s="11"/>
    </row>
    <row r="15" spans="1:5" s="12" customFormat="1" ht="20.100000000000001" customHeight="1" x14ac:dyDescent="0.2">
      <c r="B15" s="81" t="s">
        <v>22</v>
      </c>
      <c r="C15" s="82"/>
      <c r="D15" s="13"/>
    </row>
    <row r="16" spans="1:5" s="1" customFormat="1" ht="6.75" customHeight="1" x14ac:dyDescent="0.2">
      <c r="B16" s="14"/>
      <c r="C16" s="15"/>
      <c r="D16" s="2"/>
    </row>
    <row r="17" spans="1:4" s="1" customFormat="1" ht="15" x14ac:dyDescent="0.2">
      <c r="B17" s="16"/>
      <c r="C17" s="17" t="s">
        <v>66</v>
      </c>
      <c r="D17" s="2"/>
    </row>
    <row r="18" spans="1:4" s="1" customFormat="1" ht="6.75" customHeight="1" x14ac:dyDescent="0.2">
      <c r="B18" s="16" t="s">
        <v>23</v>
      </c>
      <c r="C18" s="18"/>
      <c r="D18" s="2"/>
    </row>
    <row r="19" spans="1:4" s="3" customFormat="1" ht="15.75" customHeight="1" x14ac:dyDescent="0.2">
      <c r="A19" s="19"/>
      <c r="B19" s="48" t="s">
        <v>30</v>
      </c>
      <c r="C19" s="49" t="s">
        <v>70</v>
      </c>
      <c r="D19" s="2"/>
    </row>
    <row r="20" spans="1:4" s="3" customFormat="1" ht="15.75" customHeight="1" x14ac:dyDescent="0.2">
      <c r="A20" s="19"/>
      <c r="B20" s="50" t="s">
        <v>31</v>
      </c>
      <c r="C20" s="49" t="s">
        <v>24</v>
      </c>
      <c r="D20" s="2"/>
    </row>
    <row r="21" spans="1:4" s="3" customFormat="1" ht="15.75" customHeight="1" x14ac:dyDescent="0.2">
      <c r="A21" s="19"/>
      <c r="B21" s="50" t="s">
        <v>32</v>
      </c>
      <c r="C21" s="49" t="s">
        <v>25</v>
      </c>
      <c r="D21" s="2"/>
    </row>
    <row r="22" spans="1:4" s="3" customFormat="1" ht="6" customHeight="1" x14ac:dyDescent="0.2">
      <c r="A22" s="19"/>
      <c r="B22" s="20"/>
      <c r="C22" s="21"/>
      <c r="D22" s="2"/>
    </row>
    <row r="23" spans="1:4" s="1" customFormat="1" x14ac:dyDescent="0.2">
      <c r="B23" s="5"/>
      <c r="C23" s="3"/>
      <c r="D23" s="2"/>
    </row>
    <row r="24" spans="1:4" hidden="1" x14ac:dyDescent="0.2"/>
    <row r="25" spans="1:4" hidden="1" x14ac:dyDescent="0.2"/>
    <row r="26" spans="1:4" hidden="1" x14ac:dyDescent="0.2"/>
    <row r="27" spans="1:4" s="5" customFormat="1" hidden="1" x14ac:dyDescent="0.2">
      <c r="D27" s="2"/>
    </row>
    <row r="28" spans="1:4" s="5" customFormat="1" hidden="1" x14ac:dyDescent="0.2">
      <c r="D28" s="2"/>
    </row>
    <row r="29" spans="1:4" s="5" customFormat="1" hidden="1" x14ac:dyDescent="0.2">
      <c r="D29" s="2"/>
    </row>
    <row r="30" spans="1:4" s="5" customFormat="1" hidden="1" x14ac:dyDescent="0.2">
      <c r="D30" s="2"/>
    </row>
    <row r="31" spans="1:4" s="5" customFormat="1" hidden="1" x14ac:dyDescent="0.2">
      <c r="D31" s="2"/>
    </row>
    <row r="32" spans="1:4" s="5" customFormat="1" hidden="1" x14ac:dyDescent="0.2">
      <c r="D32" s="2"/>
    </row>
    <row r="33" spans="4:4" s="5" customFormat="1" hidden="1" x14ac:dyDescent="0.2">
      <c r="D33" s="2"/>
    </row>
    <row r="34" spans="4:4" s="5" customFormat="1" hidden="1" x14ac:dyDescent="0.2">
      <c r="D34" s="2"/>
    </row>
    <row r="35" spans="4:4" s="5" customFormat="1" hidden="1" x14ac:dyDescent="0.2">
      <c r="D35" s="2"/>
    </row>
    <row r="36" spans="4:4" s="5" customFormat="1" hidden="1" x14ac:dyDescent="0.2">
      <c r="D36" s="2"/>
    </row>
    <row r="37" spans="4:4" s="5" customFormat="1" hidden="1" x14ac:dyDescent="0.2">
      <c r="D37" s="2"/>
    </row>
    <row r="38" spans="4:4" s="5" customFormat="1" hidden="1" x14ac:dyDescent="0.2">
      <c r="D38" s="2"/>
    </row>
    <row r="39" spans="4:4" s="5" customFormat="1" hidden="1" x14ac:dyDescent="0.2">
      <c r="D39" s="2"/>
    </row>
    <row r="40" spans="4:4" s="5" customFormat="1" hidden="1" x14ac:dyDescent="0.2">
      <c r="D40" s="2"/>
    </row>
    <row r="41" spans="4:4" s="5" customFormat="1" hidden="1" x14ac:dyDescent="0.2">
      <c r="D41" s="2"/>
    </row>
    <row r="42" spans="4:4" s="5" customFormat="1" hidden="1" x14ac:dyDescent="0.2">
      <c r="D42" s="2"/>
    </row>
    <row r="43" spans="4:4" s="5" customFormat="1" hidden="1" x14ac:dyDescent="0.2">
      <c r="D43" s="2"/>
    </row>
    <row r="44" spans="4:4" s="5" customFormat="1" hidden="1" x14ac:dyDescent="0.2">
      <c r="D44" s="2"/>
    </row>
    <row r="45" spans="4:4" s="5" customFormat="1" hidden="1" x14ac:dyDescent="0.2">
      <c r="D45" s="2"/>
    </row>
    <row r="46" spans="4:4" s="5" customFormat="1" hidden="1" x14ac:dyDescent="0.2">
      <c r="D46" s="2"/>
    </row>
    <row r="47" spans="4:4" s="5" customFormat="1" hidden="1" x14ac:dyDescent="0.2">
      <c r="D47" s="2"/>
    </row>
    <row r="48" spans="4:4" s="5" customFormat="1" hidden="1" x14ac:dyDescent="0.2">
      <c r="D48" s="2"/>
    </row>
    <row r="49" spans="4:4" s="5" customFormat="1" hidden="1" x14ac:dyDescent="0.2">
      <c r="D49" s="2"/>
    </row>
    <row r="50" spans="4:4" s="5" customFormat="1" hidden="1" x14ac:dyDescent="0.2">
      <c r="D50" s="2"/>
    </row>
    <row r="51" spans="4:4" s="5" customFormat="1" hidden="1" x14ac:dyDescent="0.2">
      <c r="D51" s="2"/>
    </row>
    <row r="52" spans="4:4" s="5" customFormat="1" hidden="1" x14ac:dyDescent="0.2">
      <c r="D52" s="2"/>
    </row>
    <row r="53" spans="4:4" s="5" customFormat="1" hidden="1" x14ac:dyDescent="0.2">
      <c r="D53" s="2"/>
    </row>
    <row r="54" spans="4:4" s="5" customFormat="1" hidden="1" x14ac:dyDescent="0.2">
      <c r="D54" s="2"/>
    </row>
    <row r="55" spans="4:4" s="5" customFormat="1" hidden="1" x14ac:dyDescent="0.2">
      <c r="D55" s="2"/>
    </row>
    <row r="56" spans="4:4" s="5" customFormat="1" hidden="1" x14ac:dyDescent="0.2">
      <c r="D56" s="2"/>
    </row>
    <row r="57" spans="4:4" s="5" customFormat="1" hidden="1" x14ac:dyDescent="0.2">
      <c r="D57" s="2"/>
    </row>
    <row r="58" spans="4:4" s="5" customFormat="1" hidden="1" x14ac:dyDescent="0.2">
      <c r="D58" s="2"/>
    </row>
    <row r="59" spans="4:4" s="5" customFormat="1" hidden="1" x14ac:dyDescent="0.2">
      <c r="D59" s="2"/>
    </row>
    <row r="60" spans="4:4" s="5" customFormat="1" hidden="1" x14ac:dyDescent="0.2">
      <c r="D60" s="2"/>
    </row>
    <row r="61" spans="4:4" s="5" customFormat="1" hidden="1" x14ac:dyDescent="0.2">
      <c r="D61" s="2"/>
    </row>
    <row r="62" spans="4:4" s="5" customFormat="1" hidden="1" x14ac:dyDescent="0.2">
      <c r="D62" s="2"/>
    </row>
    <row r="63" spans="4:4" s="5" customFormat="1" hidden="1" x14ac:dyDescent="0.2">
      <c r="D63" s="2"/>
    </row>
    <row r="64" spans="4:4" s="5" customFormat="1" hidden="1" x14ac:dyDescent="0.2">
      <c r="D64" s="2"/>
    </row>
    <row r="65" spans="4:4" s="5" customFormat="1" hidden="1" x14ac:dyDescent="0.2">
      <c r="D65" s="2"/>
    </row>
    <row r="66" spans="4:4" s="5" customFormat="1" hidden="1" x14ac:dyDescent="0.2">
      <c r="D66" s="2"/>
    </row>
    <row r="67" spans="4:4" s="5" customFormat="1" hidden="1" x14ac:dyDescent="0.2">
      <c r="D67" s="2"/>
    </row>
    <row r="68" spans="4:4" s="5" customFormat="1" hidden="1" x14ac:dyDescent="0.2">
      <c r="D68" s="2"/>
    </row>
    <row r="69" spans="4:4" s="5" customFormat="1" hidden="1" x14ac:dyDescent="0.2">
      <c r="D69" s="2"/>
    </row>
    <row r="70" spans="4:4" s="5" customFormat="1" hidden="1" x14ac:dyDescent="0.2">
      <c r="D70" s="2"/>
    </row>
    <row r="71" spans="4:4" s="5" customFormat="1" hidden="1" x14ac:dyDescent="0.2">
      <c r="D71" s="2"/>
    </row>
    <row r="72" spans="4:4" s="5" customFormat="1" hidden="1" x14ac:dyDescent="0.2">
      <c r="D72" s="2"/>
    </row>
    <row r="73" spans="4:4" s="5" customFormat="1" hidden="1" x14ac:dyDescent="0.2">
      <c r="D73" s="2"/>
    </row>
    <row r="74" spans="4:4" s="5" customFormat="1" hidden="1" x14ac:dyDescent="0.2">
      <c r="D74" s="2"/>
    </row>
    <row r="75" spans="4:4" s="5" customFormat="1" hidden="1" x14ac:dyDescent="0.2">
      <c r="D75" s="2"/>
    </row>
    <row r="76" spans="4:4" s="5" customFormat="1" hidden="1" x14ac:dyDescent="0.2">
      <c r="D76" s="2"/>
    </row>
    <row r="77" spans="4:4" s="5" customFormat="1" hidden="1" x14ac:dyDescent="0.2">
      <c r="D77" s="2"/>
    </row>
    <row r="78" spans="4:4" s="5" customFormat="1" hidden="1" x14ac:dyDescent="0.2">
      <c r="D78" s="2"/>
    </row>
    <row r="79" spans="4:4" s="5" customFormat="1" hidden="1" x14ac:dyDescent="0.2">
      <c r="D79" s="2"/>
    </row>
    <row r="80" spans="4:4" s="5" customFormat="1" hidden="1" x14ac:dyDescent="0.2">
      <c r="D80" s="2"/>
    </row>
    <row r="81" spans="4:4" s="5" customFormat="1" hidden="1" x14ac:dyDescent="0.2">
      <c r="D81" s="2"/>
    </row>
    <row r="82" spans="4:4" s="5" customFormat="1" hidden="1" x14ac:dyDescent="0.2">
      <c r="D82" s="2"/>
    </row>
    <row r="83" spans="4:4" s="5" customFormat="1" hidden="1" x14ac:dyDescent="0.2">
      <c r="D83" s="2"/>
    </row>
    <row r="84" spans="4:4" s="5" customFormat="1" hidden="1" x14ac:dyDescent="0.2">
      <c r="D84" s="2"/>
    </row>
    <row r="85" spans="4:4" s="5" customFormat="1" hidden="1" x14ac:dyDescent="0.2">
      <c r="D85" s="2"/>
    </row>
    <row r="86" spans="4:4" s="5" customFormat="1" hidden="1" x14ac:dyDescent="0.2">
      <c r="D86" s="2"/>
    </row>
    <row r="87" spans="4:4" s="5" customFormat="1" hidden="1" x14ac:dyDescent="0.2">
      <c r="D87" s="2"/>
    </row>
    <row r="88" spans="4:4" s="5" customFormat="1" hidden="1" x14ac:dyDescent="0.2">
      <c r="D88" s="2"/>
    </row>
    <row r="89" spans="4:4" s="5" customFormat="1" hidden="1" x14ac:dyDescent="0.2">
      <c r="D89" s="2"/>
    </row>
    <row r="90" spans="4:4" s="5" customFormat="1" hidden="1" x14ac:dyDescent="0.2">
      <c r="D90" s="2"/>
    </row>
    <row r="91" spans="4:4" s="5" customFormat="1" hidden="1" x14ac:dyDescent="0.2">
      <c r="D91" s="2"/>
    </row>
    <row r="92" spans="4:4" s="5" customFormat="1" hidden="1" x14ac:dyDescent="0.2">
      <c r="D92" s="2"/>
    </row>
    <row r="93" spans="4:4" s="5" customFormat="1" hidden="1" x14ac:dyDescent="0.2">
      <c r="D93" s="2"/>
    </row>
    <row r="94" spans="4:4" s="5" customFormat="1" hidden="1" x14ac:dyDescent="0.2">
      <c r="D94" s="2"/>
    </row>
    <row r="95" spans="4:4" s="5" customFormat="1" hidden="1" x14ac:dyDescent="0.2">
      <c r="D95" s="2"/>
    </row>
    <row r="96" spans="4:4" s="5" customFormat="1" hidden="1" x14ac:dyDescent="0.2">
      <c r="D96" s="2"/>
    </row>
    <row r="97" spans="4:4" s="5" customFormat="1" hidden="1" x14ac:dyDescent="0.2">
      <c r="D97" s="2"/>
    </row>
    <row r="98" spans="4:4" s="5" customFormat="1" hidden="1" x14ac:dyDescent="0.2">
      <c r="D98" s="2"/>
    </row>
    <row r="99" spans="4:4" s="5" customFormat="1" hidden="1" x14ac:dyDescent="0.2">
      <c r="D99" s="2"/>
    </row>
    <row r="100" spans="4:4" s="5" customFormat="1" hidden="1" x14ac:dyDescent="0.2">
      <c r="D100" s="2"/>
    </row>
    <row r="101" spans="4:4" s="5" customFormat="1" hidden="1" x14ac:dyDescent="0.2">
      <c r="D101" s="2"/>
    </row>
    <row r="102" spans="4:4" s="5" customFormat="1" hidden="1" x14ac:dyDescent="0.2">
      <c r="D102" s="2"/>
    </row>
    <row r="103" spans="4:4" s="5" customFormat="1" hidden="1" x14ac:dyDescent="0.2">
      <c r="D103" s="2"/>
    </row>
    <row r="104" spans="4:4" s="5" customFormat="1" hidden="1" x14ac:dyDescent="0.2">
      <c r="D104" s="2"/>
    </row>
    <row r="105" spans="4:4" s="5" customFormat="1" hidden="1" x14ac:dyDescent="0.2">
      <c r="D105" s="2"/>
    </row>
    <row r="106" spans="4:4" s="5" customFormat="1" hidden="1" x14ac:dyDescent="0.2">
      <c r="D106" s="2"/>
    </row>
    <row r="107" spans="4:4" s="5" customFormat="1" hidden="1" x14ac:dyDescent="0.2">
      <c r="D107" s="2"/>
    </row>
    <row r="108" spans="4:4" s="5" customFormat="1" hidden="1" x14ac:dyDescent="0.2">
      <c r="D108" s="2"/>
    </row>
    <row r="109" spans="4:4" s="5" customFormat="1" hidden="1" x14ac:dyDescent="0.2">
      <c r="D109" s="2"/>
    </row>
    <row r="110" spans="4:4" s="5" customFormat="1" hidden="1" x14ac:dyDescent="0.2">
      <c r="D110" s="2"/>
    </row>
    <row r="111" spans="4:4" s="5" customFormat="1" hidden="1" x14ac:dyDescent="0.2">
      <c r="D111" s="2"/>
    </row>
    <row r="112" spans="4:4" s="5" customFormat="1" hidden="1" x14ac:dyDescent="0.2">
      <c r="D112" s="2"/>
    </row>
    <row r="113" spans="4:4" s="5" customFormat="1" hidden="1" x14ac:dyDescent="0.2">
      <c r="D113" s="2"/>
    </row>
    <row r="114" spans="4:4" s="5" customFormat="1" hidden="1" x14ac:dyDescent="0.2">
      <c r="D114" s="2"/>
    </row>
    <row r="115" spans="4:4" s="5" customFormat="1" hidden="1" x14ac:dyDescent="0.2">
      <c r="D115" s="2"/>
    </row>
    <row r="116" spans="4:4" s="5" customFormat="1" hidden="1" x14ac:dyDescent="0.2">
      <c r="D116" s="2"/>
    </row>
    <row r="117" spans="4:4" s="5" customFormat="1" hidden="1" x14ac:dyDescent="0.2">
      <c r="D117" s="2"/>
    </row>
    <row r="118" spans="4:4" s="5" customFormat="1" hidden="1" x14ac:dyDescent="0.2">
      <c r="D118" s="2"/>
    </row>
    <row r="119" spans="4:4" s="5" customFormat="1" hidden="1" x14ac:dyDescent="0.2">
      <c r="D119" s="2"/>
    </row>
    <row r="120" spans="4:4" s="5" customFormat="1" hidden="1" x14ac:dyDescent="0.2">
      <c r="D120" s="2"/>
    </row>
    <row r="121" spans="4:4" s="5" customFormat="1" hidden="1" x14ac:dyDescent="0.2">
      <c r="D121" s="2"/>
    </row>
    <row r="122" spans="4:4" s="5" customFormat="1" hidden="1" x14ac:dyDescent="0.2">
      <c r="D122" s="2"/>
    </row>
    <row r="123" spans="4:4" s="5" customFormat="1" hidden="1" x14ac:dyDescent="0.2">
      <c r="D123" s="2"/>
    </row>
    <row r="124" spans="4:4" s="5" customFormat="1" hidden="1" x14ac:dyDescent="0.2">
      <c r="D124" s="2"/>
    </row>
    <row r="125" spans="4:4" s="5" customFormat="1" hidden="1" x14ac:dyDescent="0.2">
      <c r="D125" s="2"/>
    </row>
    <row r="126" spans="4:4" s="5" customFormat="1" hidden="1" x14ac:dyDescent="0.2">
      <c r="D126" s="2"/>
    </row>
    <row r="127" spans="4:4" s="5" customFormat="1" hidden="1" x14ac:dyDescent="0.2">
      <c r="D127" s="2"/>
    </row>
    <row r="128" spans="4:4" s="5" customFormat="1" hidden="1" x14ac:dyDescent="0.2">
      <c r="D128" s="2"/>
    </row>
    <row r="129" spans="4:4" s="5" customFormat="1" hidden="1" x14ac:dyDescent="0.2">
      <c r="D129" s="2"/>
    </row>
    <row r="130" spans="4:4" s="5" customFormat="1" hidden="1" x14ac:dyDescent="0.2">
      <c r="D130" s="2"/>
    </row>
    <row r="131" spans="4:4" s="5" customFormat="1" hidden="1" x14ac:dyDescent="0.2">
      <c r="D131" s="2"/>
    </row>
    <row r="132" spans="4:4" s="5" customFormat="1" hidden="1" x14ac:dyDescent="0.2">
      <c r="D132" s="2"/>
    </row>
    <row r="133" spans="4:4" s="5" customFormat="1" hidden="1" x14ac:dyDescent="0.2">
      <c r="D133" s="2"/>
    </row>
    <row r="134" spans="4:4" s="5" customFormat="1" hidden="1" x14ac:dyDescent="0.2">
      <c r="D134" s="2"/>
    </row>
    <row r="135" spans="4:4" s="5" customFormat="1" hidden="1" x14ac:dyDescent="0.2">
      <c r="D135" s="2"/>
    </row>
    <row r="136" spans="4:4" s="5" customFormat="1" hidden="1" x14ac:dyDescent="0.2">
      <c r="D136" s="2"/>
    </row>
    <row r="137" spans="4:4" s="5" customFormat="1" hidden="1" x14ac:dyDescent="0.2">
      <c r="D137" s="2"/>
    </row>
    <row r="138" spans="4:4" s="5" customFormat="1" hidden="1" x14ac:dyDescent="0.2">
      <c r="D138" s="2"/>
    </row>
    <row r="139" spans="4:4" s="5" customFormat="1" hidden="1" x14ac:dyDescent="0.2">
      <c r="D139" s="2"/>
    </row>
    <row r="140" spans="4:4" s="5" customFormat="1" hidden="1" x14ac:dyDescent="0.2">
      <c r="D140" s="2"/>
    </row>
    <row r="141" spans="4:4" s="5" customFormat="1" hidden="1" x14ac:dyDescent="0.2">
      <c r="D141" s="2"/>
    </row>
    <row r="142" spans="4:4" s="5" customFormat="1" hidden="1" x14ac:dyDescent="0.2">
      <c r="D142" s="2"/>
    </row>
    <row r="143" spans="4:4" s="5" customFormat="1" hidden="1" x14ac:dyDescent="0.2">
      <c r="D143" s="2"/>
    </row>
    <row r="144" spans="4:4" s="5" customFormat="1" hidden="1" x14ac:dyDescent="0.2">
      <c r="D144" s="2"/>
    </row>
    <row r="145" spans="4:4" s="5" customFormat="1" hidden="1" x14ac:dyDescent="0.2">
      <c r="D145" s="2"/>
    </row>
    <row r="146" spans="4:4" s="5" customFormat="1" hidden="1" x14ac:dyDescent="0.2">
      <c r="D146" s="2"/>
    </row>
    <row r="147" spans="4:4" s="5" customFormat="1" hidden="1" x14ac:dyDescent="0.2">
      <c r="D147" s="2"/>
    </row>
    <row r="148" spans="4:4" s="5" customFormat="1" hidden="1" x14ac:dyDescent="0.2">
      <c r="D148" s="2"/>
    </row>
    <row r="149" spans="4:4" s="5" customFormat="1" hidden="1" x14ac:dyDescent="0.2">
      <c r="D149" s="2"/>
    </row>
    <row r="150" spans="4:4" s="5" customFormat="1" hidden="1" x14ac:dyDescent="0.2">
      <c r="D150" s="2"/>
    </row>
    <row r="151" spans="4:4" s="5" customFormat="1" hidden="1" x14ac:dyDescent="0.2">
      <c r="D151" s="2"/>
    </row>
    <row r="152" spans="4:4" s="5" customFormat="1" hidden="1" x14ac:dyDescent="0.2">
      <c r="D152" s="2"/>
    </row>
    <row r="153" spans="4:4" s="5" customFormat="1" hidden="1" x14ac:dyDescent="0.2">
      <c r="D153" s="2"/>
    </row>
    <row r="154" spans="4:4" s="5" customFormat="1" hidden="1" x14ac:dyDescent="0.2">
      <c r="D154" s="2"/>
    </row>
    <row r="155" spans="4:4" s="5" customFormat="1" hidden="1" x14ac:dyDescent="0.2">
      <c r="D155" s="2"/>
    </row>
    <row r="156" spans="4:4" s="5" customFormat="1" hidden="1" x14ac:dyDescent="0.2">
      <c r="D156" s="2"/>
    </row>
    <row r="157" spans="4:4" s="5" customFormat="1" hidden="1" x14ac:dyDescent="0.2">
      <c r="D157" s="2"/>
    </row>
    <row r="158" spans="4:4" s="5" customFormat="1" hidden="1" x14ac:dyDescent="0.2">
      <c r="D158" s="2"/>
    </row>
    <row r="159" spans="4:4" s="5" customFormat="1" hidden="1" x14ac:dyDescent="0.2">
      <c r="D159" s="2"/>
    </row>
    <row r="160" spans="4:4" s="5" customFormat="1" hidden="1" x14ac:dyDescent="0.2">
      <c r="D160" s="2"/>
    </row>
    <row r="161" spans="4:4" s="5" customFormat="1" hidden="1" x14ac:dyDescent="0.2">
      <c r="D161" s="2"/>
    </row>
    <row r="162" spans="4:4" s="5" customFormat="1" hidden="1" x14ac:dyDescent="0.2">
      <c r="D162" s="2"/>
    </row>
    <row r="163" spans="4:4" s="5" customFormat="1" hidden="1" x14ac:dyDescent="0.2">
      <c r="D163" s="2"/>
    </row>
    <row r="164" spans="4:4" s="5" customFormat="1" hidden="1" x14ac:dyDescent="0.2">
      <c r="D164" s="2"/>
    </row>
    <row r="165" spans="4:4" s="5" customFormat="1" hidden="1" x14ac:dyDescent="0.2">
      <c r="D165" s="2"/>
    </row>
    <row r="166" spans="4:4" s="5" customFormat="1" hidden="1" x14ac:dyDescent="0.2">
      <c r="D166" s="2"/>
    </row>
    <row r="167" spans="4:4" s="5" customFormat="1" hidden="1" x14ac:dyDescent="0.2">
      <c r="D167" s="2"/>
    </row>
    <row r="168" spans="4:4" s="5" customFormat="1" hidden="1" x14ac:dyDescent="0.2">
      <c r="D168" s="2"/>
    </row>
    <row r="169" spans="4:4" s="5" customFormat="1" hidden="1" x14ac:dyDescent="0.2">
      <c r="D169" s="2"/>
    </row>
    <row r="170" spans="4:4" s="5" customFormat="1" hidden="1" x14ac:dyDescent="0.2">
      <c r="D170" s="2"/>
    </row>
    <row r="171" spans="4:4" s="5" customFormat="1" hidden="1" x14ac:dyDescent="0.2">
      <c r="D171" s="2"/>
    </row>
    <row r="172" spans="4:4" s="5" customFormat="1" hidden="1" x14ac:dyDescent="0.2">
      <c r="D172" s="2"/>
    </row>
    <row r="173" spans="4:4" s="5" customFormat="1" hidden="1" x14ac:dyDescent="0.2">
      <c r="D173" s="2"/>
    </row>
    <row r="174" spans="4:4" s="5" customFormat="1" hidden="1" x14ac:dyDescent="0.2">
      <c r="D174" s="2"/>
    </row>
    <row r="175" spans="4:4" s="5" customFormat="1" hidden="1" x14ac:dyDescent="0.2">
      <c r="D175" s="2"/>
    </row>
    <row r="176" spans="4:4" s="5" customFormat="1" hidden="1" x14ac:dyDescent="0.2">
      <c r="D176" s="2"/>
    </row>
    <row r="177" spans="4:4" s="5" customFormat="1" hidden="1" x14ac:dyDescent="0.2">
      <c r="D177" s="2"/>
    </row>
    <row r="178" spans="4:4" s="5" customFormat="1" hidden="1" x14ac:dyDescent="0.2">
      <c r="D178" s="2"/>
    </row>
    <row r="179" spans="4:4" s="5" customFormat="1" hidden="1" x14ac:dyDescent="0.2">
      <c r="D179" s="2"/>
    </row>
    <row r="180" spans="4:4" s="5" customFormat="1" hidden="1" x14ac:dyDescent="0.2">
      <c r="D180" s="2"/>
    </row>
    <row r="181" spans="4:4" s="5" customFormat="1" hidden="1" x14ac:dyDescent="0.2">
      <c r="D181" s="2"/>
    </row>
    <row r="182" spans="4:4" s="5" customFormat="1" hidden="1" x14ac:dyDescent="0.2">
      <c r="D182" s="2"/>
    </row>
    <row r="183" spans="4:4" s="5" customFormat="1" hidden="1" x14ac:dyDescent="0.2">
      <c r="D183" s="2"/>
    </row>
    <row r="184" spans="4:4" s="5" customFormat="1" hidden="1" x14ac:dyDescent="0.2">
      <c r="D184" s="2"/>
    </row>
    <row r="185" spans="4:4" s="5" customFormat="1" hidden="1" x14ac:dyDescent="0.2">
      <c r="D185" s="2"/>
    </row>
    <row r="186" spans="4:4" s="5" customFormat="1" hidden="1" x14ac:dyDescent="0.2">
      <c r="D186" s="2"/>
    </row>
    <row r="187" spans="4:4" s="5" customFormat="1" hidden="1" x14ac:dyDescent="0.2">
      <c r="D187" s="2"/>
    </row>
    <row r="188" spans="4:4" s="5" customFormat="1" hidden="1" x14ac:dyDescent="0.2">
      <c r="D188" s="2"/>
    </row>
    <row r="189" spans="4:4" s="5" customFormat="1" hidden="1" x14ac:dyDescent="0.2">
      <c r="D189" s="2"/>
    </row>
    <row r="190" spans="4:4" s="5" customFormat="1" hidden="1" x14ac:dyDescent="0.2">
      <c r="D190" s="2"/>
    </row>
    <row r="191" spans="4:4" s="5" customFormat="1" hidden="1" x14ac:dyDescent="0.2">
      <c r="D191" s="2"/>
    </row>
    <row r="192" spans="4:4" s="5" customFormat="1" hidden="1" x14ac:dyDescent="0.2">
      <c r="D192" s="2"/>
    </row>
    <row r="193" spans="4:4" s="5" customFormat="1" hidden="1" x14ac:dyDescent="0.2">
      <c r="D193" s="2"/>
    </row>
    <row r="194" spans="4:4" s="5" customFormat="1" hidden="1" x14ac:dyDescent="0.2">
      <c r="D194" s="2"/>
    </row>
    <row r="195" spans="4:4" s="5" customFormat="1" hidden="1" x14ac:dyDescent="0.2">
      <c r="D195" s="2"/>
    </row>
    <row r="196" spans="4:4" s="5" customFormat="1" hidden="1" x14ac:dyDescent="0.2">
      <c r="D196" s="2"/>
    </row>
    <row r="197" spans="4:4" s="5" customFormat="1" hidden="1" x14ac:dyDescent="0.2">
      <c r="D197" s="2"/>
    </row>
    <row r="198" spans="4:4" s="5" customFormat="1" hidden="1" x14ac:dyDescent="0.2">
      <c r="D198" s="2"/>
    </row>
    <row r="199" spans="4:4" s="5" customFormat="1" hidden="1" x14ac:dyDescent="0.2">
      <c r="D199" s="2"/>
    </row>
    <row r="200" spans="4:4" s="5" customFormat="1" hidden="1" x14ac:dyDescent="0.2">
      <c r="D200" s="2"/>
    </row>
    <row r="201" spans="4:4" s="5" customFormat="1" hidden="1" x14ac:dyDescent="0.2">
      <c r="D201" s="2"/>
    </row>
    <row r="202" spans="4:4" s="5" customFormat="1" hidden="1" x14ac:dyDescent="0.2">
      <c r="D202" s="2"/>
    </row>
    <row r="203" spans="4:4" s="5" customFormat="1" hidden="1" x14ac:dyDescent="0.2">
      <c r="D203" s="2"/>
    </row>
    <row r="204" spans="4:4" s="5" customFormat="1" hidden="1" x14ac:dyDescent="0.2">
      <c r="D204" s="2"/>
    </row>
    <row r="205" spans="4:4" s="5" customFormat="1" hidden="1" x14ac:dyDescent="0.2">
      <c r="D205" s="2"/>
    </row>
    <row r="206" spans="4:4" s="5" customFormat="1" hidden="1" x14ac:dyDescent="0.2">
      <c r="D206" s="2"/>
    </row>
    <row r="207" spans="4:4" s="5" customFormat="1" hidden="1" x14ac:dyDescent="0.2">
      <c r="D207" s="2"/>
    </row>
    <row r="208" spans="4:4" s="5" customFormat="1" hidden="1" x14ac:dyDescent="0.2">
      <c r="D208" s="2"/>
    </row>
    <row r="209" spans="4:4" s="5" customFormat="1" hidden="1" x14ac:dyDescent="0.2">
      <c r="D209" s="2"/>
    </row>
    <row r="210" spans="4:4" s="5" customFormat="1" hidden="1" x14ac:dyDescent="0.2">
      <c r="D210" s="2"/>
    </row>
    <row r="211" spans="4:4" s="5" customFormat="1" hidden="1" x14ac:dyDescent="0.2">
      <c r="D211" s="2"/>
    </row>
    <row r="212" spans="4:4" s="5" customFormat="1" hidden="1" x14ac:dyDescent="0.2">
      <c r="D212" s="2"/>
    </row>
    <row r="213" spans="4:4" s="5" customFormat="1" hidden="1" x14ac:dyDescent="0.2">
      <c r="D213" s="2"/>
    </row>
    <row r="214" spans="4:4" s="5" customFormat="1" hidden="1" x14ac:dyDescent="0.2">
      <c r="D214" s="2"/>
    </row>
    <row r="215" spans="4:4" s="5" customFormat="1" hidden="1" x14ac:dyDescent="0.2">
      <c r="D215" s="2"/>
    </row>
    <row r="216" spans="4:4" s="5" customFormat="1" hidden="1" x14ac:dyDescent="0.2">
      <c r="D216" s="2"/>
    </row>
    <row r="217" spans="4:4" s="5" customFormat="1" hidden="1" x14ac:dyDescent="0.2">
      <c r="D217" s="2"/>
    </row>
    <row r="218" spans="4:4" s="5" customFormat="1" hidden="1" x14ac:dyDescent="0.2">
      <c r="D218" s="2"/>
    </row>
    <row r="219" spans="4:4" s="5" customFormat="1" hidden="1" x14ac:dyDescent="0.2">
      <c r="D219" s="2"/>
    </row>
    <row r="220" spans="4:4" s="5" customFormat="1" hidden="1" x14ac:dyDescent="0.2">
      <c r="D220" s="2"/>
    </row>
    <row r="221" spans="4:4" s="5" customFormat="1" hidden="1" x14ac:dyDescent="0.2">
      <c r="D221" s="2"/>
    </row>
    <row r="222" spans="4:4" s="5" customFormat="1" hidden="1" x14ac:dyDescent="0.2">
      <c r="D222" s="2"/>
    </row>
    <row r="223" spans="4:4" s="5" customFormat="1" hidden="1" x14ac:dyDescent="0.2">
      <c r="D223" s="2"/>
    </row>
    <row r="224" spans="4:4" s="5" customFormat="1" hidden="1" x14ac:dyDescent="0.2">
      <c r="D224" s="2"/>
    </row>
    <row r="225" spans="4:4" s="5" customFormat="1" hidden="1" x14ac:dyDescent="0.2">
      <c r="D225" s="2"/>
    </row>
    <row r="226" spans="4:4" s="5" customFormat="1" hidden="1" x14ac:dyDescent="0.2">
      <c r="D226" s="2"/>
    </row>
    <row r="227" spans="4:4" s="5" customFormat="1" hidden="1" x14ac:dyDescent="0.2">
      <c r="D227" s="2"/>
    </row>
    <row r="228" spans="4:4" s="5" customFormat="1" hidden="1" x14ac:dyDescent="0.2">
      <c r="D228" s="2"/>
    </row>
    <row r="229" spans="4:4" s="5" customFormat="1" hidden="1" x14ac:dyDescent="0.2">
      <c r="D229" s="2"/>
    </row>
    <row r="230" spans="4:4" s="5" customFormat="1" hidden="1" x14ac:dyDescent="0.2">
      <c r="D230" s="2"/>
    </row>
    <row r="231" spans="4:4" s="5" customFormat="1" hidden="1" x14ac:dyDescent="0.2">
      <c r="D231" s="2"/>
    </row>
    <row r="232" spans="4:4" s="5" customFormat="1" hidden="1" x14ac:dyDescent="0.2">
      <c r="D232" s="2"/>
    </row>
    <row r="233" spans="4:4" s="5" customFormat="1" hidden="1" x14ac:dyDescent="0.2">
      <c r="D233" s="2"/>
    </row>
    <row r="234" spans="4:4" s="5" customFormat="1" hidden="1" x14ac:dyDescent="0.2">
      <c r="D234" s="2"/>
    </row>
    <row r="235" spans="4:4" s="5" customFormat="1" hidden="1" x14ac:dyDescent="0.2">
      <c r="D235" s="2"/>
    </row>
    <row r="236" spans="4:4" s="5" customFormat="1" hidden="1" x14ac:dyDescent="0.2">
      <c r="D236" s="2"/>
    </row>
    <row r="237" spans="4:4" s="5" customFormat="1" hidden="1" x14ac:dyDescent="0.2">
      <c r="D237" s="2"/>
    </row>
    <row r="238" spans="4:4" s="5" customFormat="1" hidden="1" x14ac:dyDescent="0.2">
      <c r="D238" s="2"/>
    </row>
    <row r="239" spans="4:4" s="5" customFormat="1" hidden="1" x14ac:dyDescent="0.2">
      <c r="D239" s="2"/>
    </row>
    <row r="240" spans="4:4" s="5" customFormat="1" hidden="1" x14ac:dyDescent="0.2">
      <c r="D240" s="2"/>
    </row>
    <row r="241" spans="4:4" s="5" customFormat="1" hidden="1" x14ac:dyDescent="0.2">
      <c r="D241" s="2"/>
    </row>
    <row r="242" spans="4:4" s="5" customFormat="1" hidden="1" x14ac:dyDescent="0.2">
      <c r="D242" s="2"/>
    </row>
    <row r="243" spans="4:4" s="5" customFormat="1" hidden="1" x14ac:dyDescent="0.2">
      <c r="D243" s="2"/>
    </row>
    <row r="244" spans="4:4" s="5" customFormat="1" hidden="1" x14ac:dyDescent="0.2">
      <c r="D244" s="2"/>
    </row>
    <row r="245" spans="4:4" s="5" customFormat="1" hidden="1" x14ac:dyDescent="0.2">
      <c r="D245" s="2"/>
    </row>
    <row r="246" spans="4:4" s="5" customFormat="1" hidden="1" x14ac:dyDescent="0.2">
      <c r="D246" s="2"/>
    </row>
    <row r="247" spans="4:4" s="5" customFormat="1" hidden="1" x14ac:dyDescent="0.2">
      <c r="D247" s="2"/>
    </row>
    <row r="248" spans="4:4" s="5" customFormat="1" hidden="1" x14ac:dyDescent="0.2">
      <c r="D248" s="2"/>
    </row>
    <row r="249" spans="4:4" s="5" customFormat="1" hidden="1" x14ac:dyDescent="0.2">
      <c r="D249" s="2"/>
    </row>
    <row r="250" spans="4:4" s="5" customFormat="1" hidden="1" x14ac:dyDescent="0.2">
      <c r="D250" s="2"/>
    </row>
    <row r="251" spans="4:4" s="5" customFormat="1" hidden="1" x14ac:dyDescent="0.2">
      <c r="D251" s="2"/>
    </row>
    <row r="252" spans="4:4" s="5" customFormat="1" hidden="1" x14ac:dyDescent="0.2">
      <c r="D252" s="2"/>
    </row>
    <row r="253" spans="4:4" s="5" customFormat="1" hidden="1" x14ac:dyDescent="0.2">
      <c r="D253" s="2"/>
    </row>
    <row r="254" spans="4:4" s="5" customFormat="1" hidden="1" x14ac:dyDescent="0.2">
      <c r="D254" s="2"/>
    </row>
    <row r="255" spans="4:4" s="5" customFormat="1" hidden="1" x14ac:dyDescent="0.2">
      <c r="D255" s="2"/>
    </row>
    <row r="256" spans="4:4" s="5" customFormat="1" hidden="1" x14ac:dyDescent="0.2">
      <c r="D256" s="2"/>
    </row>
    <row r="257" spans="4:4" s="5" customFormat="1" hidden="1" x14ac:dyDescent="0.2">
      <c r="D257" s="2"/>
    </row>
    <row r="258" spans="4:4" s="5" customFormat="1" hidden="1" x14ac:dyDescent="0.2">
      <c r="D258" s="2"/>
    </row>
    <row r="259" spans="4:4" s="5" customFormat="1" hidden="1" x14ac:dyDescent="0.2">
      <c r="D259" s="2"/>
    </row>
    <row r="260" spans="4:4" s="5" customFormat="1" hidden="1" x14ac:dyDescent="0.2">
      <c r="D260" s="2"/>
    </row>
    <row r="261" spans="4:4" s="5" customFormat="1" hidden="1" x14ac:dyDescent="0.2">
      <c r="D261" s="2"/>
    </row>
    <row r="262" spans="4:4" s="5" customFormat="1" hidden="1" x14ac:dyDescent="0.2">
      <c r="D262" s="2"/>
    </row>
    <row r="263" spans="4:4" s="5" customFormat="1" hidden="1" x14ac:dyDescent="0.2">
      <c r="D263" s="2"/>
    </row>
    <row r="264" spans="4:4" s="5" customFormat="1" hidden="1" x14ac:dyDescent="0.2">
      <c r="D264" s="2"/>
    </row>
    <row r="265" spans="4:4" s="5" customFormat="1" hidden="1" x14ac:dyDescent="0.2">
      <c r="D265" s="2"/>
    </row>
    <row r="266" spans="4:4" s="5" customFormat="1" hidden="1" x14ac:dyDescent="0.2">
      <c r="D266" s="2"/>
    </row>
    <row r="267" spans="4:4" s="5" customFormat="1" hidden="1" x14ac:dyDescent="0.2">
      <c r="D267" s="2"/>
    </row>
    <row r="268" spans="4:4" s="5" customFormat="1" hidden="1" x14ac:dyDescent="0.2">
      <c r="D268" s="2"/>
    </row>
    <row r="269" spans="4:4" s="5" customFormat="1" hidden="1" x14ac:dyDescent="0.2">
      <c r="D269" s="2"/>
    </row>
    <row r="270" spans="4:4" s="5" customFormat="1" hidden="1" x14ac:dyDescent="0.2">
      <c r="D270" s="2"/>
    </row>
    <row r="271" spans="4:4" s="5" customFormat="1" hidden="1" x14ac:dyDescent="0.2">
      <c r="D271" s="2"/>
    </row>
    <row r="272" spans="4:4" s="5" customFormat="1" hidden="1" x14ac:dyDescent="0.2">
      <c r="D272" s="2"/>
    </row>
    <row r="273" spans="4:4" s="5" customFormat="1" hidden="1" x14ac:dyDescent="0.2">
      <c r="D273" s="2"/>
    </row>
    <row r="274" spans="4:4" s="5" customFormat="1" hidden="1" x14ac:dyDescent="0.2">
      <c r="D274" s="2"/>
    </row>
    <row r="275" spans="4:4" s="5" customFormat="1" hidden="1" x14ac:dyDescent="0.2">
      <c r="D275" s="2"/>
    </row>
    <row r="276" spans="4:4" s="5" customFormat="1" hidden="1" x14ac:dyDescent="0.2">
      <c r="D276" s="2"/>
    </row>
    <row r="277" spans="4:4" s="5" customFormat="1" hidden="1" x14ac:dyDescent="0.2">
      <c r="D277" s="2"/>
    </row>
    <row r="278" spans="4:4" s="5" customFormat="1" hidden="1" x14ac:dyDescent="0.2">
      <c r="D278" s="2"/>
    </row>
    <row r="279" spans="4:4" s="5" customFormat="1" hidden="1" x14ac:dyDescent="0.2">
      <c r="D279" s="2"/>
    </row>
    <row r="280" spans="4:4" s="5" customFormat="1" hidden="1" x14ac:dyDescent="0.2">
      <c r="D280" s="2"/>
    </row>
    <row r="281" spans="4:4" s="5" customFormat="1" hidden="1" x14ac:dyDescent="0.2">
      <c r="D281" s="2"/>
    </row>
    <row r="282" spans="4:4" s="5" customFormat="1" hidden="1" x14ac:dyDescent="0.2">
      <c r="D282" s="2"/>
    </row>
    <row r="283" spans="4:4" s="5" customFormat="1" hidden="1" x14ac:dyDescent="0.2">
      <c r="D283" s="2"/>
    </row>
    <row r="284" spans="4:4" s="5" customFormat="1" hidden="1" x14ac:dyDescent="0.2">
      <c r="D284" s="2"/>
    </row>
    <row r="285" spans="4:4" s="5" customFormat="1" hidden="1" x14ac:dyDescent="0.2">
      <c r="D285" s="2"/>
    </row>
    <row r="286" spans="4:4" s="5" customFormat="1" hidden="1" x14ac:dyDescent="0.2">
      <c r="D286" s="2"/>
    </row>
    <row r="287" spans="4:4" s="5" customFormat="1" hidden="1" x14ac:dyDescent="0.2">
      <c r="D287" s="2"/>
    </row>
    <row r="288" spans="4:4" s="5" customFormat="1" hidden="1" x14ac:dyDescent="0.2">
      <c r="D288" s="2"/>
    </row>
    <row r="289" spans="4:4" s="5" customFormat="1" hidden="1" x14ac:dyDescent="0.2">
      <c r="D289" s="2"/>
    </row>
    <row r="290" spans="4:4" s="5" customFormat="1" hidden="1" x14ac:dyDescent="0.2">
      <c r="D290" s="2"/>
    </row>
    <row r="291" spans="4:4" s="5" customFormat="1" hidden="1" x14ac:dyDescent="0.2">
      <c r="D291" s="2"/>
    </row>
    <row r="292" spans="4:4" s="5" customFormat="1" hidden="1" x14ac:dyDescent="0.2">
      <c r="D292" s="2"/>
    </row>
    <row r="293" spans="4:4" s="5" customFormat="1" hidden="1" x14ac:dyDescent="0.2">
      <c r="D293" s="2"/>
    </row>
    <row r="294" spans="4:4" s="5" customFormat="1" hidden="1" x14ac:dyDescent="0.2">
      <c r="D294" s="2"/>
    </row>
    <row r="295" spans="4:4" s="5" customFormat="1" hidden="1" x14ac:dyDescent="0.2">
      <c r="D295" s="2"/>
    </row>
    <row r="296" spans="4:4" s="5" customFormat="1" hidden="1" x14ac:dyDescent="0.2">
      <c r="D296" s="2"/>
    </row>
    <row r="297" spans="4:4" s="5" customFormat="1" hidden="1" x14ac:dyDescent="0.2">
      <c r="D297" s="2"/>
    </row>
    <row r="298" spans="4:4" s="5" customFormat="1" hidden="1" x14ac:dyDescent="0.2">
      <c r="D298" s="2"/>
    </row>
    <row r="299" spans="4:4" s="5" customFormat="1" hidden="1" x14ac:dyDescent="0.2">
      <c r="D299" s="2"/>
    </row>
    <row r="300" spans="4:4" s="5" customFormat="1" hidden="1" x14ac:dyDescent="0.2">
      <c r="D300" s="2"/>
    </row>
    <row r="301" spans="4:4" s="5" customFormat="1" hidden="1" x14ac:dyDescent="0.2">
      <c r="D301" s="2"/>
    </row>
    <row r="302" spans="4:4" s="5" customFormat="1" hidden="1" x14ac:dyDescent="0.2">
      <c r="D302" s="2"/>
    </row>
    <row r="303" spans="4:4" s="5" customFormat="1" hidden="1" x14ac:dyDescent="0.2">
      <c r="D303" s="2"/>
    </row>
    <row r="304" spans="4:4" s="5" customFormat="1" hidden="1" x14ac:dyDescent="0.2">
      <c r="D304" s="2"/>
    </row>
    <row r="305" spans="4:4" s="5" customFormat="1" hidden="1" x14ac:dyDescent="0.2">
      <c r="D305" s="2"/>
    </row>
    <row r="306" spans="4:4" s="5" customFormat="1" hidden="1" x14ac:dyDescent="0.2">
      <c r="D306" s="2"/>
    </row>
    <row r="307" spans="4:4" s="5" customFormat="1" hidden="1" x14ac:dyDescent="0.2">
      <c r="D307" s="2"/>
    </row>
    <row r="308" spans="4:4" s="5" customFormat="1" hidden="1" x14ac:dyDescent="0.2">
      <c r="D308" s="2"/>
    </row>
    <row r="309" spans="4:4" s="5" customFormat="1" hidden="1" x14ac:dyDescent="0.2">
      <c r="D309" s="2"/>
    </row>
    <row r="310" spans="4:4" s="5" customFormat="1" hidden="1" x14ac:dyDescent="0.2">
      <c r="D310" s="2"/>
    </row>
    <row r="311" spans="4:4" s="5" customFormat="1" hidden="1" x14ac:dyDescent="0.2">
      <c r="D311" s="2"/>
    </row>
    <row r="312" spans="4:4" s="5" customFormat="1" hidden="1" x14ac:dyDescent="0.2">
      <c r="D312" s="2"/>
    </row>
    <row r="313" spans="4:4" s="5" customFormat="1" hidden="1" x14ac:dyDescent="0.2">
      <c r="D313" s="2"/>
    </row>
    <row r="314" spans="4:4" s="5" customFormat="1" hidden="1" x14ac:dyDescent="0.2">
      <c r="D314" s="2"/>
    </row>
    <row r="315" spans="4:4" s="5" customFormat="1" hidden="1" x14ac:dyDescent="0.2">
      <c r="D315" s="2"/>
    </row>
    <row r="316" spans="4:4" s="5" customFormat="1" hidden="1" x14ac:dyDescent="0.2">
      <c r="D316" s="2"/>
    </row>
    <row r="317" spans="4:4" s="5" customFormat="1" hidden="1" x14ac:dyDescent="0.2">
      <c r="D317" s="2"/>
    </row>
    <row r="318" spans="4:4" s="5" customFormat="1" hidden="1" x14ac:dyDescent="0.2">
      <c r="D318" s="2"/>
    </row>
    <row r="319" spans="4:4" s="5" customFormat="1" hidden="1" x14ac:dyDescent="0.2">
      <c r="D319" s="2"/>
    </row>
    <row r="320" spans="4:4" s="5" customFormat="1" hidden="1" x14ac:dyDescent="0.2">
      <c r="D320" s="2"/>
    </row>
    <row r="321" spans="4:4" s="5" customFormat="1" hidden="1" x14ac:dyDescent="0.2">
      <c r="D321" s="2"/>
    </row>
    <row r="322" spans="4:4" s="5" customFormat="1" hidden="1" x14ac:dyDescent="0.2">
      <c r="D322" s="2"/>
    </row>
    <row r="323" spans="4:4" s="5" customFormat="1" hidden="1" x14ac:dyDescent="0.2">
      <c r="D323" s="2"/>
    </row>
    <row r="324" spans="4:4" s="5" customFormat="1" hidden="1" x14ac:dyDescent="0.2">
      <c r="D324" s="2"/>
    </row>
    <row r="325" spans="4:4" s="5" customFormat="1" hidden="1" x14ac:dyDescent="0.2">
      <c r="D325" s="2"/>
    </row>
    <row r="326" spans="4:4" s="5" customFormat="1" hidden="1" x14ac:dyDescent="0.2">
      <c r="D326" s="2"/>
    </row>
    <row r="327" spans="4:4" s="5" customFormat="1" hidden="1" x14ac:dyDescent="0.2">
      <c r="D327" s="2"/>
    </row>
    <row r="328" spans="4:4" s="5" customFormat="1" hidden="1" x14ac:dyDescent="0.2">
      <c r="D328" s="2"/>
    </row>
    <row r="329" spans="4:4" s="5" customFormat="1" hidden="1" x14ac:dyDescent="0.2">
      <c r="D329" s="2"/>
    </row>
    <row r="330" spans="4:4" s="5" customFormat="1" hidden="1" x14ac:dyDescent="0.2">
      <c r="D330" s="2"/>
    </row>
    <row r="331" spans="4:4" s="5" customFormat="1" hidden="1" x14ac:dyDescent="0.2">
      <c r="D331" s="2"/>
    </row>
    <row r="332" spans="4:4" s="5" customFormat="1" hidden="1" x14ac:dyDescent="0.2">
      <c r="D332" s="2"/>
    </row>
    <row r="333" spans="4:4" s="5" customFormat="1" hidden="1" x14ac:dyDescent="0.2">
      <c r="D333" s="2"/>
    </row>
    <row r="334" spans="4:4" s="5" customFormat="1" hidden="1" x14ac:dyDescent="0.2">
      <c r="D334" s="2"/>
    </row>
    <row r="335" spans="4:4" s="5" customFormat="1" hidden="1" x14ac:dyDescent="0.2">
      <c r="D335" s="2"/>
    </row>
    <row r="336" spans="4:4" s="5" customFormat="1" hidden="1" x14ac:dyDescent="0.2">
      <c r="D336" s="2"/>
    </row>
    <row r="337" spans="4:4" s="5" customFormat="1" hidden="1" x14ac:dyDescent="0.2">
      <c r="D337" s="2"/>
    </row>
    <row r="338" spans="4:4" s="5" customFormat="1" hidden="1" x14ac:dyDescent="0.2">
      <c r="D338" s="2"/>
    </row>
    <row r="339" spans="4:4" s="5" customFormat="1" hidden="1" x14ac:dyDescent="0.2">
      <c r="D339" s="2"/>
    </row>
    <row r="340" spans="4:4" s="5" customFormat="1" hidden="1" x14ac:dyDescent="0.2">
      <c r="D340" s="2"/>
    </row>
    <row r="341" spans="4:4" s="5" customFormat="1" hidden="1" x14ac:dyDescent="0.2">
      <c r="D341" s="2"/>
    </row>
    <row r="342" spans="4:4" s="5" customFormat="1" hidden="1" x14ac:dyDescent="0.2">
      <c r="D342" s="2"/>
    </row>
    <row r="343" spans="4:4" s="5" customFormat="1" hidden="1" x14ac:dyDescent="0.2">
      <c r="D343" s="2"/>
    </row>
    <row r="344" spans="4:4" s="5" customFormat="1" hidden="1" x14ac:dyDescent="0.2">
      <c r="D344" s="2"/>
    </row>
    <row r="345" spans="4:4" s="5" customFormat="1" hidden="1" x14ac:dyDescent="0.2">
      <c r="D345" s="2"/>
    </row>
    <row r="346" spans="4:4" s="5" customFormat="1" hidden="1" x14ac:dyDescent="0.2">
      <c r="D346" s="2"/>
    </row>
    <row r="347" spans="4:4" s="5" customFormat="1" hidden="1" x14ac:dyDescent="0.2">
      <c r="D347" s="2"/>
    </row>
    <row r="348" spans="4:4" s="5" customFormat="1" hidden="1" x14ac:dyDescent="0.2">
      <c r="D348" s="2"/>
    </row>
    <row r="349" spans="4:4" s="5" customFormat="1" hidden="1" x14ac:dyDescent="0.2">
      <c r="D349" s="2"/>
    </row>
    <row r="350" spans="4:4" s="5" customFormat="1" hidden="1" x14ac:dyDescent="0.2">
      <c r="D350" s="2"/>
    </row>
    <row r="351" spans="4:4" s="5" customFormat="1" hidden="1" x14ac:dyDescent="0.2">
      <c r="D351" s="2"/>
    </row>
    <row r="352" spans="4:4" s="5" customFormat="1" hidden="1" x14ac:dyDescent="0.2">
      <c r="D352" s="2"/>
    </row>
    <row r="353" spans="4:4" s="5" customFormat="1" hidden="1" x14ac:dyDescent="0.2">
      <c r="D353" s="2"/>
    </row>
    <row r="354" spans="4:4" s="5" customFormat="1" hidden="1" x14ac:dyDescent="0.2">
      <c r="D354" s="2"/>
    </row>
    <row r="355" spans="4:4" s="5" customFormat="1" hidden="1" x14ac:dyDescent="0.2">
      <c r="D355" s="2"/>
    </row>
    <row r="356" spans="4:4" s="5" customFormat="1" hidden="1" x14ac:dyDescent="0.2">
      <c r="D356" s="2"/>
    </row>
    <row r="357" spans="4:4" s="5" customFormat="1" hidden="1" x14ac:dyDescent="0.2">
      <c r="D357" s="2"/>
    </row>
    <row r="358" spans="4:4" s="5" customFormat="1" hidden="1" x14ac:dyDescent="0.2">
      <c r="D358" s="2"/>
    </row>
    <row r="359" spans="4:4" s="5" customFormat="1" hidden="1" x14ac:dyDescent="0.2">
      <c r="D359" s="2"/>
    </row>
    <row r="360" spans="4:4" s="5" customFormat="1" hidden="1" x14ac:dyDescent="0.2">
      <c r="D360" s="2"/>
    </row>
    <row r="361" spans="4:4" s="5" customFormat="1" hidden="1" x14ac:dyDescent="0.2">
      <c r="D361" s="2"/>
    </row>
    <row r="362" spans="4:4" s="5" customFormat="1" hidden="1" x14ac:dyDescent="0.2">
      <c r="D362" s="2"/>
    </row>
    <row r="363" spans="4:4" s="5" customFormat="1" hidden="1" x14ac:dyDescent="0.2">
      <c r="D363" s="2"/>
    </row>
    <row r="364" spans="4:4" s="5" customFormat="1" hidden="1" x14ac:dyDescent="0.2">
      <c r="D364" s="2"/>
    </row>
    <row r="365" spans="4:4" s="5" customFormat="1" hidden="1" x14ac:dyDescent="0.2">
      <c r="D365" s="2"/>
    </row>
    <row r="366" spans="4:4" s="5" customFormat="1" hidden="1" x14ac:dyDescent="0.2">
      <c r="D366" s="2"/>
    </row>
    <row r="367" spans="4:4" s="5" customFormat="1" hidden="1" x14ac:dyDescent="0.2">
      <c r="D367" s="2"/>
    </row>
    <row r="368" spans="4:4" s="5" customFormat="1" hidden="1" x14ac:dyDescent="0.2">
      <c r="D368" s="2"/>
    </row>
    <row r="369" spans="4:4" s="5" customFormat="1" hidden="1" x14ac:dyDescent="0.2">
      <c r="D369" s="2"/>
    </row>
    <row r="370" spans="4:4" s="5" customFormat="1" hidden="1" x14ac:dyDescent="0.2">
      <c r="D370" s="2"/>
    </row>
    <row r="371" spans="4:4" s="5" customFormat="1" hidden="1" x14ac:dyDescent="0.2">
      <c r="D371" s="2"/>
    </row>
    <row r="372" spans="4:4" s="5" customFormat="1" hidden="1" x14ac:dyDescent="0.2">
      <c r="D372" s="2"/>
    </row>
    <row r="373" spans="4:4" s="5" customFormat="1" hidden="1" x14ac:dyDescent="0.2">
      <c r="D373" s="2"/>
    </row>
    <row r="374" spans="4:4" s="5" customFormat="1" hidden="1" x14ac:dyDescent="0.2">
      <c r="D374" s="2"/>
    </row>
    <row r="375" spans="4:4" s="5" customFormat="1" hidden="1" x14ac:dyDescent="0.2">
      <c r="D375" s="2"/>
    </row>
    <row r="376" spans="4:4" s="5" customFormat="1" hidden="1" x14ac:dyDescent="0.2">
      <c r="D376" s="2"/>
    </row>
    <row r="377" spans="4:4" s="5" customFormat="1" hidden="1" x14ac:dyDescent="0.2">
      <c r="D377" s="2"/>
    </row>
    <row r="378" spans="4:4" s="5" customFormat="1" hidden="1" x14ac:dyDescent="0.2">
      <c r="D378" s="2"/>
    </row>
    <row r="379" spans="4:4" s="5" customFormat="1" hidden="1" x14ac:dyDescent="0.2">
      <c r="D379" s="2"/>
    </row>
    <row r="380" spans="4:4" s="5" customFormat="1" hidden="1" x14ac:dyDescent="0.2">
      <c r="D380" s="2"/>
    </row>
    <row r="381" spans="4:4" s="5" customFormat="1" hidden="1" x14ac:dyDescent="0.2">
      <c r="D381" s="2"/>
    </row>
    <row r="382" spans="4:4" s="5" customFormat="1" hidden="1" x14ac:dyDescent="0.2">
      <c r="D382" s="2"/>
    </row>
    <row r="383" spans="4:4" s="5" customFormat="1" hidden="1" x14ac:dyDescent="0.2">
      <c r="D383" s="2"/>
    </row>
    <row r="384" spans="4:4" s="5" customFormat="1" hidden="1" x14ac:dyDescent="0.2">
      <c r="D384" s="2"/>
    </row>
    <row r="385" spans="4:4" s="5" customFormat="1" hidden="1" x14ac:dyDescent="0.2">
      <c r="D385" s="2"/>
    </row>
    <row r="386" spans="4:4" s="5" customFormat="1" hidden="1" x14ac:dyDescent="0.2">
      <c r="D386" s="2"/>
    </row>
    <row r="387" spans="4:4" s="5" customFormat="1" hidden="1" x14ac:dyDescent="0.2">
      <c r="D387" s="2"/>
    </row>
    <row r="388" spans="4:4" s="5" customFormat="1" hidden="1" x14ac:dyDescent="0.2">
      <c r="D388" s="2"/>
    </row>
    <row r="389" spans="4:4" s="5" customFormat="1" hidden="1" x14ac:dyDescent="0.2">
      <c r="D389" s="2"/>
    </row>
    <row r="390" spans="4:4" s="5" customFormat="1" hidden="1" x14ac:dyDescent="0.2">
      <c r="D390" s="2"/>
    </row>
    <row r="391" spans="4:4" s="5" customFormat="1" hidden="1" x14ac:dyDescent="0.2">
      <c r="D391" s="2"/>
    </row>
    <row r="392" spans="4:4" s="5" customFormat="1" hidden="1" x14ac:dyDescent="0.2">
      <c r="D392" s="2"/>
    </row>
    <row r="393" spans="4:4" s="5" customFormat="1" hidden="1" x14ac:dyDescent="0.2">
      <c r="D393" s="2"/>
    </row>
    <row r="394" spans="4:4" s="5" customFormat="1" hidden="1" x14ac:dyDescent="0.2">
      <c r="D394" s="2"/>
    </row>
    <row r="395" spans="4:4" s="5" customFormat="1" hidden="1" x14ac:dyDescent="0.2">
      <c r="D395" s="2"/>
    </row>
    <row r="396" spans="4:4" s="5" customFormat="1" hidden="1" x14ac:dyDescent="0.2">
      <c r="D396" s="2"/>
    </row>
    <row r="397" spans="4:4" s="5" customFormat="1" hidden="1" x14ac:dyDescent="0.2">
      <c r="D397" s="2"/>
    </row>
    <row r="398" spans="4:4" s="5" customFormat="1" hidden="1" x14ac:dyDescent="0.2">
      <c r="D398" s="2"/>
    </row>
    <row r="399" spans="4:4" s="5" customFormat="1" hidden="1" x14ac:dyDescent="0.2">
      <c r="D399" s="2"/>
    </row>
    <row r="400" spans="4:4" s="5" customFormat="1" hidden="1" x14ac:dyDescent="0.2">
      <c r="D400" s="2"/>
    </row>
    <row r="401" spans="4:4" s="5" customFormat="1" hidden="1" x14ac:dyDescent="0.2">
      <c r="D401" s="2"/>
    </row>
    <row r="402" spans="4:4" s="5" customFormat="1" hidden="1" x14ac:dyDescent="0.2">
      <c r="D402" s="2"/>
    </row>
    <row r="403" spans="4:4" s="5" customFormat="1" hidden="1" x14ac:dyDescent="0.2">
      <c r="D403" s="2"/>
    </row>
    <row r="404" spans="4:4" s="5" customFormat="1" hidden="1" x14ac:dyDescent="0.2">
      <c r="D404" s="2"/>
    </row>
    <row r="405" spans="4:4" s="5" customFormat="1" hidden="1" x14ac:dyDescent="0.2">
      <c r="D405" s="2"/>
    </row>
    <row r="406" spans="4:4" s="5" customFormat="1" hidden="1" x14ac:dyDescent="0.2">
      <c r="D406" s="2"/>
    </row>
    <row r="407" spans="4:4" s="5" customFormat="1" hidden="1" x14ac:dyDescent="0.2">
      <c r="D407" s="2"/>
    </row>
    <row r="408" spans="4:4" s="5" customFormat="1" hidden="1" x14ac:dyDescent="0.2">
      <c r="D408" s="2"/>
    </row>
    <row r="409" spans="4:4" s="5" customFormat="1" hidden="1" x14ac:dyDescent="0.2">
      <c r="D409" s="2"/>
    </row>
    <row r="410" spans="4:4" s="5" customFormat="1" hidden="1" x14ac:dyDescent="0.2">
      <c r="D410" s="2"/>
    </row>
    <row r="411" spans="4:4" s="5" customFormat="1" hidden="1" x14ac:dyDescent="0.2">
      <c r="D411" s="2"/>
    </row>
    <row r="412" spans="4:4" s="5" customFormat="1" hidden="1" x14ac:dyDescent="0.2">
      <c r="D412" s="2"/>
    </row>
    <row r="413" spans="4:4" s="5" customFormat="1" hidden="1" x14ac:dyDescent="0.2">
      <c r="D413" s="2"/>
    </row>
    <row r="414" spans="4:4" s="5" customFormat="1" hidden="1" x14ac:dyDescent="0.2">
      <c r="D414" s="2"/>
    </row>
    <row r="415" spans="4:4" s="5" customFormat="1" hidden="1" x14ac:dyDescent="0.2">
      <c r="D415" s="2"/>
    </row>
    <row r="416" spans="4:4" s="5" customFormat="1" hidden="1" x14ac:dyDescent="0.2">
      <c r="D416" s="2"/>
    </row>
    <row r="417" spans="4:4" s="5" customFormat="1" hidden="1" x14ac:dyDescent="0.2">
      <c r="D417" s="2"/>
    </row>
    <row r="418" spans="4:4" s="5" customFormat="1" hidden="1" x14ac:dyDescent="0.2">
      <c r="D418" s="2"/>
    </row>
    <row r="419" spans="4:4" s="5" customFormat="1" hidden="1" x14ac:dyDescent="0.2">
      <c r="D419" s="2"/>
    </row>
    <row r="420" spans="4:4" s="5" customFormat="1" hidden="1" x14ac:dyDescent="0.2">
      <c r="D420" s="2"/>
    </row>
    <row r="421" spans="4:4" s="5" customFormat="1" hidden="1" x14ac:dyDescent="0.2">
      <c r="D421" s="2"/>
    </row>
    <row r="422" spans="4:4" s="5" customFormat="1" hidden="1" x14ac:dyDescent="0.2">
      <c r="D422" s="2"/>
    </row>
    <row r="423" spans="4:4" s="5" customFormat="1" hidden="1" x14ac:dyDescent="0.2">
      <c r="D423" s="2"/>
    </row>
    <row r="424" spans="4:4" s="5" customFormat="1" hidden="1" x14ac:dyDescent="0.2">
      <c r="D424" s="2"/>
    </row>
    <row r="425" spans="4:4" s="5" customFormat="1" hidden="1" x14ac:dyDescent="0.2">
      <c r="D425" s="2"/>
    </row>
    <row r="426" spans="4:4" s="5" customFormat="1" hidden="1" x14ac:dyDescent="0.2">
      <c r="D426" s="2"/>
    </row>
    <row r="427" spans="4:4" s="5" customFormat="1" hidden="1" x14ac:dyDescent="0.2">
      <c r="D427" s="2"/>
    </row>
    <row r="428" spans="4:4" s="5" customFormat="1" hidden="1" x14ac:dyDescent="0.2">
      <c r="D428" s="2"/>
    </row>
    <row r="429" spans="4:4" s="5" customFormat="1" hidden="1" x14ac:dyDescent="0.2">
      <c r="D429" s="2"/>
    </row>
    <row r="430" spans="4:4" s="5" customFormat="1" hidden="1" x14ac:dyDescent="0.2">
      <c r="D430" s="2"/>
    </row>
    <row r="431" spans="4:4" s="5" customFormat="1" hidden="1" x14ac:dyDescent="0.2">
      <c r="D431" s="2"/>
    </row>
    <row r="432" spans="4:4" s="5" customFormat="1" hidden="1" x14ac:dyDescent="0.2">
      <c r="D432" s="2"/>
    </row>
    <row r="433" spans="4:4" s="5" customFormat="1" hidden="1" x14ac:dyDescent="0.2">
      <c r="D433" s="2"/>
    </row>
    <row r="434" spans="4:4" s="5" customFormat="1" hidden="1" x14ac:dyDescent="0.2">
      <c r="D434" s="2"/>
    </row>
    <row r="435" spans="4:4" s="5" customFormat="1" hidden="1" x14ac:dyDescent="0.2">
      <c r="D435" s="2"/>
    </row>
    <row r="436" spans="4:4" s="5" customFormat="1" hidden="1" x14ac:dyDescent="0.2">
      <c r="D436" s="2"/>
    </row>
    <row r="437" spans="4:4" s="5" customFormat="1" hidden="1" x14ac:dyDescent="0.2">
      <c r="D437" s="2"/>
    </row>
    <row r="438" spans="4:4" s="5" customFormat="1" hidden="1" x14ac:dyDescent="0.2">
      <c r="D438" s="2"/>
    </row>
    <row r="439" spans="4:4" s="5" customFormat="1" hidden="1" x14ac:dyDescent="0.2">
      <c r="D439" s="2"/>
    </row>
    <row r="440" spans="4:4" s="5" customFormat="1" hidden="1" x14ac:dyDescent="0.2">
      <c r="D440" s="2"/>
    </row>
    <row r="441" spans="4:4" s="5" customFormat="1" hidden="1" x14ac:dyDescent="0.2">
      <c r="D441" s="2"/>
    </row>
    <row r="442" spans="4:4" s="5" customFormat="1" hidden="1" x14ac:dyDescent="0.2">
      <c r="D442" s="2"/>
    </row>
    <row r="443" spans="4:4" s="5" customFormat="1" hidden="1" x14ac:dyDescent="0.2">
      <c r="D443" s="2"/>
    </row>
    <row r="444" spans="4:4" s="5" customFormat="1" hidden="1" x14ac:dyDescent="0.2">
      <c r="D444" s="2"/>
    </row>
    <row r="445" spans="4:4" s="5" customFormat="1" hidden="1" x14ac:dyDescent="0.2">
      <c r="D445" s="2"/>
    </row>
    <row r="446" spans="4:4" s="5" customFormat="1" hidden="1" x14ac:dyDescent="0.2">
      <c r="D446" s="2"/>
    </row>
    <row r="447" spans="4:4" s="5" customFormat="1" hidden="1" x14ac:dyDescent="0.2">
      <c r="D447" s="2"/>
    </row>
    <row r="448" spans="4:4" s="5" customFormat="1" hidden="1" x14ac:dyDescent="0.2">
      <c r="D448" s="2"/>
    </row>
    <row r="449" spans="4:4" s="5" customFormat="1" hidden="1" x14ac:dyDescent="0.2">
      <c r="D449" s="2"/>
    </row>
    <row r="450" spans="4:4" s="5" customFormat="1" hidden="1" x14ac:dyDescent="0.2">
      <c r="D450" s="2"/>
    </row>
    <row r="451" spans="4:4" s="5" customFormat="1" hidden="1" x14ac:dyDescent="0.2">
      <c r="D451" s="2"/>
    </row>
    <row r="452" spans="4:4" s="5" customFormat="1" hidden="1" x14ac:dyDescent="0.2">
      <c r="D452" s="2"/>
    </row>
    <row r="453" spans="4:4" s="5" customFormat="1" hidden="1" x14ac:dyDescent="0.2">
      <c r="D453" s="2"/>
    </row>
    <row r="454" spans="4:4" s="5" customFormat="1" hidden="1" x14ac:dyDescent="0.2">
      <c r="D454" s="2"/>
    </row>
    <row r="455" spans="4:4" s="5" customFormat="1" hidden="1" x14ac:dyDescent="0.2">
      <c r="D455" s="2"/>
    </row>
    <row r="456" spans="4:4" s="5" customFormat="1" hidden="1" x14ac:dyDescent="0.2">
      <c r="D456" s="2"/>
    </row>
    <row r="457" spans="4:4" s="5" customFormat="1" hidden="1" x14ac:dyDescent="0.2">
      <c r="D457" s="2"/>
    </row>
    <row r="458" spans="4:4" s="5" customFormat="1" hidden="1" x14ac:dyDescent="0.2">
      <c r="D458" s="2"/>
    </row>
    <row r="459" spans="4:4" s="5" customFormat="1" hidden="1" x14ac:dyDescent="0.2">
      <c r="D459" s="2"/>
    </row>
    <row r="460" spans="4:4" s="5" customFormat="1" hidden="1" x14ac:dyDescent="0.2">
      <c r="D460" s="2"/>
    </row>
    <row r="461" spans="4:4" s="5" customFormat="1" hidden="1" x14ac:dyDescent="0.2">
      <c r="D461" s="2"/>
    </row>
    <row r="462" spans="4:4" s="5" customFormat="1" hidden="1" x14ac:dyDescent="0.2">
      <c r="D462" s="2"/>
    </row>
    <row r="463" spans="4:4" s="5" customFormat="1" hidden="1" x14ac:dyDescent="0.2">
      <c r="D463" s="2"/>
    </row>
    <row r="464" spans="4:4" s="5" customFormat="1" hidden="1" x14ac:dyDescent="0.2">
      <c r="D464" s="2"/>
    </row>
    <row r="465" spans="4:4" s="5" customFormat="1" hidden="1" x14ac:dyDescent="0.2">
      <c r="D465" s="2"/>
    </row>
    <row r="466" spans="4:4" s="5" customFormat="1" hidden="1" x14ac:dyDescent="0.2">
      <c r="D466" s="2"/>
    </row>
    <row r="467" spans="4:4" s="5" customFormat="1" hidden="1" x14ac:dyDescent="0.2">
      <c r="D467" s="2"/>
    </row>
    <row r="468" spans="4:4" s="5" customFormat="1" hidden="1" x14ac:dyDescent="0.2">
      <c r="D468" s="2"/>
    </row>
    <row r="469" spans="4:4" s="5" customFormat="1" hidden="1" x14ac:dyDescent="0.2">
      <c r="D469" s="2"/>
    </row>
    <row r="470" spans="4:4" s="5" customFormat="1" hidden="1" x14ac:dyDescent="0.2">
      <c r="D470" s="2"/>
    </row>
    <row r="471" spans="4:4" s="5" customFormat="1" hidden="1" x14ac:dyDescent="0.2">
      <c r="D471" s="2"/>
    </row>
    <row r="472" spans="4:4" s="5" customFormat="1" hidden="1" x14ac:dyDescent="0.2">
      <c r="D472" s="2"/>
    </row>
    <row r="473" spans="4:4" s="5" customFormat="1" hidden="1" x14ac:dyDescent="0.2">
      <c r="D473" s="2"/>
    </row>
    <row r="474" spans="4:4" s="5" customFormat="1" hidden="1" x14ac:dyDescent="0.2">
      <c r="D474" s="2"/>
    </row>
    <row r="475" spans="4:4" s="5" customFormat="1" hidden="1" x14ac:dyDescent="0.2">
      <c r="D475" s="2"/>
    </row>
    <row r="476" spans="4:4" s="5" customFormat="1" hidden="1" x14ac:dyDescent="0.2">
      <c r="D476" s="2"/>
    </row>
    <row r="477" spans="4:4" s="5" customFormat="1" hidden="1" x14ac:dyDescent="0.2">
      <c r="D477" s="2"/>
    </row>
    <row r="478" spans="4:4" s="5" customFormat="1" hidden="1" x14ac:dyDescent="0.2">
      <c r="D478" s="2"/>
    </row>
    <row r="479" spans="4:4" s="5" customFormat="1" hidden="1" x14ac:dyDescent="0.2">
      <c r="D479" s="2"/>
    </row>
    <row r="480" spans="4:4" s="5" customFormat="1" hidden="1" x14ac:dyDescent="0.2">
      <c r="D480" s="2"/>
    </row>
    <row r="481" spans="4:4" s="5" customFormat="1" hidden="1" x14ac:dyDescent="0.2">
      <c r="D481" s="2"/>
    </row>
    <row r="482" spans="4:4" s="5" customFormat="1" hidden="1" x14ac:dyDescent="0.2">
      <c r="D482" s="2"/>
    </row>
    <row r="483" spans="4:4" s="5" customFormat="1" hidden="1" x14ac:dyDescent="0.2">
      <c r="D483" s="2"/>
    </row>
    <row r="484" spans="4:4" s="5" customFormat="1" hidden="1" x14ac:dyDescent="0.2">
      <c r="D484" s="2"/>
    </row>
    <row r="485" spans="4:4" s="5" customFormat="1" hidden="1" x14ac:dyDescent="0.2">
      <c r="D485" s="2"/>
    </row>
    <row r="486" spans="4:4" s="5" customFormat="1" hidden="1" x14ac:dyDescent="0.2">
      <c r="D486" s="2"/>
    </row>
    <row r="487" spans="4:4" s="5" customFormat="1" hidden="1" x14ac:dyDescent="0.2">
      <c r="D487" s="2"/>
    </row>
    <row r="488" spans="4:4" s="5" customFormat="1" hidden="1" x14ac:dyDescent="0.2">
      <c r="D488" s="2"/>
    </row>
    <row r="489" spans="4:4" s="5" customFormat="1" hidden="1" x14ac:dyDescent="0.2">
      <c r="D489" s="2"/>
    </row>
    <row r="490" spans="4:4" s="5" customFormat="1" hidden="1" x14ac:dyDescent="0.2">
      <c r="D490" s="2"/>
    </row>
    <row r="491" spans="4:4" s="5" customFormat="1" hidden="1" x14ac:dyDescent="0.2">
      <c r="D491" s="2"/>
    </row>
    <row r="492" spans="4:4" s="5" customFormat="1" hidden="1" x14ac:dyDescent="0.2">
      <c r="D492" s="2"/>
    </row>
    <row r="493" spans="4:4" s="5" customFormat="1" hidden="1" x14ac:dyDescent="0.2">
      <c r="D493" s="2"/>
    </row>
    <row r="494" spans="4:4" s="5" customFormat="1" hidden="1" x14ac:dyDescent="0.2">
      <c r="D494" s="2"/>
    </row>
    <row r="495" spans="4:4" s="5" customFormat="1" hidden="1" x14ac:dyDescent="0.2">
      <c r="D495" s="2"/>
    </row>
    <row r="496" spans="4:4" s="5" customFormat="1" hidden="1" x14ac:dyDescent="0.2">
      <c r="D496" s="2"/>
    </row>
    <row r="497" spans="4:4" s="5" customFormat="1" hidden="1" x14ac:dyDescent="0.2">
      <c r="D497" s="2"/>
    </row>
    <row r="498" spans="4:4" s="5" customFormat="1" hidden="1" x14ac:dyDescent="0.2">
      <c r="D498" s="2"/>
    </row>
    <row r="499" spans="4:4" s="5" customFormat="1" hidden="1" x14ac:dyDescent="0.2">
      <c r="D499" s="2"/>
    </row>
    <row r="500" spans="4:4" s="5" customFormat="1" hidden="1" x14ac:dyDescent="0.2">
      <c r="D500" s="2"/>
    </row>
    <row r="501" spans="4:4" s="5" customFormat="1" hidden="1" x14ac:dyDescent="0.2">
      <c r="D501" s="2"/>
    </row>
    <row r="502" spans="4:4" s="5" customFormat="1" hidden="1" x14ac:dyDescent="0.2">
      <c r="D502" s="2"/>
    </row>
    <row r="503" spans="4:4" s="5" customFormat="1" hidden="1" x14ac:dyDescent="0.2">
      <c r="D503" s="2"/>
    </row>
    <row r="504" spans="4:4" s="5" customFormat="1" hidden="1" x14ac:dyDescent="0.2">
      <c r="D504" s="2"/>
    </row>
    <row r="505" spans="4:4" s="5" customFormat="1" hidden="1" x14ac:dyDescent="0.2">
      <c r="D505" s="2"/>
    </row>
    <row r="506" spans="4:4" s="5" customFormat="1" hidden="1" x14ac:dyDescent="0.2">
      <c r="D506" s="2"/>
    </row>
    <row r="507" spans="4:4" s="5" customFormat="1" hidden="1" x14ac:dyDescent="0.2">
      <c r="D507" s="2"/>
    </row>
    <row r="508" spans="4:4" s="5" customFormat="1" hidden="1" x14ac:dyDescent="0.2">
      <c r="D508" s="2"/>
    </row>
    <row r="509" spans="4:4" s="5" customFormat="1" hidden="1" x14ac:dyDescent="0.2">
      <c r="D509" s="2"/>
    </row>
    <row r="510" spans="4:4" s="5" customFormat="1" hidden="1" x14ac:dyDescent="0.2">
      <c r="D510" s="2"/>
    </row>
    <row r="511" spans="4:4" s="5" customFormat="1" hidden="1" x14ac:dyDescent="0.2">
      <c r="D511" s="2"/>
    </row>
    <row r="512" spans="4:4" s="5" customFormat="1" hidden="1" x14ac:dyDescent="0.2">
      <c r="D512" s="2"/>
    </row>
    <row r="513" spans="4:4" s="5" customFormat="1" hidden="1" x14ac:dyDescent="0.2">
      <c r="D513" s="2"/>
    </row>
    <row r="514" spans="4:4" s="5" customFormat="1" hidden="1" x14ac:dyDescent="0.2">
      <c r="D514" s="2"/>
    </row>
    <row r="515" spans="4:4" s="5" customFormat="1" hidden="1" x14ac:dyDescent="0.2">
      <c r="D515" s="2"/>
    </row>
    <row r="516" spans="4:4" s="5" customFormat="1" hidden="1" x14ac:dyDescent="0.2">
      <c r="D516" s="2"/>
    </row>
    <row r="517" spans="4:4" s="5" customFormat="1" hidden="1" x14ac:dyDescent="0.2">
      <c r="D517" s="2"/>
    </row>
    <row r="518" spans="4:4" s="5" customFormat="1" hidden="1" x14ac:dyDescent="0.2">
      <c r="D518" s="2"/>
    </row>
    <row r="519" spans="4:4" s="5" customFormat="1" hidden="1" x14ac:dyDescent="0.2">
      <c r="D519" s="2"/>
    </row>
    <row r="520" spans="4:4" s="5" customFormat="1" hidden="1" x14ac:dyDescent="0.2">
      <c r="D520" s="2"/>
    </row>
    <row r="521" spans="4:4" s="5" customFormat="1" hidden="1" x14ac:dyDescent="0.2">
      <c r="D521" s="2"/>
    </row>
    <row r="522" spans="4:4" s="5" customFormat="1" hidden="1" x14ac:dyDescent="0.2">
      <c r="D522" s="2"/>
    </row>
    <row r="523" spans="4:4" s="5" customFormat="1" hidden="1" x14ac:dyDescent="0.2">
      <c r="D523" s="2"/>
    </row>
    <row r="524" spans="4:4" s="5" customFormat="1" hidden="1" x14ac:dyDescent="0.2">
      <c r="D524" s="2"/>
    </row>
    <row r="525" spans="4:4" s="5" customFormat="1" hidden="1" x14ac:dyDescent="0.2">
      <c r="D525" s="2"/>
    </row>
    <row r="526" spans="4:4" s="5" customFormat="1" hidden="1" x14ac:dyDescent="0.2">
      <c r="D526" s="2"/>
    </row>
    <row r="527" spans="4:4" s="5" customFormat="1" hidden="1" x14ac:dyDescent="0.2">
      <c r="D527" s="2"/>
    </row>
    <row r="528" spans="4:4" s="5" customFormat="1" hidden="1" x14ac:dyDescent="0.2">
      <c r="D528" s="2"/>
    </row>
    <row r="529" spans="4:4" s="5" customFormat="1" hidden="1" x14ac:dyDescent="0.2">
      <c r="D529" s="2"/>
    </row>
    <row r="530" spans="4:4" s="5" customFormat="1" hidden="1" x14ac:dyDescent="0.2">
      <c r="D530" s="2"/>
    </row>
    <row r="531" spans="4:4" s="5" customFormat="1" hidden="1" x14ac:dyDescent="0.2">
      <c r="D531" s="2"/>
    </row>
    <row r="532" spans="4:4" s="5" customFormat="1" hidden="1" x14ac:dyDescent="0.2">
      <c r="D532" s="2"/>
    </row>
    <row r="533" spans="4:4" s="5" customFormat="1" hidden="1" x14ac:dyDescent="0.2">
      <c r="D533" s="2"/>
    </row>
    <row r="534" spans="4:4" s="5" customFormat="1" hidden="1" x14ac:dyDescent="0.2">
      <c r="D534" s="2"/>
    </row>
    <row r="535" spans="4:4" s="5" customFormat="1" hidden="1" x14ac:dyDescent="0.2">
      <c r="D535" s="2"/>
    </row>
    <row r="536" spans="4:4" s="5" customFormat="1" hidden="1" x14ac:dyDescent="0.2">
      <c r="D536" s="2"/>
    </row>
    <row r="537" spans="4:4" s="5" customFormat="1" hidden="1" x14ac:dyDescent="0.2">
      <c r="D537" s="2"/>
    </row>
    <row r="538" spans="4:4" s="5" customFormat="1" hidden="1" x14ac:dyDescent="0.2">
      <c r="D538" s="2"/>
    </row>
    <row r="539" spans="4:4" s="5" customFormat="1" hidden="1" x14ac:dyDescent="0.2">
      <c r="D539" s="2"/>
    </row>
    <row r="540" spans="4:4" s="5" customFormat="1" hidden="1" x14ac:dyDescent="0.2">
      <c r="D540" s="2"/>
    </row>
    <row r="541" spans="4:4" s="5" customFormat="1" hidden="1" x14ac:dyDescent="0.2">
      <c r="D541" s="2"/>
    </row>
    <row r="542" spans="4:4" s="5" customFormat="1" hidden="1" x14ac:dyDescent="0.2">
      <c r="D542" s="2"/>
    </row>
    <row r="543" spans="4:4" s="5" customFormat="1" hidden="1" x14ac:dyDescent="0.2">
      <c r="D543" s="2"/>
    </row>
    <row r="544" spans="4:4" s="5" customFormat="1" hidden="1" x14ac:dyDescent="0.2">
      <c r="D544" s="2"/>
    </row>
    <row r="545" spans="4:4" s="5" customFormat="1" hidden="1" x14ac:dyDescent="0.2">
      <c r="D545" s="2"/>
    </row>
    <row r="546" spans="4:4" s="5" customFormat="1" hidden="1" x14ac:dyDescent="0.2">
      <c r="D546" s="2"/>
    </row>
    <row r="547" spans="4:4" s="5" customFormat="1" hidden="1" x14ac:dyDescent="0.2">
      <c r="D547" s="2"/>
    </row>
    <row r="548" spans="4:4" s="5" customFormat="1" hidden="1" x14ac:dyDescent="0.2">
      <c r="D548" s="2"/>
    </row>
    <row r="549" spans="4:4" s="5" customFormat="1" hidden="1" x14ac:dyDescent="0.2">
      <c r="D549" s="2"/>
    </row>
    <row r="550" spans="4:4" s="5" customFormat="1" hidden="1" x14ac:dyDescent="0.2">
      <c r="D550" s="2"/>
    </row>
    <row r="551" spans="4:4" s="5" customFormat="1" hidden="1" x14ac:dyDescent="0.2">
      <c r="D551" s="2"/>
    </row>
    <row r="552" spans="4:4" s="5" customFormat="1" hidden="1" x14ac:dyDescent="0.2">
      <c r="D552" s="2"/>
    </row>
    <row r="553" spans="4:4" s="5" customFormat="1" hidden="1" x14ac:dyDescent="0.2">
      <c r="D553" s="2"/>
    </row>
    <row r="554" spans="4:4" s="5" customFormat="1" hidden="1" x14ac:dyDescent="0.2">
      <c r="D554" s="2"/>
    </row>
    <row r="555" spans="4:4" s="5" customFormat="1" hidden="1" x14ac:dyDescent="0.2">
      <c r="D555" s="2"/>
    </row>
    <row r="556" spans="4:4" s="5" customFormat="1" hidden="1" x14ac:dyDescent="0.2">
      <c r="D556" s="2"/>
    </row>
    <row r="557" spans="4:4" s="5" customFormat="1" hidden="1" x14ac:dyDescent="0.2">
      <c r="D557" s="2"/>
    </row>
    <row r="558" spans="4:4" s="5" customFormat="1" hidden="1" x14ac:dyDescent="0.2">
      <c r="D558" s="2"/>
    </row>
    <row r="559" spans="4:4" s="5" customFormat="1" hidden="1" x14ac:dyDescent="0.2">
      <c r="D559" s="2"/>
    </row>
    <row r="560" spans="4:4" s="5" customFormat="1" hidden="1" x14ac:dyDescent="0.2">
      <c r="D560" s="2"/>
    </row>
    <row r="561" spans="4:4" s="5" customFormat="1" hidden="1" x14ac:dyDescent="0.2">
      <c r="D561" s="2"/>
    </row>
    <row r="562" spans="4:4" s="5" customFormat="1" hidden="1" x14ac:dyDescent="0.2">
      <c r="D562" s="2"/>
    </row>
    <row r="563" spans="4:4" s="5" customFormat="1" hidden="1" x14ac:dyDescent="0.2">
      <c r="D563" s="2"/>
    </row>
    <row r="564" spans="4:4" s="5" customFormat="1" hidden="1" x14ac:dyDescent="0.2">
      <c r="D564" s="2"/>
    </row>
    <row r="565" spans="4:4" s="5" customFormat="1" hidden="1" x14ac:dyDescent="0.2">
      <c r="D565" s="2"/>
    </row>
    <row r="566" spans="4:4" s="5" customFormat="1" hidden="1" x14ac:dyDescent="0.2">
      <c r="D566" s="2"/>
    </row>
    <row r="567" spans="4:4" s="5" customFormat="1" hidden="1" x14ac:dyDescent="0.2">
      <c r="D567" s="2"/>
    </row>
    <row r="568" spans="4:4" s="5" customFormat="1" hidden="1" x14ac:dyDescent="0.2">
      <c r="D568" s="2"/>
    </row>
    <row r="569" spans="4:4" s="5" customFormat="1" hidden="1" x14ac:dyDescent="0.2">
      <c r="D569" s="2"/>
    </row>
    <row r="570" spans="4:4" s="5" customFormat="1" hidden="1" x14ac:dyDescent="0.2">
      <c r="D570" s="2"/>
    </row>
    <row r="571" spans="4:4" s="5" customFormat="1" hidden="1" x14ac:dyDescent="0.2">
      <c r="D571" s="2"/>
    </row>
    <row r="572" spans="4:4" s="5" customFormat="1" hidden="1" x14ac:dyDescent="0.2">
      <c r="D572" s="2"/>
    </row>
    <row r="573" spans="4:4" s="5" customFormat="1" hidden="1" x14ac:dyDescent="0.2">
      <c r="D573" s="2"/>
    </row>
    <row r="574" spans="4:4" s="5" customFormat="1" hidden="1" x14ac:dyDescent="0.2">
      <c r="D574" s="2"/>
    </row>
    <row r="575" spans="4:4" s="5" customFormat="1" hidden="1" x14ac:dyDescent="0.2">
      <c r="D575" s="2"/>
    </row>
    <row r="576" spans="4:4" s="5" customFormat="1" hidden="1" x14ac:dyDescent="0.2">
      <c r="D576" s="2"/>
    </row>
    <row r="577" spans="4:4" s="5" customFormat="1" hidden="1" x14ac:dyDescent="0.2">
      <c r="D577" s="2"/>
    </row>
    <row r="578" spans="4:4" s="5" customFormat="1" hidden="1" x14ac:dyDescent="0.2">
      <c r="D578" s="2"/>
    </row>
    <row r="579" spans="4:4" s="5" customFormat="1" hidden="1" x14ac:dyDescent="0.2">
      <c r="D579" s="2"/>
    </row>
    <row r="580" spans="4:4" s="5" customFormat="1" hidden="1" x14ac:dyDescent="0.2">
      <c r="D580" s="2"/>
    </row>
    <row r="581" spans="4:4" s="5" customFormat="1" hidden="1" x14ac:dyDescent="0.2">
      <c r="D581" s="2"/>
    </row>
    <row r="582" spans="4:4" s="5" customFormat="1" hidden="1" x14ac:dyDescent="0.2">
      <c r="D582" s="2"/>
    </row>
    <row r="583" spans="4:4" s="5" customFormat="1" hidden="1" x14ac:dyDescent="0.2">
      <c r="D583" s="2"/>
    </row>
    <row r="584" spans="4:4" s="5" customFormat="1" hidden="1" x14ac:dyDescent="0.2">
      <c r="D584" s="2"/>
    </row>
    <row r="585" spans="4:4" s="5" customFormat="1" hidden="1" x14ac:dyDescent="0.2">
      <c r="D585" s="2"/>
    </row>
    <row r="586" spans="4:4" s="5" customFormat="1" hidden="1" x14ac:dyDescent="0.2">
      <c r="D586" s="2"/>
    </row>
    <row r="587" spans="4:4" s="5" customFormat="1" hidden="1" x14ac:dyDescent="0.2">
      <c r="D587" s="2"/>
    </row>
    <row r="588" spans="4:4" s="5" customFormat="1" hidden="1" x14ac:dyDescent="0.2">
      <c r="D588" s="2"/>
    </row>
    <row r="589" spans="4:4" s="5" customFormat="1" hidden="1" x14ac:dyDescent="0.2">
      <c r="D589" s="2"/>
    </row>
    <row r="590" spans="4:4" s="5" customFormat="1" hidden="1" x14ac:dyDescent="0.2">
      <c r="D590" s="2"/>
    </row>
    <row r="591" spans="4:4" s="5" customFormat="1" hidden="1" x14ac:dyDescent="0.2">
      <c r="D591" s="2"/>
    </row>
    <row r="592" spans="4:4" s="5" customFormat="1" hidden="1" x14ac:dyDescent="0.2">
      <c r="D592" s="2"/>
    </row>
    <row r="593" spans="4:4" s="5" customFormat="1" hidden="1" x14ac:dyDescent="0.2">
      <c r="D593" s="2"/>
    </row>
    <row r="594" spans="4:4" s="5" customFormat="1" hidden="1" x14ac:dyDescent="0.2">
      <c r="D594" s="2"/>
    </row>
    <row r="595" spans="4:4" s="5" customFormat="1" hidden="1" x14ac:dyDescent="0.2">
      <c r="D595" s="2"/>
    </row>
    <row r="596" spans="4:4" s="5" customFormat="1" hidden="1" x14ac:dyDescent="0.2">
      <c r="D596" s="2"/>
    </row>
    <row r="597" spans="4:4" s="5" customFormat="1" hidden="1" x14ac:dyDescent="0.2">
      <c r="D597" s="2"/>
    </row>
    <row r="598" spans="4:4" s="5" customFormat="1" hidden="1" x14ac:dyDescent="0.2">
      <c r="D598" s="2"/>
    </row>
    <row r="599" spans="4:4" s="5" customFormat="1" hidden="1" x14ac:dyDescent="0.2">
      <c r="D599" s="2"/>
    </row>
    <row r="600" spans="4:4" s="5" customFormat="1" hidden="1" x14ac:dyDescent="0.2">
      <c r="D600" s="2"/>
    </row>
    <row r="601" spans="4:4" s="5" customFormat="1" hidden="1" x14ac:dyDescent="0.2">
      <c r="D601" s="2"/>
    </row>
    <row r="602" spans="4:4" s="5" customFormat="1" hidden="1" x14ac:dyDescent="0.2">
      <c r="D602" s="2"/>
    </row>
    <row r="603" spans="4:4" s="5" customFormat="1" hidden="1" x14ac:dyDescent="0.2">
      <c r="D603" s="2"/>
    </row>
    <row r="604" spans="4:4" s="5" customFormat="1" hidden="1" x14ac:dyDescent="0.2">
      <c r="D604" s="2"/>
    </row>
    <row r="605" spans="4:4" s="5" customFormat="1" hidden="1" x14ac:dyDescent="0.2">
      <c r="D605" s="2"/>
    </row>
    <row r="606" spans="4:4" s="5" customFormat="1" hidden="1" x14ac:dyDescent="0.2">
      <c r="D606" s="2"/>
    </row>
    <row r="607" spans="4:4" s="5" customFormat="1" hidden="1" x14ac:dyDescent="0.2">
      <c r="D607" s="2"/>
    </row>
    <row r="608" spans="4:4" s="5" customFormat="1" hidden="1" x14ac:dyDescent="0.2">
      <c r="D608" s="2"/>
    </row>
    <row r="609" spans="4:4" s="5" customFormat="1" hidden="1" x14ac:dyDescent="0.2">
      <c r="D609" s="2"/>
    </row>
    <row r="610" spans="4:4" s="5" customFormat="1" hidden="1" x14ac:dyDescent="0.2">
      <c r="D610" s="2"/>
    </row>
    <row r="611" spans="4:4" s="5" customFormat="1" hidden="1" x14ac:dyDescent="0.2">
      <c r="D611" s="2"/>
    </row>
    <row r="612" spans="4:4" s="5" customFormat="1" hidden="1" x14ac:dyDescent="0.2">
      <c r="D612" s="2"/>
    </row>
    <row r="613" spans="4:4" s="5" customFormat="1" hidden="1" x14ac:dyDescent="0.2">
      <c r="D613" s="2"/>
    </row>
    <row r="614" spans="4:4" s="5" customFormat="1" hidden="1" x14ac:dyDescent="0.2">
      <c r="D614" s="2"/>
    </row>
    <row r="615" spans="4:4" s="5" customFormat="1" hidden="1" x14ac:dyDescent="0.2">
      <c r="D615" s="2"/>
    </row>
    <row r="616" spans="4:4" s="5" customFormat="1" hidden="1" x14ac:dyDescent="0.2">
      <c r="D616" s="2"/>
    </row>
    <row r="617" spans="4:4" s="5" customFormat="1" hidden="1" x14ac:dyDescent="0.2">
      <c r="D617" s="2"/>
    </row>
    <row r="618" spans="4:4" s="5" customFormat="1" hidden="1" x14ac:dyDescent="0.2">
      <c r="D618" s="2"/>
    </row>
    <row r="619" spans="4:4" s="5" customFormat="1" hidden="1" x14ac:dyDescent="0.2">
      <c r="D619" s="2"/>
    </row>
    <row r="620" spans="4:4" s="5" customFormat="1" hidden="1" x14ac:dyDescent="0.2">
      <c r="D620" s="2"/>
    </row>
    <row r="621" spans="4:4" s="5" customFormat="1" hidden="1" x14ac:dyDescent="0.2">
      <c r="D621" s="2"/>
    </row>
    <row r="622" spans="4:4" s="5" customFormat="1" hidden="1" x14ac:dyDescent="0.2">
      <c r="D622" s="2"/>
    </row>
    <row r="623" spans="4:4" s="5" customFormat="1" hidden="1" x14ac:dyDescent="0.2">
      <c r="D623" s="2"/>
    </row>
    <row r="624" spans="4:4" s="5" customFormat="1" hidden="1" x14ac:dyDescent="0.2">
      <c r="D624" s="2"/>
    </row>
    <row r="625" spans="4:4" s="5" customFormat="1" hidden="1" x14ac:dyDescent="0.2">
      <c r="D625" s="2"/>
    </row>
    <row r="626" spans="4:4" s="5" customFormat="1" hidden="1" x14ac:dyDescent="0.2">
      <c r="D626" s="2"/>
    </row>
    <row r="627" spans="4:4" s="5" customFormat="1" hidden="1" x14ac:dyDescent="0.2">
      <c r="D627" s="2"/>
    </row>
    <row r="628" spans="4:4" s="5" customFormat="1" hidden="1" x14ac:dyDescent="0.2">
      <c r="D628" s="2"/>
    </row>
    <row r="629" spans="4:4" s="5" customFormat="1" hidden="1" x14ac:dyDescent="0.2">
      <c r="D629" s="2"/>
    </row>
    <row r="630" spans="4:4" s="5" customFormat="1" hidden="1" x14ac:dyDescent="0.2">
      <c r="D630" s="2"/>
    </row>
    <row r="631" spans="4:4" s="5" customFormat="1" hidden="1" x14ac:dyDescent="0.2">
      <c r="D631" s="2"/>
    </row>
    <row r="632" spans="4:4" s="5" customFormat="1" hidden="1" x14ac:dyDescent="0.2">
      <c r="D632" s="2"/>
    </row>
    <row r="633" spans="4:4" s="5" customFormat="1" hidden="1" x14ac:dyDescent="0.2">
      <c r="D633" s="2"/>
    </row>
    <row r="634" spans="4:4" s="5" customFormat="1" hidden="1" x14ac:dyDescent="0.2">
      <c r="D634" s="2"/>
    </row>
    <row r="635" spans="4:4" s="5" customFormat="1" hidden="1" x14ac:dyDescent="0.2">
      <c r="D635" s="2"/>
    </row>
    <row r="636" spans="4:4" s="5" customFormat="1" hidden="1" x14ac:dyDescent="0.2">
      <c r="D636" s="2"/>
    </row>
    <row r="637" spans="4:4" s="5" customFormat="1" hidden="1" x14ac:dyDescent="0.2">
      <c r="D637" s="2"/>
    </row>
    <row r="638" spans="4:4" s="5" customFormat="1" hidden="1" x14ac:dyDescent="0.2">
      <c r="D638" s="2"/>
    </row>
    <row r="639" spans="4:4" s="5" customFormat="1" hidden="1" x14ac:dyDescent="0.2">
      <c r="D639" s="2"/>
    </row>
    <row r="640" spans="4:4" s="5" customFormat="1" hidden="1" x14ac:dyDescent="0.2">
      <c r="D640" s="2"/>
    </row>
    <row r="641" spans="4:4" s="5" customFormat="1" hidden="1" x14ac:dyDescent="0.2">
      <c r="D641" s="2"/>
    </row>
    <row r="642" spans="4:4" s="5" customFormat="1" hidden="1" x14ac:dyDescent="0.2">
      <c r="D642" s="2"/>
    </row>
    <row r="643" spans="4:4" s="5" customFormat="1" hidden="1" x14ac:dyDescent="0.2">
      <c r="D643" s="2"/>
    </row>
    <row r="644" spans="4:4" s="5" customFormat="1" hidden="1" x14ac:dyDescent="0.2">
      <c r="D644" s="2"/>
    </row>
    <row r="645" spans="4:4" s="5" customFormat="1" hidden="1" x14ac:dyDescent="0.2">
      <c r="D645" s="2"/>
    </row>
    <row r="646" spans="4:4" s="5" customFormat="1" hidden="1" x14ac:dyDescent="0.2">
      <c r="D646" s="2"/>
    </row>
    <row r="647" spans="4:4" s="5" customFormat="1" hidden="1" x14ac:dyDescent="0.2">
      <c r="D647" s="2"/>
    </row>
    <row r="648" spans="4:4" s="5" customFormat="1" hidden="1" x14ac:dyDescent="0.2">
      <c r="D648" s="2"/>
    </row>
    <row r="649" spans="4:4" s="5" customFormat="1" hidden="1" x14ac:dyDescent="0.2">
      <c r="D649" s="2"/>
    </row>
    <row r="650" spans="4:4" s="5" customFormat="1" hidden="1" x14ac:dyDescent="0.2">
      <c r="D650" s="2"/>
    </row>
    <row r="651" spans="4:4" s="5" customFormat="1" hidden="1" x14ac:dyDescent="0.2">
      <c r="D651" s="2"/>
    </row>
    <row r="652" spans="4:4" s="5" customFormat="1" hidden="1" x14ac:dyDescent="0.2">
      <c r="D652" s="2"/>
    </row>
    <row r="653" spans="4:4" s="5" customFormat="1" hidden="1" x14ac:dyDescent="0.2">
      <c r="D653" s="2"/>
    </row>
    <row r="654" spans="4:4" s="5" customFormat="1" hidden="1" x14ac:dyDescent="0.2">
      <c r="D654" s="2"/>
    </row>
    <row r="655" spans="4:4" s="5" customFormat="1" hidden="1" x14ac:dyDescent="0.2">
      <c r="D655" s="2"/>
    </row>
    <row r="656" spans="4:4" s="5" customFormat="1" hidden="1" x14ac:dyDescent="0.2">
      <c r="D656" s="2"/>
    </row>
    <row r="657" spans="4:4" s="5" customFormat="1" hidden="1" x14ac:dyDescent="0.2">
      <c r="D657" s="2"/>
    </row>
    <row r="658" spans="4:4" s="5" customFormat="1" hidden="1" x14ac:dyDescent="0.2">
      <c r="D658" s="2"/>
    </row>
    <row r="659" spans="4:4" s="5" customFormat="1" hidden="1" x14ac:dyDescent="0.2">
      <c r="D659" s="2"/>
    </row>
    <row r="660" spans="4:4" s="5" customFormat="1" hidden="1" x14ac:dyDescent="0.2">
      <c r="D660" s="2"/>
    </row>
    <row r="661" spans="4:4" s="5" customFormat="1" hidden="1" x14ac:dyDescent="0.2">
      <c r="D661" s="2"/>
    </row>
    <row r="662" spans="4:4" s="5" customFormat="1" hidden="1" x14ac:dyDescent="0.2">
      <c r="D662" s="2"/>
    </row>
    <row r="663" spans="4:4" s="5" customFormat="1" hidden="1" x14ac:dyDescent="0.2">
      <c r="D663" s="2"/>
    </row>
    <row r="664" spans="4:4" s="5" customFormat="1" hidden="1" x14ac:dyDescent="0.2">
      <c r="D664" s="2"/>
    </row>
    <row r="665" spans="4:4" s="5" customFormat="1" hidden="1" x14ac:dyDescent="0.2">
      <c r="D665" s="2"/>
    </row>
    <row r="666" spans="4:4" s="5" customFormat="1" hidden="1" x14ac:dyDescent="0.2">
      <c r="D666" s="2"/>
    </row>
    <row r="667" spans="4:4" s="5" customFormat="1" hidden="1" x14ac:dyDescent="0.2">
      <c r="D667" s="2"/>
    </row>
    <row r="668" spans="4:4" s="5" customFormat="1" hidden="1" x14ac:dyDescent="0.2">
      <c r="D668" s="2"/>
    </row>
    <row r="669" spans="4:4" s="5" customFormat="1" hidden="1" x14ac:dyDescent="0.2">
      <c r="D669" s="2"/>
    </row>
    <row r="670" spans="4:4" s="5" customFormat="1" hidden="1" x14ac:dyDescent="0.2">
      <c r="D670" s="2"/>
    </row>
    <row r="671" spans="4:4" s="5" customFormat="1" hidden="1" x14ac:dyDescent="0.2">
      <c r="D671" s="2"/>
    </row>
    <row r="672" spans="4:4" s="5" customFormat="1" hidden="1" x14ac:dyDescent="0.2">
      <c r="D672" s="2"/>
    </row>
    <row r="673" spans="4:4" s="5" customFormat="1" hidden="1" x14ac:dyDescent="0.2">
      <c r="D673" s="2"/>
    </row>
    <row r="674" spans="4:4" s="5" customFormat="1" hidden="1" x14ac:dyDescent="0.2">
      <c r="D674" s="2"/>
    </row>
    <row r="675" spans="4:4" s="5" customFormat="1" hidden="1" x14ac:dyDescent="0.2">
      <c r="D675" s="2"/>
    </row>
    <row r="676" spans="4:4" s="5" customFormat="1" hidden="1" x14ac:dyDescent="0.2">
      <c r="D676" s="2"/>
    </row>
    <row r="677" spans="4:4" s="5" customFormat="1" hidden="1" x14ac:dyDescent="0.2">
      <c r="D677" s="2"/>
    </row>
    <row r="678" spans="4:4" s="5" customFormat="1" hidden="1" x14ac:dyDescent="0.2">
      <c r="D678" s="2"/>
    </row>
    <row r="679" spans="4:4" s="5" customFormat="1" hidden="1" x14ac:dyDescent="0.2">
      <c r="D679" s="2"/>
    </row>
    <row r="680" spans="4:4" s="5" customFormat="1" hidden="1" x14ac:dyDescent="0.2">
      <c r="D680" s="2"/>
    </row>
    <row r="681" spans="4:4" s="5" customFormat="1" hidden="1" x14ac:dyDescent="0.2">
      <c r="D681" s="2"/>
    </row>
    <row r="682" spans="4:4" s="5" customFormat="1" hidden="1" x14ac:dyDescent="0.2">
      <c r="D682" s="2"/>
    </row>
    <row r="683" spans="4:4" s="5" customFormat="1" hidden="1" x14ac:dyDescent="0.2">
      <c r="D683" s="2"/>
    </row>
    <row r="684" spans="4:4" s="5" customFormat="1" hidden="1" x14ac:dyDescent="0.2">
      <c r="D684" s="2"/>
    </row>
    <row r="685" spans="4:4" s="5" customFormat="1" hidden="1" x14ac:dyDescent="0.2">
      <c r="D685" s="2"/>
    </row>
    <row r="686" spans="4:4" s="5" customFormat="1" hidden="1" x14ac:dyDescent="0.2">
      <c r="D686" s="2"/>
    </row>
    <row r="687" spans="4:4" s="5" customFormat="1" hidden="1" x14ac:dyDescent="0.2">
      <c r="D687" s="2"/>
    </row>
    <row r="688" spans="4:4" s="5" customFormat="1" hidden="1" x14ac:dyDescent="0.2">
      <c r="D688" s="2"/>
    </row>
    <row r="689" spans="4:4" s="5" customFormat="1" hidden="1" x14ac:dyDescent="0.2">
      <c r="D689" s="2"/>
    </row>
    <row r="690" spans="4:4" s="5" customFormat="1" hidden="1" x14ac:dyDescent="0.2">
      <c r="D690" s="2"/>
    </row>
    <row r="691" spans="4:4" s="5" customFormat="1" hidden="1" x14ac:dyDescent="0.2">
      <c r="D691" s="2"/>
    </row>
    <row r="692" spans="4:4" s="5" customFormat="1" hidden="1" x14ac:dyDescent="0.2">
      <c r="D692" s="2"/>
    </row>
    <row r="693" spans="4:4" s="5" customFormat="1" hidden="1" x14ac:dyDescent="0.2">
      <c r="D693" s="2"/>
    </row>
    <row r="694" spans="4:4" s="5" customFormat="1" hidden="1" x14ac:dyDescent="0.2">
      <c r="D694" s="2"/>
    </row>
    <row r="695" spans="4:4" s="5" customFormat="1" hidden="1" x14ac:dyDescent="0.2">
      <c r="D695" s="2"/>
    </row>
    <row r="696" spans="4:4" s="5" customFormat="1" hidden="1" x14ac:dyDescent="0.2">
      <c r="D696" s="2"/>
    </row>
    <row r="697" spans="4:4" s="5" customFormat="1" hidden="1" x14ac:dyDescent="0.2">
      <c r="D697" s="2"/>
    </row>
    <row r="698" spans="4:4" s="5" customFormat="1" hidden="1" x14ac:dyDescent="0.2">
      <c r="D698" s="2"/>
    </row>
    <row r="699" spans="4:4" s="5" customFormat="1" hidden="1" x14ac:dyDescent="0.2">
      <c r="D699" s="2"/>
    </row>
    <row r="700" spans="4:4" s="5" customFormat="1" hidden="1" x14ac:dyDescent="0.2">
      <c r="D700" s="2"/>
    </row>
    <row r="701" spans="4:4" s="5" customFormat="1" hidden="1" x14ac:dyDescent="0.2">
      <c r="D701" s="2"/>
    </row>
    <row r="702" spans="4:4" s="5" customFormat="1" hidden="1" x14ac:dyDescent="0.2">
      <c r="D702" s="2"/>
    </row>
    <row r="703" spans="4:4" s="5" customFormat="1" hidden="1" x14ac:dyDescent="0.2">
      <c r="D703" s="2"/>
    </row>
    <row r="704" spans="4:4" s="5" customFormat="1" hidden="1" x14ac:dyDescent="0.2">
      <c r="D704" s="2"/>
    </row>
    <row r="705" spans="4:4" s="5" customFormat="1" hidden="1" x14ac:dyDescent="0.2">
      <c r="D705" s="2"/>
    </row>
    <row r="706" spans="4:4" s="5" customFormat="1" hidden="1" x14ac:dyDescent="0.2">
      <c r="D706" s="2"/>
    </row>
    <row r="707" spans="4:4" s="5" customFormat="1" hidden="1" x14ac:dyDescent="0.2">
      <c r="D707" s="2"/>
    </row>
    <row r="708" spans="4:4" s="5" customFormat="1" hidden="1" x14ac:dyDescent="0.2">
      <c r="D708" s="2"/>
    </row>
    <row r="709" spans="4:4" s="5" customFormat="1" hidden="1" x14ac:dyDescent="0.2">
      <c r="D709" s="2"/>
    </row>
    <row r="710" spans="4:4" s="5" customFormat="1" hidden="1" x14ac:dyDescent="0.2">
      <c r="D710" s="2"/>
    </row>
    <row r="711" spans="4:4" s="5" customFormat="1" hidden="1" x14ac:dyDescent="0.2">
      <c r="D711" s="2"/>
    </row>
    <row r="712" spans="4:4" s="5" customFormat="1" hidden="1" x14ac:dyDescent="0.2">
      <c r="D712" s="2"/>
    </row>
    <row r="713" spans="4:4" s="5" customFormat="1" hidden="1" x14ac:dyDescent="0.2">
      <c r="D713" s="2"/>
    </row>
    <row r="714" spans="4:4" s="5" customFormat="1" hidden="1" x14ac:dyDescent="0.2">
      <c r="D714" s="2"/>
    </row>
    <row r="715" spans="4:4" s="5" customFormat="1" hidden="1" x14ac:dyDescent="0.2">
      <c r="D715" s="2"/>
    </row>
    <row r="716" spans="4:4" s="5" customFormat="1" hidden="1" x14ac:dyDescent="0.2">
      <c r="D716" s="2"/>
    </row>
    <row r="717" spans="4:4" s="5" customFormat="1" hidden="1" x14ac:dyDescent="0.2">
      <c r="D717" s="2"/>
    </row>
    <row r="718" spans="4:4" s="5" customFormat="1" hidden="1" x14ac:dyDescent="0.2">
      <c r="D718" s="2"/>
    </row>
    <row r="719" spans="4:4" s="5" customFormat="1" hidden="1" x14ac:dyDescent="0.2">
      <c r="D719" s="2"/>
    </row>
    <row r="720" spans="4:4" s="5" customFormat="1" hidden="1" x14ac:dyDescent="0.2">
      <c r="D720" s="2"/>
    </row>
    <row r="721" spans="4:4" s="5" customFormat="1" hidden="1" x14ac:dyDescent="0.2">
      <c r="D721" s="2"/>
    </row>
    <row r="722" spans="4:4" s="5" customFormat="1" hidden="1" x14ac:dyDescent="0.2">
      <c r="D722" s="2"/>
    </row>
    <row r="723" spans="4:4" s="5" customFormat="1" hidden="1" x14ac:dyDescent="0.2">
      <c r="D723" s="2"/>
    </row>
    <row r="724" spans="4:4" s="5" customFormat="1" hidden="1" x14ac:dyDescent="0.2">
      <c r="D724" s="2"/>
    </row>
    <row r="725" spans="4:4" s="5" customFormat="1" hidden="1" x14ac:dyDescent="0.2">
      <c r="D725" s="2"/>
    </row>
    <row r="726" spans="4:4" s="5" customFormat="1" hidden="1" x14ac:dyDescent="0.2">
      <c r="D726" s="2"/>
    </row>
    <row r="727" spans="4:4" s="5" customFormat="1" hidden="1" x14ac:dyDescent="0.2">
      <c r="D727" s="2"/>
    </row>
    <row r="728" spans="4:4" s="5" customFormat="1" hidden="1" x14ac:dyDescent="0.2">
      <c r="D728" s="2"/>
    </row>
    <row r="729" spans="4:4" s="5" customFormat="1" hidden="1" x14ac:dyDescent="0.2">
      <c r="D729" s="2"/>
    </row>
    <row r="730" spans="4:4" s="5" customFormat="1" hidden="1" x14ac:dyDescent="0.2">
      <c r="D730" s="2"/>
    </row>
    <row r="731" spans="4:4" s="5" customFormat="1" hidden="1" x14ac:dyDescent="0.2">
      <c r="D731" s="2"/>
    </row>
    <row r="732" spans="4:4" s="5" customFormat="1" hidden="1" x14ac:dyDescent="0.2">
      <c r="D732" s="2"/>
    </row>
    <row r="733" spans="4:4" s="5" customFormat="1" hidden="1" x14ac:dyDescent="0.2">
      <c r="D733" s="2"/>
    </row>
    <row r="734" spans="4:4" s="5" customFormat="1" hidden="1" x14ac:dyDescent="0.2">
      <c r="D734" s="2"/>
    </row>
    <row r="735" spans="4:4" s="5" customFormat="1" hidden="1" x14ac:dyDescent="0.2">
      <c r="D735" s="2"/>
    </row>
    <row r="736" spans="4:4" s="5" customFormat="1" hidden="1" x14ac:dyDescent="0.2">
      <c r="D736" s="2"/>
    </row>
    <row r="737" spans="4:4" s="5" customFormat="1" hidden="1" x14ac:dyDescent="0.2">
      <c r="D737" s="2"/>
    </row>
    <row r="738" spans="4:4" s="5" customFormat="1" hidden="1" x14ac:dyDescent="0.2">
      <c r="D738" s="2"/>
    </row>
    <row r="739" spans="4:4" s="5" customFormat="1" hidden="1" x14ac:dyDescent="0.2">
      <c r="D739" s="2"/>
    </row>
    <row r="740" spans="4:4" s="5" customFormat="1" hidden="1" x14ac:dyDescent="0.2">
      <c r="D740" s="2"/>
    </row>
    <row r="741" spans="4:4" s="5" customFormat="1" hidden="1" x14ac:dyDescent="0.2">
      <c r="D741" s="2"/>
    </row>
    <row r="742" spans="4:4" s="5" customFormat="1" hidden="1" x14ac:dyDescent="0.2">
      <c r="D742" s="2"/>
    </row>
    <row r="743" spans="4:4" s="5" customFormat="1" hidden="1" x14ac:dyDescent="0.2">
      <c r="D743" s="2"/>
    </row>
    <row r="744" spans="4:4" s="5" customFormat="1" hidden="1" x14ac:dyDescent="0.2">
      <c r="D744" s="2"/>
    </row>
    <row r="745" spans="4:4" s="5" customFormat="1" hidden="1" x14ac:dyDescent="0.2">
      <c r="D745" s="2"/>
    </row>
    <row r="746" spans="4:4" s="5" customFormat="1" hidden="1" x14ac:dyDescent="0.2">
      <c r="D746" s="2"/>
    </row>
    <row r="747" spans="4:4" s="5" customFormat="1" hidden="1" x14ac:dyDescent="0.2">
      <c r="D747" s="2"/>
    </row>
    <row r="748" spans="4:4" s="5" customFormat="1" hidden="1" x14ac:dyDescent="0.2">
      <c r="D748" s="2"/>
    </row>
    <row r="749" spans="4:4" s="5" customFormat="1" hidden="1" x14ac:dyDescent="0.2">
      <c r="D749" s="2"/>
    </row>
    <row r="750" spans="4:4" s="5" customFormat="1" hidden="1" x14ac:dyDescent="0.2">
      <c r="D750" s="2"/>
    </row>
    <row r="751" spans="4:4" s="5" customFormat="1" hidden="1" x14ac:dyDescent="0.2">
      <c r="D751" s="2"/>
    </row>
    <row r="752" spans="4:4" s="5" customFormat="1" hidden="1" x14ac:dyDescent="0.2">
      <c r="D752" s="2"/>
    </row>
    <row r="753" spans="2:5" s="5" customFormat="1" hidden="1" x14ac:dyDescent="0.2">
      <c r="D753" s="2"/>
    </row>
    <row r="754" spans="2:5" s="5" customFormat="1" hidden="1" x14ac:dyDescent="0.2">
      <c r="D754" s="2"/>
    </row>
    <row r="755" spans="2:5" s="5" customFormat="1" hidden="1" x14ac:dyDescent="0.2">
      <c r="D755" s="2"/>
    </row>
    <row r="756" spans="2:5" s="5" customFormat="1" hidden="1" x14ac:dyDescent="0.2">
      <c r="D756" s="2"/>
    </row>
    <row r="757" spans="2:5" s="5" customFormat="1" hidden="1" x14ac:dyDescent="0.2">
      <c r="D757" s="2"/>
    </row>
    <row r="758" spans="2:5" hidden="1" x14ac:dyDescent="0.2"/>
    <row r="759" spans="2:5" hidden="1" x14ac:dyDescent="0.2"/>
    <row r="760" spans="2:5" hidden="1" x14ac:dyDescent="0.2"/>
    <row r="761" spans="2:5" s="1" customFormat="1" hidden="1" x14ac:dyDescent="0.2">
      <c r="B761" s="5"/>
      <c r="C761" s="3"/>
      <c r="D761" s="2"/>
      <c r="E761" s="4"/>
    </row>
    <row r="762" spans="2:5" s="1" customFormat="1" hidden="1" x14ac:dyDescent="0.2">
      <c r="B762" s="5"/>
      <c r="C762" s="3"/>
      <c r="D762" s="2"/>
      <c r="E762" s="4"/>
    </row>
    <row r="763" spans="2:5" s="1" customFormat="1" hidden="1" x14ac:dyDescent="0.2">
      <c r="B763" s="5"/>
      <c r="C763" s="3"/>
      <c r="D763" s="2"/>
      <c r="E763" s="4"/>
    </row>
    <row r="764" spans="2:5" s="1" customFormat="1" hidden="1" x14ac:dyDescent="0.2">
      <c r="B764" s="5"/>
      <c r="C764" s="3"/>
      <c r="D764" s="2"/>
      <c r="E764" s="4"/>
    </row>
    <row r="765" spans="2:5" s="1" customFormat="1" hidden="1" x14ac:dyDescent="0.2">
      <c r="B765" s="5"/>
      <c r="C765" s="3"/>
      <c r="D765" s="2"/>
      <c r="E765" s="4"/>
    </row>
    <row r="766" spans="2:5" s="1" customFormat="1" hidden="1" x14ac:dyDescent="0.2">
      <c r="B766" s="5"/>
      <c r="C766" s="3"/>
      <c r="D766" s="2"/>
      <c r="E766" s="4"/>
    </row>
    <row r="767" spans="2:5" s="1" customFormat="1" hidden="1" x14ac:dyDescent="0.2">
      <c r="B767" s="5"/>
      <c r="C767" s="3"/>
      <c r="D767" s="2"/>
      <c r="E767" s="4"/>
    </row>
    <row r="768" spans="2:5" s="1" customFormat="1" hidden="1" x14ac:dyDescent="0.2">
      <c r="B768" s="5"/>
      <c r="C768" s="3"/>
      <c r="D768" s="2"/>
      <c r="E768" s="4"/>
    </row>
    <row r="769" spans="2:5" s="1" customFormat="1" hidden="1" x14ac:dyDescent="0.2">
      <c r="B769" s="5"/>
      <c r="C769" s="3"/>
      <c r="D769" s="2"/>
      <c r="E769" s="4"/>
    </row>
    <row r="770" spans="2:5" s="1" customFormat="1" hidden="1" x14ac:dyDescent="0.2">
      <c r="B770" s="5"/>
      <c r="C770" s="3"/>
      <c r="D770" s="2"/>
      <c r="E770" s="4"/>
    </row>
    <row r="771" spans="2:5" ht="12.75" customHeight="1" x14ac:dyDescent="0.2"/>
    <row r="772" spans="2:5" ht="12.75" customHeight="1" x14ac:dyDescent="0.2"/>
    <row r="773" spans="2:5" ht="12.75" customHeight="1" x14ac:dyDescent="0.2"/>
    <row r="774" spans="2:5" ht="12.75" customHeight="1" x14ac:dyDescent="0.2"/>
    <row r="775" spans="2:5" ht="12.75" customHeight="1" x14ac:dyDescent="0.2"/>
    <row r="776" spans="2:5" ht="12.75" customHeight="1" x14ac:dyDescent="0.2"/>
    <row r="777" spans="2:5" ht="12.75" customHeight="1" x14ac:dyDescent="0.2"/>
    <row r="778" spans="2:5" ht="12.75" customHeight="1" x14ac:dyDescent="0.2"/>
  </sheetData>
  <sheetProtection selectLockedCells="1" selectUnlockedCells="1"/>
  <mergeCells count="3">
    <mergeCell ref="B13:C13"/>
    <mergeCell ref="B14:C14"/>
    <mergeCell ref="B15:C15"/>
  </mergeCells>
  <hyperlinks>
    <hyperlink ref="C19" location="C.1!A1" display="Cuadro de la serie agregada del IMAE: índice original y de tendencia-ciclo." xr:uid="{00000000-0004-0000-0000-000000000000}"/>
    <hyperlink ref="C21" location="C.2!V2" display="Cuadro del IMAE de la tasa de variación interanual de la serie original, por componentes." xr:uid="{00000000-0004-0000-0000-000001000000}"/>
    <hyperlink ref="C20" location="C.2!A2" display="Cuadro del IMAE de la serie original, por componentes." xr:uid="{00000000-0004-0000-0000-000002000000}"/>
  </hyperlinks>
  <printOptions horizontalCentered="1" verticalCentered="1"/>
  <pageMargins left="0.27559055118110237" right="0.23622047244094491" top="0.59055118110236227" bottom="0.39370078740157483" header="0" footer="0"/>
  <pageSetup scale="95" orientation="landscape" r:id="rId1"/>
  <headerFooter alignWithMargins="0"/>
  <ignoredErrors>
    <ignoredError sqref="B19: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0" tint="-4.9989318521683403E-2"/>
    <pageSetUpPr fitToPage="1"/>
  </sheetPr>
  <dimension ref="A1:XFB442"/>
  <sheetViews>
    <sheetView showGridLines="0" zoomScaleNormal="100" zoomScaleSheetLayoutView="120" workbookViewId="0">
      <pane xSplit="1" ySplit="8" topLeftCell="B113" activePane="bottomRight" state="frozen"/>
      <selection activeCell="E70" sqref="E70"/>
      <selection pane="topRight" activeCell="E70" sqref="E70"/>
      <selection pane="bottomLeft" activeCell="E70" sqref="E70"/>
      <selection pane="bottomRight" activeCell="B135" sqref="B135"/>
    </sheetView>
  </sheetViews>
  <sheetFormatPr baseColWidth="10" defaultColWidth="0" defaultRowHeight="15.75" x14ac:dyDescent="0.25"/>
  <cols>
    <col min="1" max="2" width="15.7109375" style="23" customWidth="1"/>
    <col min="3" max="4" width="16.7109375" style="23" customWidth="1"/>
    <col min="5" max="5" width="0.85546875" style="36" customWidth="1"/>
    <col min="6" max="6" width="1" style="36" customWidth="1"/>
    <col min="7" max="16382" width="1.85546875" style="23" hidden="1"/>
    <col min="16383" max="16384" width="0.85546875" style="23" customWidth="1"/>
  </cols>
  <sheetData>
    <row r="1" spans="1:6" x14ac:dyDescent="0.25">
      <c r="A1" s="22"/>
      <c r="D1" s="62" t="s">
        <v>58</v>
      </c>
    </row>
    <row r="2" spans="1:6" x14ac:dyDescent="0.25">
      <c r="A2" s="22" t="s">
        <v>27</v>
      </c>
    </row>
    <row r="3" spans="1:6" x14ac:dyDescent="0.25">
      <c r="A3" s="22" t="s">
        <v>21</v>
      </c>
    </row>
    <row r="4" spans="1:6" x14ac:dyDescent="0.25">
      <c r="A4" s="23" t="s">
        <v>69</v>
      </c>
    </row>
    <row r="5" spans="1:6" x14ac:dyDescent="0.25">
      <c r="A5" s="23" t="s">
        <v>26</v>
      </c>
    </row>
    <row r="6" spans="1:6" s="22" customFormat="1" ht="15.95" customHeight="1" x14ac:dyDescent="0.25">
      <c r="C6" s="23"/>
      <c r="D6" s="23"/>
      <c r="E6" s="37"/>
      <c r="F6" s="37"/>
    </row>
    <row r="7" spans="1:6" ht="20.25" customHeight="1" x14ac:dyDescent="0.25">
      <c r="A7" s="83" t="s">
        <v>2</v>
      </c>
      <c r="B7" s="85" t="s">
        <v>28</v>
      </c>
      <c r="C7" s="86"/>
      <c r="D7" s="87"/>
    </row>
    <row r="8" spans="1:6" s="39" customFormat="1" ht="42.75" x14ac:dyDescent="0.2">
      <c r="A8" s="84"/>
      <c r="B8" s="66" t="s">
        <v>11</v>
      </c>
      <c r="C8" s="66" t="s">
        <v>57</v>
      </c>
      <c r="D8" s="76" t="s">
        <v>68</v>
      </c>
      <c r="E8" s="38"/>
      <c r="F8" s="38"/>
    </row>
    <row r="9" spans="1:6" ht="13.5" customHeight="1" x14ac:dyDescent="0.25">
      <c r="A9" s="40">
        <v>41275</v>
      </c>
      <c r="B9" s="27">
        <v>99.074282064849399</v>
      </c>
      <c r="C9" s="27"/>
      <c r="D9" s="27"/>
      <c r="F9" s="36">
        <v>2013</v>
      </c>
    </row>
    <row r="10" spans="1:6" ht="13.5" customHeight="1" x14ac:dyDescent="0.25">
      <c r="A10" s="40">
        <v>41306</v>
      </c>
      <c r="B10" s="27">
        <v>98.813334964651816</v>
      </c>
      <c r="C10" s="27"/>
      <c r="D10" s="27"/>
      <c r="F10" s="36" t="s">
        <v>3</v>
      </c>
    </row>
    <row r="11" spans="1:6" ht="13.5" customHeight="1" x14ac:dyDescent="0.25">
      <c r="A11" s="40">
        <v>41334</v>
      </c>
      <c r="B11" s="27">
        <v>101.71995100881428</v>
      </c>
      <c r="C11" s="27"/>
      <c r="D11" s="27"/>
      <c r="F11" s="36" t="s">
        <v>4</v>
      </c>
    </row>
    <row r="12" spans="1:6" ht="13.5" customHeight="1" x14ac:dyDescent="0.25">
      <c r="A12" s="40">
        <v>41365</v>
      </c>
      <c r="B12" s="27">
        <v>101.19934210765945</v>
      </c>
      <c r="C12" s="27"/>
      <c r="D12" s="27"/>
      <c r="F12" s="36" t="s">
        <v>5</v>
      </c>
    </row>
    <row r="13" spans="1:6" ht="13.5" customHeight="1" x14ac:dyDescent="0.25">
      <c r="A13" s="40">
        <v>41395</v>
      </c>
      <c r="B13" s="27">
        <v>99.504969986304587</v>
      </c>
      <c r="C13" s="27"/>
      <c r="D13" s="27"/>
      <c r="F13" s="36" t="s">
        <v>4</v>
      </c>
    </row>
    <row r="14" spans="1:6" ht="13.5" customHeight="1" x14ac:dyDescent="0.25">
      <c r="A14" s="40">
        <v>41426</v>
      </c>
      <c r="B14" s="27">
        <v>96.718684844571825</v>
      </c>
      <c r="C14" s="27"/>
      <c r="D14" s="27"/>
      <c r="F14" s="36" t="s">
        <v>6</v>
      </c>
    </row>
    <row r="15" spans="1:6" ht="13.5" customHeight="1" x14ac:dyDescent="0.25">
      <c r="A15" s="40">
        <v>41456</v>
      </c>
      <c r="B15" s="27">
        <v>98.645097019402812</v>
      </c>
      <c r="C15" s="27"/>
      <c r="D15" s="27"/>
      <c r="F15" s="36" t="s">
        <v>6</v>
      </c>
    </row>
    <row r="16" spans="1:6" ht="13.5" customHeight="1" x14ac:dyDescent="0.25">
      <c r="A16" s="40">
        <v>41487</v>
      </c>
      <c r="B16" s="27">
        <v>98.670324678345892</v>
      </c>
      <c r="C16" s="27"/>
      <c r="D16" s="27"/>
      <c r="F16" s="36" t="s">
        <v>5</v>
      </c>
    </row>
    <row r="17" spans="1:6" ht="13.5" customHeight="1" x14ac:dyDescent="0.25">
      <c r="A17" s="40">
        <v>41518</v>
      </c>
      <c r="B17" s="27">
        <v>97.71666099327399</v>
      </c>
      <c r="C17" s="27"/>
      <c r="D17" s="27"/>
      <c r="F17" s="36" t="s">
        <v>7</v>
      </c>
    </row>
    <row r="18" spans="1:6" ht="13.5" customHeight="1" x14ac:dyDescent="0.25">
      <c r="A18" s="40">
        <v>41548</v>
      </c>
      <c r="B18" s="27">
        <v>99.48013492715657</v>
      </c>
      <c r="C18" s="27"/>
      <c r="D18" s="27"/>
      <c r="F18" s="36" t="s">
        <v>8</v>
      </c>
    </row>
    <row r="19" spans="1:6" ht="13.5" customHeight="1" x14ac:dyDescent="0.25">
      <c r="A19" s="40">
        <v>41579</v>
      </c>
      <c r="B19" s="27">
        <v>102.15984046976259</v>
      </c>
      <c r="C19" s="27"/>
      <c r="D19" s="27"/>
      <c r="F19" s="36" t="s">
        <v>9</v>
      </c>
    </row>
    <row r="20" spans="1:6" ht="13.5" customHeight="1" x14ac:dyDescent="0.25">
      <c r="A20" s="41">
        <v>41609</v>
      </c>
      <c r="B20" s="28">
        <v>106.29737693520678</v>
      </c>
      <c r="C20" s="28"/>
      <c r="D20" s="28"/>
      <c r="F20" s="36" t="s">
        <v>10</v>
      </c>
    </row>
    <row r="21" spans="1:6" ht="13.5" customHeight="1" x14ac:dyDescent="0.25">
      <c r="A21" s="42">
        <v>41640</v>
      </c>
      <c r="B21" s="29">
        <v>102.7525982024829</v>
      </c>
      <c r="C21" s="29">
        <f t="shared" ref="C21:C84" si="0">IFERROR(IF(B21/B9*100-100=-100,"",B21/B9*100-100),"")</f>
        <v>3.7126851297553145</v>
      </c>
      <c r="D21" s="69">
        <f>SUM(B$21:B21)/SUM(B$9:B9)*100-100</f>
        <v>3.7126851297553145</v>
      </c>
      <c r="F21" s="36">
        <f>+F9+1</f>
        <v>2014</v>
      </c>
    </row>
    <row r="22" spans="1:6" ht="13.5" customHeight="1" x14ac:dyDescent="0.25">
      <c r="A22" s="43">
        <v>41671</v>
      </c>
      <c r="B22" s="31">
        <v>102.57467496714008</v>
      </c>
      <c r="C22" s="31">
        <f t="shared" si="0"/>
        <v>3.8065105320388142</v>
      </c>
      <c r="D22" s="67">
        <f>SUM(B$21:B22)/SUM(B$9:B10)*100-100</f>
        <v>3.759535968848752</v>
      </c>
      <c r="F22" s="36" t="s">
        <v>3</v>
      </c>
    </row>
    <row r="23" spans="1:6" ht="13.5" customHeight="1" x14ac:dyDescent="0.25">
      <c r="A23" s="43">
        <v>41699</v>
      </c>
      <c r="B23" s="31">
        <v>106.76100646434246</v>
      </c>
      <c r="C23" s="31">
        <f t="shared" si="0"/>
        <v>4.9558178169898639</v>
      </c>
      <c r="D23" s="67">
        <f>SUM(B$21:B23)/SUM(B$9:B11)*100-100</f>
        <v>4.165686360116851</v>
      </c>
      <c r="F23" s="36" t="s">
        <v>4</v>
      </c>
    </row>
    <row r="24" spans="1:6" ht="13.5" customHeight="1" x14ac:dyDescent="0.25">
      <c r="A24" s="43">
        <v>41730</v>
      </c>
      <c r="B24" s="31">
        <v>104.79694070644435</v>
      </c>
      <c r="C24" s="31">
        <f t="shared" si="0"/>
        <v>3.5549624373621356</v>
      </c>
      <c r="D24" s="67">
        <f>SUM(B$21:B24)/SUM(B$9:B12)*100-100</f>
        <v>4.0114852781802313</v>
      </c>
      <c r="F24" s="36" t="s">
        <v>5</v>
      </c>
    </row>
    <row r="25" spans="1:6" ht="13.5" customHeight="1" x14ac:dyDescent="0.25">
      <c r="A25" s="43">
        <v>41760</v>
      </c>
      <c r="B25" s="31">
        <v>104.39784280526155</v>
      </c>
      <c r="C25" s="31">
        <f t="shared" si="0"/>
        <v>4.9172145066024342</v>
      </c>
      <c r="D25" s="67">
        <f>SUM(B$21:B25)/SUM(B$9:B13)*100-100</f>
        <v>4.191622035408642</v>
      </c>
      <c r="F25" s="36" t="s">
        <v>4</v>
      </c>
    </row>
    <row r="26" spans="1:6" ht="13.5" customHeight="1" x14ac:dyDescent="0.25">
      <c r="A26" s="43">
        <v>41791</v>
      </c>
      <c r="B26" s="31">
        <v>101.04851596666977</v>
      </c>
      <c r="C26" s="31">
        <f t="shared" si="0"/>
        <v>4.4767266315252812</v>
      </c>
      <c r="D26" s="67">
        <f>SUM(B$21:B26)/SUM(B$9:B14)*100-100</f>
        <v>4.2378088526289872</v>
      </c>
      <c r="F26" s="36" t="s">
        <v>6</v>
      </c>
    </row>
    <row r="27" spans="1:6" ht="13.5" customHeight="1" x14ac:dyDescent="0.25">
      <c r="A27" s="43">
        <v>41821</v>
      </c>
      <c r="B27" s="31">
        <v>103.77199375141551</v>
      </c>
      <c r="C27" s="31">
        <f t="shared" si="0"/>
        <v>5.1973153120871984</v>
      </c>
      <c r="D27" s="67">
        <f>SUM(B$21:B27)/SUM(B$9:B15)*100-100</f>
        <v>4.373864507519059</v>
      </c>
      <c r="F27" s="36" t="s">
        <v>6</v>
      </c>
    </row>
    <row r="28" spans="1:6" ht="13.5" customHeight="1" x14ac:dyDescent="0.25">
      <c r="A28" s="43">
        <v>41852</v>
      </c>
      <c r="B28" s="31">
        <v>102.1963310963629</v>
      </c>
      <c r="C28" s="31">
        <f t="shared" si="0"/>
        <v>3.5735226670342826</v>
      </c>
      <c r="D28" s="67">
        <f>SUM(B$21:B28)/SUM(B$9:B16)*100-100</f>
        <v>4.2744494030444002</v>
      </c>
      <c r="F28" s="36" t="s">
        <v>5</v>
      </c>
    </row>
    <row r="29" spans="1:6" ht="13.5" customHeight="1" x14ac:dyDescent="0.25">
      <c r="A29" s="43">
        <v>41883</v>
      </c>
      <c r="B29" s="31">
        <v>101.77458458644735</v>
      </c>
      <c r="C29" s="31">
        <f t="shared" si="0"/>
        <v>4.1527448358603607</v>
      </c>
      <c r="D29" s="67">
        <f>SUM(B$21:B29)/SUM(B$9:B17)*100-100</f>
        <v>4.2611178685787934</v>
      </c>
      <c r="F29" s="36" t="s">
        <v>7</v>
      </c>
    </row>
    <row r="30" spans="1:6" ht="13.5" customHeight="1" x14ac:dyDescent="0.25">
      <c r="A30" s="43">
        <v>41913</v>
      </c>
      <c r="B30" s="31">
        <v>103.8906013924187</v>
      </c>
      <c r="C30" s="31">
        <f t="shared" si="0"/>
        <v>4.4335147599987152</v>
      </c>
      <c r="D30" s="67">
        <f>SUM(B$21:B30)/SUM(B$9:B18)*100-100</f>
        <v>4.2784142135480039</v>
      </c>
      <c r="F30" s="36" t="s">
        <v>8</v>
      </c>
    </row>
    <row r="31" spans="1:6" ht="13.5" customHeight="1" x14ac:dyDescent="0.25">
      <c r="A31" s="43">
        <v>41944</v>
      </c>
      <c r="B31" s="31">
        <v>107.08996860529152</v>
      </c>
      <c r="C31" s="31">
        <f t="shared" si="0"/>
        <v>4.8258964705295995</v>
      </c>
      <c r="D31" s="67">
        <f>SUM(B$21:B31)/SUM(B$9:B19)*100-100</f>
        <v>4.32955306871186</v>
      </c>
      <c r="F31" s="36" t="s">
        <v>9</v>
      </c>
    </row>
    <row r="32" spans="1:6" ht="13.5" customHeight="1" x14ac:dyDescent="0.25">
      <c r="A32" s="44">
        <v>41974</v>
      </c>
      <c r="B32" s="33">
        <v>112.27267560865157</v>
      </c>
      <c r="C32" s="33">
        <f t="shared" si="0"/>
        <v>5.6213039735561949</v>
      </c>
      <c r="D32" s="68">
        <f>SUM(B$21:B32)/SUM(B$9:B20)*100-100</f>
        <v>4.4439778460773738</v>
      </c>
      <c r="F32" s="36" t="s">
        <v>10</v>
      </c>
    </row>
    <row r="33" spans="1:6" ht="13.5" customHeight="1" x14ac:dyDescent="0.25">
      <c r="A33" s="45">
        <v>42005</v>
      </c>
      <c r="B33" s="35">
        <v>107.76386387295457</v>
      </c>
      <c r="C33" s="35">
        <f t="shared" si="0"/>
        <v>4.877020881356728</v>
      </c>
      <c r="D33" s="27">
        <f>SUM(B$33:B33)/SUM(B$21:B21)*100-100</f>
        <v>4.877020881356728</v>
      </c>
      <c r="F33" s="36">
        <f>+F21+1</f>
        <v>2015</v>
      </c>
    </row>
    <row r="34" spans="1:6" ht="13.5" customHeight="1" x14ac:dyDescent="0.25">
      <c r="A34" s="40">
        <v>42036</v>
      </c>
      <c r="B34" s="27">
        <v>107.15797087013067</v>
      </c>
      <c r="C34" s="27">
        <f t="shared" si="0"/>
        <v>4.468252913751698</v>
      </c>
      <c r="D34" s="27">
        <f>SUM(B$33:B34)/SUM(B$21:B22)*100-100</f>
        <v>4.6728140033964678</v>
      </c>
      <c r="F34" s="36" t="s">
        <v>3</v>
      </c>
    </row>
    <row r="35" spans="1:6" ht="13.5" customHeight="1" x14ac:dyDescent="0.25">
      <c r="A35" s="40">
        <v>42064</v>
      </c>
      <c r="B35" s="27">
        <v>111.73926603411766</v>
      </c>
      <c r="C35" s="27">
        <f t="shared" si="0"/>
        <v>4.6629942285509713</v>
      </c>
      <c r="D35" s="27">
        <f>SUM(B$33:B35)/SUM(B$21:B23)*100-100</f>
        <v>4.6694547966778259</v>
      </c>
      <c r="F35" s="36" t="s">
        <v>4</v>
      </c>
    </row>
    <row r="36" spans="1:6" ht="13.5" customHeight="1" x14ac:dyDescent="0.25">
      <c r="A36" s="40">
        <v>42095</v>
      </c>
      <c r="B36" s="27">
        <v>107.65713623142156</v>
      </c>
      <c r="C36" s="27">
        <f t="shared" si="0"/>
        <v>2.7292738754551635</v>
      </c>
      <c r="D36" s="27">
        <f>SUM(B$33:B36)/SUM(B$21:B24)*100-100</f>
        <v>4.1817305621868002</v>
      </c>
      <c r="F36" s="36" t="s">
        <v>5</v>
      </c>
    </row>
    <row r="37" spans="1:6" ht="13.5" customHeight="1" x14ac:dyDescent="0.25">
      <c r="A37" s="40">
        <v>42125</v>
      </c>
      <c r="B37" s="27">
        <v>106.6685916780703</v>
      </c>
      <c r="C37" s="27">
        <f t="shared" si="0"/>
        <v>2.1750917564882002</v>
      </c>
      <c r="D37" s="27">
        <f>SUM(B$33:B37)/SUM(B$21:B25)*100-100</f>
        <v>3.7798591464148927</v>
      </c>
      <c r="F37" s="36" t="s">
        <v>4</v>
      </c>
    </row>
    <row r="38" spans="1:6" ht="13.5" customHeight="1" x14ac:dyDescent="0.25">
      <c r="A38" s="40">
        <v>42156</v>
      </c>
      <c r="B38" s="27">
        <v>105.62207490009729</v>
      </c>
      <c r="C38" s="27">
        <f t="shared" si="0"/>
        <v>4.5261020309650917</v>
      </c>
      <c r="D38" s="27">
        <f>SUM(B$33:B38)/SUM(B$21:B26)*100-100</f>
        <v>3.9010272480594068</v>
      </c>
      <c r="F38" s="36" t="s">
        <v>6</v>
      </c>
    </row>
    <row r="39" spans="1:6" ht="13.5" customHeight="1" x14ac:dyDescent="0.25">
      <c r="A39" s="40">
        <v>42186</v>
      </c>
      <c r="B39" s="27">
        <v>108.71376583043282</v>
      </c>
      <c r="C39" s="27">
        <f t="shared" si="0"/>
        <v>4.7621442938209952</v>
      </c>
      <c r="D39" s="27">
        <f>SUM(B$33:B39)/SUM(B$21:B27)*100-100</f>
        <v>4.0240948599423518</v>
      </c>
      <c r="F39" s="36" t="s">
        <v>6</v>
      </c>
    </row>
    <row r="40" spans="1:6" ht="13.5" customHeight="1" x14ac:dyDescent="0.25">
      <c r="A40" s="40">
        <v>42217</v>
      </c>
      <c r="B40" s="27">
        <v>107.5242267197404</v>
      </c>
      <c r="C40" s="27">
        <f t="shared" si="0"/>
        <v>5.213392267823906</v>
      </c>
      <c r="D40" s="27">
        <f>SUM(B$33:B40)/SUM(B$21:B28)*100-100</f>
        <v>4.1708313633354095</v>
      </c>
      <c r="F40" s="36" t="s">
        <v>5</v>
      </c>
    </row>
    <row r="41" spans="1:6" ht="13.5" customHeight="1" x14ac:dyDescent="0.25">
      <c r="A41" s="40">
        <v>42248</v>
      </c>
      <c r="B41" s="27">
        <v>106.64130760305886</v>
      </c>
      <c r="C41" s="27">
        <f t="shared" si="0"/>
        <v>4.7818647812585482</v>
      </c>
      <c r="D41" s="27">
        <f>SUM(B$33:B41)/SUM(B$21:B29)*100-100</f>
        <v>4.2376944727351002</v>
      </c>
      <c r="F41" s="36" t="s">
        <v>7</v>
      </c>
    </row>
    <row r="42" spans="1:6" ht="13.5" customHeight="1" x14ac:dyDescent="0.25">
      <c r="A42" s="40">
        <v>42278</v>
      </c>
      <c r="B42" s="27">
        <v>108.44738719471326</v>
      </c>
      <c r="C42" s="27">
        <f t="shared" si="0"/>
        <v>4.3861386316193602</v>
      </c>
      <c r="D42" s="27">
        <f>SUM(B$33:B42)/SUM(B$21:B30)*100-100</f>
        <v>4.252609824413554</v>
      </c>
      <c r="F42" s="36" t="s">
        <v>8</v>
      </c>
    </row>
    <row r="43" spans="1:6" ht="13.5" customHeight="1" x14ac:dyDescent="0.25">
      <c r="A43" s="40">
        <v>42309</v>
      </c>
      <c r="B43" s="27">
        <v>111.4413213597788</v>
      </c>
      <c r="C43" s="27">
        <f t="shared" si="0"/>
        <v>4.0632683071608113</v>
      </c>
      <c r="D43" s="27">
        <f>SUM(B$33:B43)/SUM(B$21:B31)*100-100</f>
        <v>4.2348397992193867</v>
      </c>
      <c r="F43" s="36" t="s">
        <v>9</v>
      </c>
    </row>
    <row r="44" spans="1:6" ht="13.5" customHeight="1" x14ac:dyDescent="0.25">
      <c r="A44" s="41">
        <v>42339</v>
      </c>
      <c r="B44" s="28">
        <v>115.23913234831966</v>
      </c>
      <c r="C44" s="28">
        <f t="shared" si="0"/>
        <v>2.6421894050234158</v>
      </c>
      <c r="D44" s="28">
        <f>SUM(B$33:B44)/SUM(B$21:B32)*100-100</f>
        <v>4.092170714196385</v>
      </c>
      <c r="F44" s="36" t="s">
        <v>10</v>
      </c>
    </row>
    <row r="45" spans="1:6" ht="13.5" customHeight="1" x14ac:dyDescent="0.25">
      <c r="A45" s="42">
        <v>42370</v>
      </c>
      <c r="B45" s="29">
        <v>109.74552903558163</v>
      </c>
      <c r="C45" s="29">
        <f t="shared" si="0"/>
        <v>1.8388957962413883</v>
      </c>
      <c r="D45" s="69">
        <f>SUM(B$45:B45)/SUM(B$33:B33)*100-100</f>
        <v>1.8388957962413883</v>
      </c>
      <c r="F45" s="36">
        <f>+F33+1</f>
        <v>2016</v>
      </c>
    </row>
    <row r="46" spans="1:6" ht="13.5" customHeight="1" x14ac:dyDescent="0.25">
      <c r="A46" s="43">
        <v>42401</v>
      </c>
      <c r="B46" s="31">
        <v>109.43600041950862</v>
      </c>
      <c r="C46" s="31">
        <f t="shared" si="0"/>
        <v>2.1258610357028687</v>
      </c>
      <c r="D46" s="67">
        <f>SUM(B$45:B46)/SUM(B$33:B34)*100-100</f>
        <v>1.9819739195400956</v>
      </c>
      <c r="F46" s="36" t="s">
        <v>3</v>
      </c>
    </row>
    <row r="47" spans="1:6" ht="13.5" customHeight="1" x14ac:dyDescent="0.25">
      <c r="A47" s="43">
        <v>42430</v>
      </c>
      <c r="B47" s="31">
        <v>112.95536751031125</v>
      </c>
      <c r="C47" s="31">
        <f t="shared" si="0"/>
        <v>1.0883385217711066</v>
      </c>
      <c r="D47" s="67">
        <f>SUM(B$45:B47)/SUM(B$33:B35)*100-100</f>
        <v>1.6762927006522546</v>
      </c>
      <c r="F47" s="36" t="s">
        <v>4</v>
      </c>
    </row>
    <row r="48" spans="1:6" ht="13.5" customHeight="1" x14ac:dyDescent="0.25">
      <c r="A48" s="43">
        <v>42461</v>
      </c>
      <c r="B48" s="31">
        <v>112.2842463451238</v>
      </c>
      <c r="C48" s="31">
        <f t="shared" si="0"/>
        <v>4.298005943382833</v>
      </c>
      <c r="D48" s="67">
        <f>SUM(B$45:B48)/SUM(B$33:B36)*100-100</f>
        <v>2.3261529084030172</v>
      </c>
      <c r="F48" s="36" t="s">
        <v>5</v>
      </c>
    </row>
    <row r="49" spans="1:6" ht="13.5" customHeight="1" x14ac:dyDescent="0.25">
      <c r="A49" s="43">
        <v>42491</v>
      </c>
      <c r="B49" s="31">
        <v>111.11556368457519</v>
      </c>
      <c r="C49" s="31">
        <f t="shared" si="0"/>
        <v>4.1689610189342545</v>
      </c>
      <c r="D49" s="67">
        <f>SUM(B$45:B49)/SUM(B$33:B37)*100-100</f>
        <v>2.6895069411813921</v>
      </c>
      <c r="F49" s="36" t="s">
        <v>4</v>
      </c>
    </row>
    <row r="50" spans="1:6" ht="13.5" customHeight="1" x14ac:dyDescent="0.25">
      <c r="A50" s="43">
        <v>42522</v>
      </c>
      <c r="B50" s="31">
        <v>108.39172075649127</v>
      </c>
      <c r="C50" s="31">
        <f t="shared" si="0"/>
        <v>2.6222225410868418</v>
      </c>
      <c r="D50" s="67">
        <f>SUM(B$45:B50)/SUM(B$33:B38)*100-100</f>
        <v>2.6785161894194545</v>
      </c>
      <c r="F50" s="36" t="s">
        <v>6</v>
      </c>
    </row>
    <row r="51" spans="1:6" ht="13.5" customHeight="1" x14ac:dyDescent="0.25">
      <c r="A51" s="43">
        <v>42552</v>
      </c>
      <c r="B51" s="31">
        <v>109.34888131136067</v>
      </c>
      <c r="C51" s="31">
        <f t="shared" si="0"/>
        <v>0.58420888658983472</v>
      </c>
      <c r="D51" s="67">
        <f>SUM(B$45:B51)/SUM(B$33:B39)*100-100</f>
        <v>2.3770820568090016</v>
      </c>
      <c r="F51" s="36" t="s">
        <v>6</v>
      </c>
    </row>
    <row r="52" spans="1:6" ht="13.5" customHeight="1" x14ac:dyDescent="0.25">
      <c r="A52" s="43">
        <v>42583</v>
      </c>
      <c r="B52" s="31">
        <v>110.41332079839336</v>
      </c>
      <c r="C52" s="31">
        <f t="shared" si="0"/>
        <v>2.6869238373444091</v>
      </c>
      <c r="D52" s="67">
        <f>SUM(B$45:B52)/SUM(B$33:B40)*100-100</f>
        <v>2.4156931916542419</v>
      </c>
      <c r="F52" s="36" t="s">
        <v>5</v>
      </c>
    </row>
    <row r="53" spans="1:6" ht="13.5" customHeight="1" x14ac:dyDescent="0.25">
      <c r="A53" s="43">
        <v>42614</v>
      </c>
      <c r="B53" s="31">
        <v>109.79955206476767</v>
      </c>
      <c r="C53" s="31">
        <f t="shared" si="0"/>
        <v>2.9615582673315117</v>
      </c>
      <c r="D53" s="67">
        <f>SUM(B$45:B53)/SUM(B$33:B41)*100-100</f>
        <v>2.4757370015948936</v>
      </c>
      <c r="F53" s="36" t="s">
        <v>7</v>
      </c>
    </row>
    <row r="54" spans="1:6" ht="13.5" customHeight="1" x14ac:dyDescent="0.25">
      <c r="A54" s="43">
        <v>42644</v>
      </c>
      <c r="B54" s="31">
        <v>110.42992000061966</v>
      </c>
      <c r="C54" s="31">
        <f t="shared" si="0"/>
        <v>1.8281056438426191</v>
      </c>
      <c r="D54" s="67">
        <f>SUM(B$45:B54)/SUM(B$33:B42)*100-100</f>
        <v>2.4105810412534225</v>
      </c>
      <c r="F54" s="36" t="s">
        <v>8</v>
      </c>
    </row>
    <row r="55" spans="1:6" ht="13.5" customHeight="1" x14ac:dyDescent="0.25">
      <c r="A55" s="43">
        <v>42675</v>
      </c>
      <c r="B55" s="31">
        <v>114.99295794231844</v>
      </c>
      <c r="C55" s="31">
        <f t="shared" si="0"/>
        <v>3.1870014992674669</v>
      </c>
      <c r="D55" s="67">
        <f>SUM(B$45:B55)/SUM(B$33:B43)*100-100</f>
        <v>2.4833294869962828</v>
      </c>
      <c r="F55" s="36" t="s">
        <v>9</v>
      </c>
    </row>
    <row r="56" spans="1:6" ht="13.5" customHeight="1" x14ac:dyDescent="0.25">
      <c r="A56" s="44">
        <v>42705</v>
      </c>
      <c r="B56" s="33">
        <v>120.63802865124559</v>
      </c>
      <c r="C56" s="33">
        <f t="shared" si="0"/>
        <v>4.6849504963360431</v>
      </c>
      <c r="D56" s="68">
        <f>SUM(B$45:B56)/SUM(B$33:B44)*100-100</f>
        <v>2.6778027160493565</v>
      </c>
      <c r="F56" s="36" t="s">
        <v>10</v>
      </c>
    </row>
    <row r="57" spans="1:6" ht="13.5" customHeight="1" x14ac:dyDescent="0.25">
      <c r="A57" s="45">
        <v>42736</v>
      </c>
      <c r="B57" s="35">
        <v>115.42432791151069</v>
      </c>
      <c r="C57" s="35">
        <f t="shared" si="0"/>
        <v>5.174515012896677</v>
      </c>
      <c r="D57" s="27">
        <f>SUM(B$57:B57)/SUM(B$45:B45)*100-100</f>
        <v>5.174515012896677</v>
      </c>
      <c r="F57" s="36">
        <f>+F45+1</f>
        <v>2017</v>
      </c>
    </row>
    <row r="58" spans="1:6" ht="13.5" customHeight="1" x14ac:dyDescent="0.25">
      <c r="A58" s="40">
        <v>42767</v>
      </c>
      <c r="B58" s="27">
        <v>114.29918397603028</v>
      </c>
      <c r="C58" s="27">
        <f t="shared" si="0"/>
        <v>4.4438608299638815</v>
      </c>
      <c r="D58" s="27">
        <f>SUM(B$57:B58)/SUM(B$45:B46)*100-100</f>
        <v>4.8097038371158476</v>
      </c>
      <c r="F58" s="36" t="s">
        <v>3</v>
      </c>
    </row>
    <row r="59" spans="1:6" ht="13.5" customHeight="1" x14ac:dyDescent="0.25">
      <c r="A59" s="40">
        <v>42795</v>
      </c>
      <c r="B59" s="27">
        <v>118.0736003962034</v>
      </c>
      <c r="C59" s="27">
        <f t="shared" si="0"/>
        <v>4.531199356617492</v>
      </c>
      <c r="D59" s="27">
        <f>SUM(B$57:B59)/SUM(B$45:B47)*100-100</f>
        <v>4.7149881453773475</v>
      </c>
      <c r="F59" s="36" t="s">
        <v>4</v>
      </c>
    </row>
    <row r="60" spans="1:6" ht="13.5" customHeight="1" x14ac:dyDescent="0.25">
      <c r="A60" s="40">
        <v>42826</v>
      </c>
      <c r="B60" s="27">
        <v>114.70230549455344</v>
      </c>
      <c r="C60" s="27">
        <f t="shared" si="0"/>
        <v>2.1535159455916357</v>
      </c>
      <c r="D60" s="27">
        <f>SUM(B$57:B60)/SUM(B$45:B48)*100-100</f>
        <v>4.0678250213538831</v>
      </c>
      <c r="F60" s="36" t="s">
        <v>5</v>
      </c>
    </row>
    <row r="61" spans="1:6" ht="13.5" customHeight="1" x14ac:dyDescent="0.25">
      <c r="A61" s="40">
        <v>42856</v>
      </c>
      <c r="B61" s="27">
        <v>113.71869625109807</v>
      </c>
      <c r="C61" s="27">
        <f t="shared" si="0"/>
        <v>2.3427254294568627</v>
      </c>
      <c r="D61" s="27">
        <f>SUM(B$57:B61)/SUM(B$45:B49)*100-100</f>
        <v>3.7227795704376092</v>
      </c>
      <c r="F61" s="36" t="s">
        <v>4</v>
      </c>
    </row>
    <row r="62" spans="1:6" ht="13.5" customHeight="1" x14ac:dyDescent="0.25">
      <c r="A62" s="40">
        <v>42887</v>
      </c>
      <c r="B62" s="27">
        <v>111.62237130393967</v>
      </c>
      <c r="C62" s="27">
        <f t="shared" si="0"/>
        <v>2.9805325765666737</v>
      </c>
      <c r="D62" s="27">
        <f>SUM(B$57:B62)/SUM(B$45:B50)*100-100</f>
        <v>3.6016017061842689</v>
      </c>
      <c r="F62" s="36" t="s">
        <v>6</v>
      </c>
    </row>
    <row r="63" spans="1:6" ht="13.5" customHeight="1" x14ac:dyDescent="0.25">
      <c r="A63" s="40">
        <v>42917</v>
      </c>
      <c r="B63" s="27">
        <v>113.80408549563434</v>
      </c>
      <c r="C63" s="27">
        <f t="shared" si="0"/>
        <v>4.0743024810540902</v>
      </c>
      <c r="D63" s="27">
        <f>SUM(B$57:B63)/SUM(B$45:B51)*100-100</f>
        <v>3.6684461620104258</v>
      </c>
      <c r="F63" s="36" t="s">
        <v>6</v>
      </c>
    </row>
    <row r="64" spans="1:6" ht="13.5" customHeight="1" x14ac:dyDescent="0.25">
      <c r="A64" s="40">
        <v>42948</v>
      </c>
      <c r="B64" s="27">
        <v>113.92336384309996</v>
      </c>
      <c r="C64" s="27">
        <f t="shared" si="0"/>
        <v>3.1790032392157599</v>
      </c>
      <c r="D64" s="27">
        <f>SUM(B$57:B64)/SUM(B$45:B52)*100-100</f>
        <v>3.6072923864459057</v>
      </c>
      <c r="F64" s="36" t="s">
        <v>5</v>
      </c>
    </row>
    <row r="65" spans="1:6" ht="13.5" customHeight="1" x14ac:dyDescent="0.25">
      <c r="A65" s="40">
        <v>42979</v>
      </c>
      <c r="B65" s="27">
        <v>112.073151973756</v>
      </c>
      <c r="C65" s="27">
        <f t="shared" si="0"/>
        <v>2.0706823172167503</v>
      </c>
      <c r="D65" s="27">
        <f>SUM(B$57:B65)/SUM(B$45:B53)*100-100</f>
        <v>3.4374677617349931</v>
      </c>
      <c r="F65" s="36" t="s">
        <v>7</v>
      </c>
    </row>
    <row r="66" spans="1:6" ht="13.5" customHeight="1" x14ac:dyDescent="0.25">
      <c r="A66" s="40">
        <v>43009</v>
      </c>
      <c r="B66" s="27">
        <v>113.70149433433339</v>
      </c>
      <c r="C66" s="27">
        <f t="shared" si="0"/>
        <v>2.9625796466169447</v>
      </c>
      <c r="D66" s="27">
        <f>SUM(B$57:B66)/SUM(B$45:B54)*100-100</f>
        <v>3.3899626420526658</v>
      </c>
      <c r="F66" s="36" t="s">
        <v>8</v>
      </c>
    </row>
    <row r="67" spans="1:6" ht="13.5" customHeight="1" x14ac:dyDescent="0.25">
      <c r="A67" s="40">
        <v>43040</v>
      </c>
      <c r="B67" s="27">
        <v>116.92280367848988</v>
      </c>
      <c r="C67" s="27">
        <f t="shared" si="0"/>
        <v>1.6782294939655884</v>
      </c>
      <c r="D67" s="27">
        <f>SUM(B$57:B67)/SUM(B$45:B55)*100-100</f>
        <v>3.2284767540209174</v>
      </c>
      <c r="F67" s="36" t="s">
        <v>9</v>
      </c>
    </row>
    <row r="68" spans="1:6" ht="13.5" customHeight="1" x14ac:dyDescent="0.25">
      <c r="A68" s="41">
        <v>43070</v>
      </c>
      <c r="B68" s="28">
        <v>122.54188528106128</v>
      </c>
      <c r="C68" s="28">
        <f t="shared" si="0"/>
        <v>1.578156283802997</v>
      </c>
      <c r="D68" s="28">
        <f>SUM(B$57:B68)/SUM(B$45:B56)*100-100</f>
        <v>3.0798512854769626</v>
      </c>
      <c r="F68" s="36" t="s">
        <v>10</v>
      </c>
    </row>
    <row r="69" spans="1:6" ht="15" customHeight="1" x14ac:dyDescent="0.25">
      <c r="A69" s="42">
        <v>43101</v>
      </c>
      <c r="B69" s="29">
        <v>117.70881519232185</v>
      </c>
      <c r="C69" s="29">
        <f t="shared" si="0"/>
        <v>1.9792077824031651</v>
      </c>
      <c r="D69" s="69">
        <f>SUM(B$69:B69)/SUM(B$57:B57)*100-100</f>
        <v>1.9792077824031651</v>
      </c>
      <c r="F69" s="36">
        <f>+F57+1</f>
        <v>2018</v>
      </c>
    </row>
    <row r="70" spans="1:6" ht="15" customHeight="1" x14ac:dyDescent="0.25">
      <c r="A70" s="43">
        <v>43132</v>
      </c>
      <c r="B70" s="31">
        <v>117.69868781367474</v>
      </c>
      <c r="C70" s="31">
        <f t="shared" si="0"/>
        <v>2.9742153175453865</v>
      </c>
      <c r="D70" s="67">
        <f>SUM(B$69:B70)/SUM(B$57:B58)*100-100</f>
        <v>2.4742748671011867</v>
      </c>
      <c r="F70" s="36" t="s">
        <v>3</v>
      </c>
    </row>
    <row r="71" spans="1:6" ht="15" customHeight="1" x14ac:dyDescent="0.25">
      <c r="A71" s="43">
        <v>43160</v>
      </c>
      <c r="B71" s="31">
        <v>121.69221408149158</v>
      </c>
      <c r="C71" s="31">
        <f t="shared" si="0"/>
        <v>3.0647102088406655</v>
      </c>
      <c r="D71" s="67">
        <f>SUM(B$69:B71)/SUM(B$57:B59)*100-100</f>
        <v>2.6747216912354617</v>
      </c>
      <c r="F71" s="36" t="s">
        <v>4</v>
      </c>
    </row>
    <row r="72" spans="1:6" ht="15" customHeight="1" x14ac:dyDescent="0.25">
      <c r="A72" s="43">
        <v>43191</v>
      </c>
      <c r="B72" s="31">
        <v>119.54181847224508</v>
      </c>
      <c r="C72" s="31">
        <f t="shared" si="0"/>
        <v>4.2191941625109024</v>
      </c>
      <c r="D72" s="67">
        <f>SUM(B$69:B72)/SUM(B$57:B60)*100-100</f>
        <v>3.0577590452696768</v>
      </c>
      <c r="F72" s="36" t="s">
        <v>5</v>
      </c>
    </row>
    <row r="73" spans="1:6" ht="15" customHeight="1" x14ac:dyDescent="0.25">
      <c r="A73" s="43">
        <v>43221</v>
      </c>
      <c r="B73" s="31">
        <v>118.69768635766745</v>
      </c>
      <c r="C73" s="31">
        <f t="shared" si="0"/>
        <v>4.3783390688682005</v>
      </c>
      <c r="D73" s="67">
        <f>SUM(B$69:B73)/SUM(B$57:B61)*100-100</f>
        <v>3.3183802144459094</v>
      </c>
      <c r="F73" s="36" t="s">
        <v>4</v>
      </c>
    </row>
    <row r="74" spans="1:6" ht="15" customHeight="1" x14ac:dyDescent="0.25">
      <c r="A74" s="43">
        <v>43252</v>
      </c>
      <c r="B74" s="31">
        <v>116.31579384084729</v>
      </c>
      <c r="C74" s="31">
        <f t="shared" si="0"/>
        <v>4.2047328703739453</v>
      </c>
      <c r="D74" s="67">
        <f>SUM(B$69:B74)/SUM(B$57:B62)*100-100</f>
        <v>3.4622170303586728</v>
      </c>
      <c r="F74" s="36" t="s">
        <v>6</v>
      </c>
    </row>
    <row r="75" spans="1:6" ht="15" customHeight="1" x14ac:dyDescent="0.25">
      <c r="A75" s="43">
        <v>43282</v>
      </c>
      <c r="B75" s="31">
        <v>118.20014580037578</v>
      </c>
      <c r="C75" s="31">
        <f t="shared" si="0"/>
        <v>3.8628317125838834</v>
      </c>
      <c r="D75" s="67">
        <f>SUM(B$69:B75)/SUM(B$57:B63)*100-100</f>
        <v>3.5190896010786759</v>
      </c>
      <c r="F75" s="36" t="s">
        <v>6</v>
      </c>
    </row>
    <row r="76" spans="1:6" ht="15" customHeight="1" x14ac:dyDescent="0.25">
      <c r="A76" s="43">
        <v>43313</v>
      </c>
      <c r="B76" s="31">
        <v>118.03133306496755</v>
      </c>
      <c r="C76" s="31">
        <f t="shared" si="0"/>
        <v>3.6059058329117306</v>
      </c>
      <c r="D76" s="67">
        <f>SUM(B$69:B76)/SUM(B$57:B64)*100-100</f>
        <v>3.5298920732842447</v>
      </c>
      <c r="F76" s="36" t="s">
        <v>5</v>
      </c>
    </row>
    <row r="77" spans="1:6" ht="15" customHeight="1" x14ac:dyDescent="0.25">
      <c r="A77" s="43">
        <v>43344</v>
      </c>
      <c r="B77" s="31">
        <v>115.46173001607252</v>
      </c>
      <c r="C77" s="31">
        <f t="shared" si="0"/>
        <v>3.0235413055126941</v>
      </c>
      <c r="D77" s="67">
        <f>SUM(B$69:B77)/SUM(B$57:B65)*100-100</f>
        <v>3.4746701409520853</v>
      </c>
      <c r="F77" s="36" t="s">
        <v>7</v>
      </c>
    </row>
    <row r="78" spans="1:6" ht="15" customHeight="1" x14ac:dyDescent="0.25">
      <c r="A78" s="43">
        <v>43374</v>
      </c>
      <c r="B78" s="31">
        <v>118.0903559148896</v>
      </c>
      <c r="C78" s="31">
        <f t="shared" si="0"/>
        <v>3.8599858394569537</v>
      </c>
      <c r="D78" s="67">
        <f>SUM(B$69:B78)/SUM(B$57:B66)*100-100</f>
        <v>3.5130556103462709</v>
      </c>
      <c r="F78" s="36" t="s">
        <v>8</v>
      </c>
    </row>
    <row r="79" spans="1:6" ht="15" customHeight="1" x14ac:dyDescent="0.25">
      <c r="A79" s="43">
        <v>43405</v>
      </c>
      <c r="B79" s="31">
        <v>121.17704824844135</v>
      </c>
      <c r="C79" s="31">
        <f t="shared" si="0"/>
        <v>3.6385071483999241</v>
      </c>
      <c r="D79" s="67">
        <f>SUM(B$69:B79)/SUM(B$57:B67)*100-100</f>
        <v>3.5247130442500207</v>
      </c>
      <c r="F79" s="36" t="s">
        <v>9</v>
      </c>
    </row>
    <row r="80" spans="1:6" ht="15" customHeight="1" x14ac:dyDescent="0.25">
      <c r="A80" s="44">
        <v>43435</v>
      </c>
      <c r="B80" s="33">
        <v>125.23399772489417</v>
      </c>
      <c r="C80" s="33">
        <f t="shared" si="0"/>
        <v>2.1968916486459165</v>
      </c>
      <c r="D80" s="68">
        <f>SUM(B$69:B80)/SUM(B$57:B68)*100-100</f>
        <v>3.4068734726630652</v>
      </c>
      <c r="F80" s="36" t="s">
        <v>10</v>
      </c>
    </row>
    <row r="81" spans="1:6" ht="15" customHeight="1" x14ac:dyDescent="0.25">
      <c r="A81" s="45">
        <v>43466</v>
      </c>
      <c r="B81" s="35">
        <v>121.97867316450029</v>
      </c>
      <c r="C81" s="35">
        <f t="shared" si="0"/>
        <v>3.627475108981443</v>
      </c>
      <c r="D81" s="27">
        <f>SUM(B$81:B81)/SUM(B$69:B69)*100-100</f>
        <v>3.627475108981443</v>
      </c>
      <c r="F81" s="36">
        <f>IF(B81=0,"",IF(B81="","",IF(B81&gt;0,F69+1,"")))</f>
        <v>2019</v>
      </c>
    </row>
    <row r="82" spans="1:6" ht="15" customHeight="1" x14ac:dyDescent="0.25">
      <c r="A82" s="40">
        <v>43497</v>
      </c>
      <c r="B82" s="27">
        <v>122.61823268392531</v>
      </c>
      <c r="C82" s="27">
        <f t="shared" si="0"/>
        <v>4.1797788587401641</v>
      </c>
      <c r="D82" s="27">
        <f>SUM(B$81:B82)/SUM(B$69:B70)*100-100</f>
        <v>3.9036151036336832</v>
      </c>
      <c r="F82" s="36" t="str">
        <f>IF(B82=0,"",IF(B82="","",IF(B82&gt;0,"f","")))</f>
        <v>f</v>
      </c>
    </row>
    <row r="83" spans="1:6" ht="15" customHeight="1" x14ac:dyDescent="0.25">
      <c r="A83" s="40">
        <v>43525</v>
      </c>
      <c r="B83" s="27">
        <v>125.88103829918933</v>
      </c>
      <c r="C83" s="27">
        <f t="shared" si="0"/>
        <v>3.4421464424114134</v>
      </c>
      <c r="D83" s="27">
        <f>SUM(B$81:B83)/SUM(B$69:B71)*100-100</f>
        <v>3.7463561072631961</v>
      </c>
      <c r="F83" s="36" t="str">
        <f>IF(B83=0,"",IF(B83="","",IF(B83&gt;0,"m","")))</f>
        <v>m</v>
      </c>
    </row>
    <row r="84" spans="1:6" ht="15" customHeight="1" x14ac:dyDescent="0.25">
      <c r="A84" s="40">
        <v>43556</v>
      </c>
      <c r="B84" s="27">
        <v>123.91321788359517</v>
      </c>
      <c r="C84" s="27">
        <f t="shared" si="0"/>
        <v>3.6567951426680168</v>
      </c>
      <c r="D84" s="27">
        <f>SUM(B$81:B84)/SUM(B$69:B72)*100-100</f>
        <v>3.7238941945403354</v>
      </c>
      <c r="F84" s="36" t="str">
        <f>IF(B84=0,"",IF(B84="","",IF(B84&gt;0,"a","")))</f>
        <v>a</v>
      </c>
    </row>
    <row r="85" spans="1:6" ht="15" customHeight="1" x14ac:dyDescent="0.25">
      <c r="A85" s="40">
        <v>43586</v>
      </c>
      <c r="B85" s="27">
        <v>123.63689238052278</v>
      </c>
      <c r="C85" s="27">
        <f t="shared" ref="C85:C148" si="1">IFERROR(IF(B85/B73*100-100=-100,"",B85/B73*100-100),"")</f>
        <v>4.1611645301764355</v>
      </c>
      <c r="D85" s="27">
        <f>SUM(B$81:B85)/SUM(B$69:B73)*100-100</f>
        <v>3.8110763845288886</v>
      </c>
      <c r="F85" s="36" t="str">
        <f>IF(B85=0,"",IF(B85="","",IF(B85&gt;0,"m","")))</f>
        <v>m</v>
      </c>
    </row>
    <row r="86" spans="1:6" ht="15" customHeight="1" x14ac:dyDescent="0.25">
      <c r="A86" s="40">
        <v>43617</v>
      </c>
      <c r="B86" s="27">
        <v>120.41415907320896</v>
      </c>
      <c r="C86" s="27">
        <f t="shared" si="1"/>
        <v>3.5234812891956864</v>
      </c>
      <c r="D86" s="27">
        <f>SUM(B$81:B86)/SUM(B$69:B74)*100-100</f>
        <v>3.7640706709771337</v>
      </c>
      <c r="F86" s="36" t="str">
        <f>IF(B86=0,"",IF(B86="","",IF(B86&gt;0,"j","")))</f>
        <v>j</v>
      </c>
    </row>
    <row r="87" spans="1:6" ht="15" customHeight="1" x14ac:dyDescent="0.25">
      <c r="A87" s="40">
        <v>43647</v>
      </c>
      <c r="B87" s="27">
        <v>122.98547848412888</v>
      </c>
      <c r="C87" s="27">
        <f t="shared" si="1"/>
        <v>4.0484998147420868</v>
      </c>
      <c r="D87" s="27">
        <f>SUM(B$81:B87)/SUM(B$69:B75)*100-100</f>
        <v>3.8045832421103256</v>
      </c>
      <c r="F87" s="36" t="str">
        <f>IF(B87=0,"",IF(B87="","",IF(B87&gt;0,"j","")))</f>
        <v>j</v>
      </c>
    </row>
    <row r="88" spans="1:6" ht="15" customHeight="1" x14ac:dyDescent="0.25">
      <c r="A88" s="40">
        <v>43678</v>
      </c>
      <c r="B88" s="27">
        <v>122.00837707287181</v>
      </c>
      <c r="C88" s="27">
        <f t="shared" si="1"/>
        <v>3.3694815644547305</v>
      </c>
      <c r="D88" s="27">
        <f>SUM(B$81:B88)/SUM(B$69:B76)*100-100</f>
        <v>3.750404148596715</v>
      </c>
      <c r="F88" s="36" t="str">
        <f>IF(B88=0,"",IF(B88="","",IF(B88&gt;0,"a","")))</f>
        <v>a</v>
      </c>
    </row>
    <row r="89" spans="1:6" ht="15" customHeight="1" x14ac:dyDescent="0.25">
      <c r="A89" s="40">
        <v>43709</v>
      </c>
      <c r="B89" s="27">
        <v>120.92162766082023</v>
      </c>
      <c r="C89" s="27">
        <f t="shared" si="1"/>
        <v>4.7287509411020352</v>
      </c>
      <c r="D89" s="27">
        <f>SUM(B$81:B89)/SUM(B$69:B77)*100-100</f>
        <v>3.8566361529399842</v>
      </c>
      <c r="F89" s="36" t="str">
        <f>IF(B89=0,"",IF(B89="","",IF(B89&gt;0,"s","")))</f>
        <v>s</v>
      </c>
    </row>
    <row r="90" spans="1:6" ht="15" customHeight="1" x14ac:dyDescent="0.25">
      <c r="A90" s="40">
        <v>43739</v>
      </c>
      <c r="B90" s="27">
        <v>123.05339959120842</v>
      </c>
      <c r="C90" s="27">
        <f t="shared" si="1"/>
        <v>4.2027510526734204</v>
      </c>
      <c r="D90" s="27">
        <f>SUM(B$81:B90)/SUM(B$69:B78)*100-100</f>
        <v>3.8912319688966477</v>
      </c>
      <c r="F90" s="36" t="str">
        <f>IF(B90=0,"",IF(B90="","",IF(B90&gt;0,"o","")))</f>
        <v>o</v>
      </c>
    </row>
    <row r="91" spans="1:6" ht="15" customHeight="1" x14ac:dyDescent="0.25">
      <c r="A91" s="40">
        <v>43770</v>
      </c>
      <c r="B91" s="27">
        <v>127.16735413498884</v>
      </c>
      <c r="C91" s="27">
        <f t="shared" si="1"/>
        <v>4.9434327483088651</v>
      </c>
      <c r="D91" s="27">
        <f>SUM(B$81:B91)/SUM(B$69:B79)*100-100</f>
        <v>3.9891139394446498</v>
      </c>
      <c r="F91" s="36" t="str">
        <f>IF(B91=0,"",IF(B91="","",IF(B91&gt;0,"n","")))</f>
        <v>n</v>
      </c>
    </row>
    <row r="92" spans="1:6" ht="15" customHeight="1" x14ac:dyDescent="0.25">
      <c r="A92" s="41">
        <v>43800</v>
      </c>
      <c r="B92" s="28">
        <v>130.64071663438079</v>
      </c>
      <c r="C92" s="28">
        <f t="shared" si="1"/>
        <v>4.3172932332350911</v>
      </c>
      <c r="D92" s="28">
        <f>SUM(B$81:B92)/SUM(B$69:B80)*100-100</f>
        <v>4.0178979263353796</v>
      </c>
      <c r="F92" s="36" t="str">
        <f>IF(B92=0,"",IF(B92="","",IF(B92&gt;0,"d","")))</f>
        <v>d</v>
      </c>
    </row>
    <row r="93" spans="1:6" ht="15" customHeight="1" x14ac:dyDescent="0.25">
      <c r="A93" s="42">
        <v>43831</v>
      </c>
      <c r="B93" s="29">
        <v>127.07333609293782</v>
      </c>
      <c r="C93" s="29">
        <f t="shared" si="1"/>
        <v>4.1766833465772208</v>
      </c>
      <c r="D93" s="69">
        <f>SUM(B$93:B93)/SUM(B$81:B81)*100-100</f>
        <v>4.1766833465772208</v>
      </c>
      <c r="F93" s="36">
        <f>IF(B93=0,"",IF(B93="","",IF(B93&gt;0,F81+1,"")))</f>
        <v>2020</v>
      </c>
    </row>
    <row r="94" spans="1:6" ht="15" customHeight="1" x14ac:dyDescent="0.25">
      <c r="A94" s="43">
        <v>43862</v>
      </c>
      <c r="B94" s="31">
        <v>125.38541462616291</v>
      </c>
      <c r="C94" s="31">
        <f t="shared" si="1"/>
        <v>2.2567459028467738</v>
      </c>
      <c r="D94" s="67">
        <f>SUM(B$93:B94)/SUM(B$81:B82)*100-100</f>
        <v>3.214204547438996</v>
      </c>
      <c r="F94" s="36" t="str">
        <f>IF(B94=0,"",IF(B94="","",IF(B94&gt;0,"f","")))</f>
        <v>f</v>
      </c>
    </row>
    <row r="95" spans="1:6" ht="15" customHeight="1" x14ac:dyDescent="0.25">
      <c r="A95" s="43">
        <v>43891</v>
      </c>
      <c r="B95" s="31">
        <v>120.83400966775216</v>
      </c>
      <c r="C95" s="31">
        <f t="shared" si="1"/>
        <v>-4.0093636814796412</v>
      </c>
      <c r="D95" s="67">
        <f>SUM(B$93:B95)/SUM(B$81:B83)*100-100</f>
        <v>0.75977970718722077</v>
      </c>
      <c r="F95" s="36" t="str">
        <f>IF(B95=0,"",IF(B95="","",IF(B95&gt;0,"m","")))</f>
        <v>m</v>
      </c>
    </row>
    <row r="96" spans="1:6" ht="15" customHeight="1" x14ac:dyDescent="0.25">
      <c r="A96" s="43">
        <v>43922</v>
      </c>
      <c r="B96" s="31">
        <v>112.25135616749884</v>
      </c>
      <c r="C96" s="31">
        <f t="shared" si="1"/>
        <v>-9.4113137527035633</v>
      </c>
      <c r="D96" s="67">
        <f>SUM(B$93:B96)/SUM(B$81:B84)*100-100</f>
        <v>-1.7894829350326944</v>
      </c>
      <c r="F96" s="36" t="str">
        <f>IF(B96=0,"",IF(B96="","",IF(B96&gt;0,"a","")))</f>
        <v>a</v>
      </c>
    </row>
    <row r="97" spans="1:6" ht="15" customHeight="1" x14ac:dyDescent="0.25">
      <c r="A97" s="43">
        <v>43952</v>
      </c>
      <c r="B97" s="31">
        <v>111.20415173829535</v>
      </c>
      <c r="C97" s="31">
        <f t="shared" si="1"/>
        <v>-10.055850161586591</v>
      </c>
      <c r="D97" s="67">
        <f>SUM(B$93:B97)/SUM(B$81:B85)*100-100</f>
        <v>-3.4431747826303507</v>
      </c>
      <c r="F97" s="36" t="str">
        <f>IF(B97=0,"",IF(B97="","",IF(B97&gt;0,"m","")))</f>
        <v>m</v>
      </c>
    </row>
    <row r="98" spans="1:6" ht="15" customHeight="1" x14ac:dyDescent="0.25">
      <c r="A98" s="43">
        <v>43983</v>
      </c>
      <c r="B98" s="31">
        <v>111.33633194567891</v>
      </c>
      <c r="C98" s="31">
        <f t="shared" si="1"/>
        <v>-7.538836958543186</v>
      </c>
      <c r="D98" s="67">
        <f>SUM(B$93:B98)/SUM(B$81:B86)*100-100</f>
        <v>-4.1110343764542847</v>
      </c>
      <c r="F98" s="36" t="str">
        <f>IF(B98=0,"",IF(B98="","",IF(B98&gt;0,"j","")))</f>
        <v>j</v>
      </c>
    </row>
    <row r="99" spans="1:6" ht="15" customHeight="1" x14ac:dyDescent="0.25">
      <c r="A99" s="43">
        <v>44013</v>
      </c>
      <c r="B99" s="31">
        <v>118.43080677440651</v>
      </c>
      <c r="C99" s="31">
        <f t="shared" si="1"/>
        <v>-3.7034223599903697</v>
      </c>
      <c r="D99" s="67">
        <f>SUM(B$93:B99)/SUM(B$81:B87)*100-100</f>
        <v>-4.0528398705798452</v>
      </c>
      <c r="F99" s="36" t="str">
        <f>IF(B99=0,"",IF(B99="","",IF(B99&gt;0,"j","")))</f>
        <v>j</v>
      </c>
    </row>
    <row r="100" spans="1:6" ht="15" customHeight="1" x14ac:dyDescent="0.25">
      <c r="A100" s="43">
        <v>44044</v>
      </c>
      <c r="B100" s="31">
        <v>120.68551274624211</v>
      </c>
      <c r="C100" s="31">
        <f t="shared" si="1"/>
        <v>-1.0842405729563893</v>
      </c>
      <c r="D100" s="67">
        <f>SUM(B$93:B100)/SUM(B$81:B88)*100-100</f>
        <v>-3.6845454853275754</v>
      </c>
      <c r="F100" s="36" t="str">
        <f>IF(B100=0,"",IF(B100="","",IF(B100&gt;0,"a","")))</f>
        <v>a</v>
      </c>
    </row>
    <row r="101" spans="1:6" ht="15" customHeight="1" x14ac:dyDescent="0.25">
      <c r="A101" s="43">
        <v>44075</v>
      </c>
      <c r="B101" s="31">
        <v>121.71516746592256</v>
      </c>
      <c r="C101" s="31">
        <f>IFERROR(IF(B101/B89*100-100=-100,"",B101/B89*100-100),"")</f>
        <v>0.65624307285060013</v>
      </c>
      <c r="D101" s="67">
        <f>SUM(B$93:B101)/SUM(B$81:B89)*100-100</f>
        <v>-3.2092509142356818</v>
      </c>
      <c r="F101" s="36" t="str">
        <f>IF(B101=0,"",IF(B101="","",IF(B101&gt;0,"s","")))</f>
        <v>s</v>
      </c>
    </row>
    <row r="102" spans="1:6" ht="15" customHeight="1" x14ac:dyDescent="0.25">
      <c r="A102" s="43">
        <v>44105</v>
      </c>
      <c r="B102" s="31">
        <v>125.55962371958752</v>
      </c>
      <c r="C102" s="31">
        <f t="shared" si="1"/>
        <v>2.0366963746673719</v>
      </c>
      <c r="D102" s="67">
        <f>SUM(B$93:B102)/SUM(B$81:B90)*100-100</f>
        <v>-2.6833214600170407</v>
      </c>
      <c r="F102" s="36" t="str">
        <f>IF(B102=0,"",IF(B102="","",IF(B102&gt;0,"o","")))</f>
        <v>o</v>
      </c>
    </row>
    <row r="103" spans="1:6" ht="15" customHeight="1" x14ac:dyDescent="0.25">
      <c r="A103" s="43">
        <v>44136</v>
      </c>
      <c r="B103" s="31">
        <v>128.50990212147195</v>
      </c>
      <c r="C103" s="31">
        <f t="shared" si="1"/>
        <v>1.0557332073277195</v>
      </c>
      <c r="D103" s="67">
        <f>SUM(B$93:B103)/SUM(B$81:B91)*100-100</f>
        <v>-2.3323003073759736</v>
      </c>
      <c r="F103" s="36" t="str">
        <f>IF(B103=0,"",IF(B103="","",IF(B103&gt;0,"n","")))</f>
        <v>n</v>
      </c>
    </row>
    <row r="104" spans="1:6" ht="15" customHeight="1" x14ac:dyDescent="0.25">
      <c r="A104" s="44">
        <v>44166</v>
      </c>
      <c r="B104" s="33">
        <v>135.62054028039987</v>
      </c>
      <c r="C104" s="33">
        <f t="shared" si="1"/>
        <v>3.8118465470117684</v>
      </c>
      <c r="D104" s="68">
        <f>SUM(B$93:B104)/SUM(B$81:B92)*100-100</f>
        <v>-1.7918576804799216</v>
      </c>
      <c r="F104" s="36" t="str">
        <f>IF(B104=0,"",IF(B104="","",IF(B104&gt;0,"d","")))</f>
        <v>d</v>
      </c>
    </row>
    <row r="105" spans="1:6" ht="15" customHeight="1" x14ac:dyDescent="0.25">
      <c r="A105" s="45">
        <v>44197</v>
      </c>
      <c r="B105" s="35">
        <v>128.73762379347232</v>
      </c>
      <c r="C105" s="35">
        <f t="shared" si="1"/>
        <v>1.3097064669155287</v>
      </c>
      <c r="D105" s="27">
        <f>SUM(B$105:B105)/SUM(B$93:B93)*100-100</f>
        <v>1.3097064669155287</v>
      </c>
      <c r="F105" s="36">
        <f>IF(B105=0,"",IF(B105="","",IF(B105&gt;0,F93+1,"")))</f>
        <v>2021</v>
      </c>
    </row>
    <row r="106" spans="1:6" ht="15" customHeight="1" x14ac:dyDescent="0.25">
      <c r="A106" s="40">
        <v>44228</v>
      </c>
      <c r="B106" s="27">
        <v>128.41223968063335</v>
      </c>
      <c r="C106" s="27">
        <f t="shared" si="1"/>
        <v>2.4140168643178583</v>
      </c>
      <c r="D106" s="27">
        <f>SUM(B$105:B106)/SUM(B$93:B94)*100-100</f>
        <v>1.8581699947586685</v>
      </c>
      <c r="F106" s="36" t="str">
        <f>IF(B106=0,"",IF(B106="","",IF(B106&gt;0,"f","")))</f>
        <v>f</v>
      </c>
    </row>
    <row r="107" spans="1:6" ht="15" customHeight="1" x14ac:dyDescent="0.25">
      <c r="A107" s="40">
        <v>44256</v>
      </c>
      <c r="B107" s="27">
        <v>132.85254196572205</v>
      </c>
      <c r="C107" s="27">
        <f t="shared" si="1"/>
        <v>9.9463158849204092</v>
      </c>
      <c r="D107" s="27">
        <f>SUM(B$105:B107)/SUM(B$93:B95)*100-100</f>
        <v>4.4762842535864138</v>
      </c>
      <c r="F107" s="36" t="str">
        <f>IF(B107=0,"",IF(B107="","",IF(B107&gt;0,"m","")))</f>
        <v>m</v>
      </c>
    </row>
    <row r="108" spans="1:6" ht="15" customHeight="1" x14ac:dyDescent="0.25">
      <c r="A108" s="40">
        <v>44287</v>
      </c>
      <c r="B108" s="27">
        <v>129.57078022968022</v>
      </c>
      <c r="C108" s="27">
        <f t="shared" si="1"/>
        <v>15.429144603240033</v>
      </c>
      <c r="D108" s="27">
        <f>SUM(B$105:B108)/SUM(B$93:B96)*100-100</f>
        <v>7.008440212733376</v>
      </c>
      <c r="F108" s="36" t="str">
        <f>IF(B108=0,"",IF(B108="","",IF(B108&gt;0,"a","")))</f>
        <v>a</v>
      </c>
    </row>
    <row r="109" spans="1:6" ht="15" customHeight="1" x14ac:dyDescent="0.25">
      <c r="A109" s="40">
        <v>44317</v>
      </c>
      <c r="B109" s="27">
        <v>129.57421749033523</v>
      </c>
      <c r="C109" s="27">
        <f t="shared" si="1"/>
        <v>16.519226544051577</v>
      </c>
      <c r="D109" s="27">
        <f>SUM(B$105:B109)/SUM(B$93:B97)*100-100</f>
        <v>8.780777029670304</v>
      </c>
      <c r="F109" s="36" t="str">
        <f>IF(B109=0,"",IF(B109="","",IF(B109&gt;0,"m","")))</f>
        <v>m</v>
      </c>
    </row>
    <row r="110" spans="1:6" ht="15" customHeight="1" x14ac:dyDescent="0.25">
      <c r="A110" s="40">
        <v>44348</v>
      </c>
      <c r="B110" s="27">
        <v>127.19734061939317</v>
      </c>
      <c r="C110" s="27">
        <f t="shared" si="1"/>
        <v>14.246031278857714</v>
      </c>
      <c r="D110" s="27">
        <f>SUM(B$105:B110)/SUM(B$93:B98)*100-100</f>
        <v>9.6401112971437755</v>
      </c>
      <c r="F110" s="36" t="str">
        <f>IF(B110=0,"",IF(B110="","",IF(B110&gt;0,"j","")))</f>
        <v>j</v>
      </c>
    </row>
    <row r="111" spans="1:6" ht="15" customHeight="1" x14ac:dyDescent="0.25">
      <c r="A111" s="40">
        <v>44378</v>
      </c>
      <c r="B111" s="27">
        <v>131.24498066508374</v>
      </c>
      <c r="C111" s="27">
        <f t="shared" si="1"/>
        <v>10.819966729675642</v>
      </c>
      <c r="D111" s="27">
        <f>SUM(B$105:B111)/SUM(B$93:B99)*100-100</f>
        <v>9.8091719457007684</v>
      </c>
      <c r="F111" s="36" t="str">
        <f>IF(B111=0,"",IF(B111="","",IF(B111&gt;0,"j","")))</f>
        <v>j</v>
      </c>
    </row>
    <row r="112" spans="1:6" ht="15" customHeight="1" x14ac:dyDescent="0.25">
      <c r="A112" s="40">
        <v>44409</v>
      </c>
      <c r="B112" s="27">
        <v>130.14037820210109</v>
      </c>
      <c r="C112" s="27">
        <f t="shared" si="1"/>
        <v>7.8343002740843843</v>
      </c>
      <c r="D112" s="27">
        <f>SUM(B$105:B112)/SUM(B$93:B100)*100-100</f>
        <v>9.5575480343159427</v>
      </c>
      <c r="F112" s="36" t="str">
        <f>IF(B112=0,"",IF(B112="","",IF(B112&gt;0,"a","")))</f>
        <v>a</v>
      </c>
    </row>
    <row r="113" spans="1:6" ht="15" customHeight="1" x14ac:dyDescent="0.25">
      <c r="A113" s="40">
        <v>44440</v>
      </c>
      <c r="B113" s="27">
        <v>128.96153006264964</v>
      </c>
      <c r="C113" s="27">
        <f t="shared" si="1"/>
        <v>5.9535411630238286</v>
      </c>
      <c r="D113" s="27">
        <f>SUM(B$105:B113)/SUM(B$93:B101)*100-100</f>
        <v>9.1471675515724371</v>
      </c>
      <c r="F113" s="36" t="str">
        <f>IF(B113=0,"",IF(B113="","",IF(B113&gt;0,"s","")))</f>
        <v>s</v>
      </c>
    </row>
    <row r="114" spans="1:6" ht="15" customHeight="1" x14ac:dyDescent="0.25">
      <c r="A114" s="40">
        <v>44470</v>
      </c>
      <c r="B114" s="27">
        <v>131.09349007825634</v>
      </c>
      <c r="C114" s="27">
        <f t="shared" si="1"/>
        <v>4.4073613752041894</v>
      </c>
      <c r="D114" s="27">
        <f>SUM(B$105:B114)/SUM(B$93:B102)*100-100</f>
        <v>8.6489336615438219</v>
      </c>
      <c r="F114" s="36" t="str">
        <f>IF(B114=0,"",IF(B114="","",IF(B114&gt;0,"o","")))</f>
        <v>o</v>
      </c>
    </row>
    <row r="115" spans="1:6" ht="15" customHeight="1" x14ac:dyDescent="0.25">
      <c r="A115" s="40">
        <v>44501</v>
      </c>
      <c r="B115" s="27">
        <v>136.23314736285087</v>
      </c>
      <c r="C115" s="27">
        <f t="shared" si="1"/>
        <v>6.0098444663654362</v>
      </c>
      <c r="D115" s="27">
        <f>SUM(B$105:B115)/SUM(B$93:B103)*100-100</f>
        <v>8.3925823521926475</v>
      </c>
      <c r="F115" s="36" t="str">
        <f>IF(B115=0,"",IF(B115="","",IF(B115&gt;0,"n","")))</f>
        <v>n</v>
      </c>
    </row>
    <row r="116" spans="1:6" ht="15" customHeight="1" x14ac:dyDescent="0.25">
      <c r="A116" s="41">
        <v>44531</v>
      </c>
      <c r="B116" s="28">
        <v>141.31149933430567</v>
      </c>
      <c r="C116" s="28">
        <f t="shared" si="1"/>
        <v>4.196236825291777</v>
      </c>
      <c r="D116" s="28">
        <f>SUM(B$105:B116)/SUM(B$93:B104)*100-100</f>
        <v>8.0024080434830296</v>
      </c>
      <c r="F116" s="36" t="str">
        <f>IF(B116=0,"",IF(B116="","",IF(B116&gt;0,"d","")))</f>
        <v>d</v>
      </c>
    </row>
    <row r="117" spans="1:6" ht="15" customHeight="1" x14ac:dyDescent="0.25">
      <c r="A117" s="42">
        <v>44562</v>
      </c>
      <c r="B117" s="29">
        <v>135.03536873439438</v>
      </c>
      <c r="C117" s="29">
        <f t="shared" si="1"/>
        <v>4.8919226216457332</v>
      </c>
      <c r="D117" s="69">
        <f>SUM(B$117:B117)/SUM(B$105:B105)*100-100</f>
        <v>4.8919226216457332</v>
      </c>
      <c r="F117" s="36">
        <f>IF(B117=0,"",IF(B117="","",IF(B117&gt;0,F105+1,"")))</f>
        <v>2022</v>
      </c>
    </row>
    <row r="118" spans="1:6" ht="15" customHeight="1" x14ac:dyDescent="0.25">
      <c r="A118" s="43">
        <v>44593</v>
      </c>
      <c r="B118" s="31">
        <v>134.48359016773998</v>
      </c>
      <c r="C118" s="31">
        <f t="shared" si="1"/>
        <v>4.7280154152021083</v>
      </c>
      <c r="D118" s="67">
        <f>SUM(B$117:B118)/SUM(B$105:B106)*100-100</f>
        <v>4.8100727182669658</v>
      </c>
      <c r="F118" s="36" t="str">
        <f>IF(B118=0,"",IF(B118="","",IF(B118&gt;0,"f","")))</f>
        <v>f</v>
      </c>
    </row>
    <row r="119" spans="1:6" ht="15" customHeight="1" x14ac:dyDescent="0.25">
      <c r="A119" s="43">
        <v>44621</v>
      </c>
      <c r="B119" s="31">
        <v>139.06772324456429</v>
      </c>
      <c r="C119" s="31">
        <f t="shared" si="1"/>
        <v>4.6782554453838259</v>
      </c>
      <c r="D119" s="67">
        <f>SUM(B$117:B119)/SUM(B$105:B107)*100-100</f>
        <v>4.7651697650203886</v>
      </c>
      <c r="F119" s="36" t="str">
        <f>IF(B119=0,"",IF(B119="","",IF(B119&gt;0,"m","")))</f>
        <v>m</v>
      </c>
    </row>
    <row r="120" spans="1:6" ht="15" customHeight="1" x14ac:dyDescent="0.25">
      <c r="A120" s="43">
        <v>44652</v>
      </c>
      <c r="B120" s="31">
        <v>135.52390908448785</v>
      </c>
      <c r="C120" s="31">
        <f t="shared" si="1"/>
        <v>4.5944995038657481</v>
      </c>
      <c r="D120" s="67">
        <f>SUM(B$117:B120)/SUM(B$105:B108)*100-100</f>
        <v>4.7226081403836133</v>
      </c>
      <c r="F120" s="36" t="str">
        <f>IF(B120=0,"",IF(B120="","",IF(B120&gt;0,"a","")))</f>
        <v>a</v>
      </c>
    </row>
    <row r="121" spans="1:6" ht="15" customHeight="1" x14ac:dyDescent="0.25">
      <c r="A121" s="43">
        <v>44682</v>
      </c>
      <c r="B121" s="31">
        <v>135.6921925221682</v>
      </c>
      <c r="C121" s="31">
        <f t="shared" si="1"/>
        <v>4.7215990575357267</v>
      </c>
      <c r="D121" s="67">
        <f>SUM(B$117:B121)/SUM(B$105:B109)*100-100</f>
        <v>4.722406720613975</v>
      </c>
      <c r="F121" s="36" t="str">
        <f>IF(B121=0,"",IF(B121="","",IF(B121&gt;0,"m","")))</f>
        <v>m</v>
      </c>
    </row>
    <row r="122" spans="1:6" ht="15" customHeight="1" x14ac:dyDescent="0.25">
      <c r="A122" s="43">
        <v>44713</v>
      </c>
      <c r="B122" s="31">
        <v>132.34411519811579</v>
      </c>
      <c r="C122" s="31">
        <f t="shared" si="1"/>
        <v>4.0462910259445408</v>
      </c>
      <c r="D122" s="67">
        <f>SUM(B$117:B122)/SUM(B$105:B110)*100-100</f>
        <v>4.6116310388024004</v>
      </c>
      <c r="F122" s="36" t="str">
        <f>IF(B122=0,"",IF(B122="","",IF(B122&gt;0,"j","")))</f>
        <v>j</v>
      </c>
    </row>
    <row r="123" spans="1:6" ht="15" customHeight="1" x14ac:dyDescent="0.25">
      <c r="A123" s="43">
        <v>44743</v>
      </c>
      <c r="B123" s="31">
        <v>135.34139122970845</v>
      </c>
      <c r="C123" s="31">
        <f t="shared" si="1"/>
        <v>3.1211940783305749</v>
      </c>
      <c r="D123" s="67">
        <f>SUM(B$117:B123)/SUM(B$105:B111)*100-100</f>
        <v>4.3961015271836601</v>
      </c>
      <c r="F123" s="36" t="str">
        <f>IF(B123=0,"",IF(B123="","",IF(B123&gt;0,"j","")))</f>
        <v>j</v>
      </c>
    </row>
    <row r="124" spans="1:6" ht="15" customHeight="1" x14ac:dyDescent="0.25">
      <c r="A124" s="43">
        <v>44774</v>
      </c>
      <c r="B124" s="31">
        <v>135.8364378625368</v>
      </c>
      <c r="C124" s="31">
        <f t="shared" si="1"/>
        <v>4.3768580813481606</v>
      </c>
      <c r="D124" s="67">
        <f>SUM(B$117:B124)/SUM(B$105:B112)*100-100</f>
        <v>4.393688231749195</v>
      </c>
      <c r="F124" s="36" t="str">
        <f>IF(B124=0,"",IF(B124="","",IF(B124&gt;0,"a","")))</f>
        <v>a</v>
      </c>
    </row>
    <row r="125" spans="1:6" ht="15" customHeight="1" x14ac:dyDescent="0.25">
      <c r="A125" s="43">
        <v>44805</v>
      </c>
      <c r="B125" s="31">
        <v>133.92572800834907</v>
      </c>
      <c r="C125" s="31">
        <f t="shared" si="1"/>
        <v>3.8493634057286812</v>
      </c>
      <c r="D125" s="67">
        <f>SUM(B$117:B125)/SUM(B$105:B113)*100-100</f>
        <v>4.3335206943754088</v>
      </c>
      <c r="F125" s="36" t="str">
        <f>IF(B125=0,"",IF(B125="","",IF(B125&gt;0,"s","")))</f>
        <v>s</v>
      </c>
    </row>
    <row r="126" spans="1:6" ht="15" customHeight="1" x14ac:dyDescent="0.25">
      <c r="A126" s="43">
        <v>44835</v>
      </c>
      <c r="B126" s="31">
        <v>135.9342424147622</v>
      </c>
      <c r="C126" s="31">
        <f t="shared" si="1"/>
        <v>3.6925955160825907</v>
      </c>
      <c r="D126" s="67">
        <f>SUM(B$117:B126)/SUM(B$105:B114)*100-100</f>
        <v>4.2687787605790248</v>
      </c>
      <c r="F126" s="36" t="str">
        <f>IF(B126=0,"",IF(B126="","",IF(B126&gt;0,"o","")))</f>
        <v>o</v>
      </c>
    </row>
    <row r="127" spans="1:6" ht="15" customHeight="1" x14ac:dyDescent="0.25">
      <c r="A127" s="43">
        <v>44866</v>
      </c>
      <c r="B127" s="31">
        <v>140.99041114660994</v>
      </c>
      <c r="C127" s="31">
        <f t="shared" si="1"/>
        <v>3.4920016720220843</v>
      </c>
      <c r="D127" s="67">
        <f>SUM(B$117:B127)/SUM(B$105:B115)*100-100</f>
        <v>4.1949841724791241</v>
      </c>
      <c r="F127" s="36" t="str">
        <f>IF(B127=0,"",IF(B127="","",IF(B127&gt;0,"n","")))</f>
        <v>n</v>
      </c>
    </row>
    <row r="128" spans="1:6" ht="15" customHeight="1" x14ac:dyDescent="0.25">
      <c r="A128" s="44">
        <v>44896</v>
      </c>
      <c r="B128" s="33">
        <v>146.02684520401746</v>
      </c>
      <c r="C128" s="33">
        <f t="shared" si="1"/>
        <v>3.3368451201246927</v>
      </c>
      <c r="D128" s="68">
        <f>SUM(B$117:B128)/SUM(B$105:B116)*100-100</f>
        <v>4.1180066922876506</v>
      </c>
      <c r="F128" s="36" t="str">
        <f>IF(B128=0,"",IF(B128="","",IF(B128&gt;0,"d","")))</f>
        <v>d</v>
      </c>
    </row>
    <row r="129" spans="1:6" ht="15" customHeight="1" x14ac:dyDescent="0.25">
      <c r="A129" s="45">
        <v>44927</v>
      </c>
      <c r="B129" s="35">
        <v>139.17447014309033</v>
      </c>
      <c r="C129" s="35">
        <f t="shared" si="1"/>
        <v>3.065197990340792</v>
      </c>
      <c r="D129" s="27">
        <f>SUM(B$129:B129)/SUM(B$117:B117)*100-100</f>
        <v>3.065197990340792</v>
      </c>
      <c r="F129" s="36">
        <f>IF(B129=0,"",IF(B129="","",IF(B129&gt;0,F117+1,"")))</f>
        <v>2023</v>
      </c>
    </row>
    <row r="130" spans="1:6" ht="15" customHeight="1" x14ac:dyDescent="0.25">
      <c r="A130" s="40">
        <v>44958</v>
      </c>
      <c r="B130" s="27">
        <v>140.34238962019535</v>
      </c>
      <c r="C130" s="27">
        <f t="shared" si="1"/>
        <v>4.3565162449543209</v>
      </c>
      <c r="D130" s="27">
        <f>SUM(B$129:B130)/SUM(B$117:B118)*100-100</f>
        <v>3.7095352779177233</v>
      </c>
      <c r="F130" s="36" t="str">
        <f>IF(B130=0,"",IF(B130="","",IF(B130&gt;0,"f","")))</f>
        <v>f</v>
      </c>
    </row>
    <row r="131" spans="1:6" ht="15" customHeight="1" x14ac:dyDescent="0.25">
      <c r="A131" s="40">
        <v>44986</v>
      </c>
      <c r="B131" s="27">
        <v>144.25474701875669</v>
      </c>
      <c r="C131" s="27">
        <f t="shared" si="1"/>
        <v>3.7298545292716767</v>
      </c>
      <c r="D131" s="27">
        <f>SUM(B$129:B131)/SUM(B$117:B119)*100-100</f>
        <v>3.7164511960014579</v>
      </c>
      <c r="F131" s="36" t="str">
        <f>IF(B131=0,"",IF(B131="","",IF(B131&gt;0,"m","")))</f>
        <v>m</v>
      </c>
    </row>
    <row r="132" spans="1:6" ht="15" customHeight="1" x14ac:dyDescent="0.25">
      <c r="A132" s="40">
        <v>45017</v>
      </c>
      <c r="B132" s="27">
        <v>139.956481058202</v>
      </c>
      <c r="C132" s="27">
        <f t="shared" si="1"/>
        <v>3.2706937127609024</v>
      </c>
      <c r="D132" s="27">
        <f>SUM(B$129:B132)/SUM(B$117:B120)*100-100</f>
        <v>3.6054245084015832</v>
      </c>
      <c r="F132" s="36" t="str">
        <f>IF(B132=0,"",IF(B132="","",IF(B132&gt;0,"a","")))</f>
        <v>a</v>
      </c>
    </row>
    <row r="133" spans="1:6" ht="15" customHeight="1" x14ac:dyDescent="0.25">
      <c r="A133" s="40">
        <v>45047</v>
      </c>
      <c r="B133" s="27">
        <v>140.36693349217964</v>
      </c>
      <c r="C133" s="27">
        <f t="shared" si="1"/>
        <v>3.4451068135314529</v>
      </c>
      <c r="D133" s="27">
        <f>SUM(B$129:B133)/SUM(B$117:B121)*100-100</f>
        <v>3.5734242576863409</v>
      </c>
      <c r="F133" s="36" t="str">
        <f>IF(B133=0,"",IF(B133="","",IF(B133&gt;0,"m","")))</f>
        <v>m</v>
      </c>
    </row>
    <row r="134" spans="1:6" ht="15" customHeight="1" x14ac:dyDescent="0.25">
      <c r="A134" s="40">
        <v>45078</v>
      </c>
      <c r="B134" s="27">
        <v>138.25993795336584</v>
      </c>
      <c r="C134" s="27">
        <f>IFERROR(IF(B134/B122*100-100=-100,"",B134/B122*100-100),"")</f>
        <v>4.4700308331762244</v>
      </c>
      <c r="D134" s="27">
        <f>SUM(B$129:B134)/SUM(B$117:B122)*100-100</f>
        <v>3.7195315740686539</v>
      </c>
      <c r="F134" s="36" t="str">
        <f>IF(B134=0,"",IF(B134="","",IF(B134&gt;0,"j","")))</f>
        <v>j</v>
      </c>
    </row>
    <row r="135" spans="1:6" ht="15" customHeight="1" x14ac:dyDescent="0.25">
      <c r="A135" s="40">
        <v>45108</v>
      </c>
      <c r="B135" s="27">
        <v>141.23421519862839</v>
      </c>
      <c r="C135" s="27">
        <f t="shared" si="1"/>
        <v>4.3540441807032408</v>
      </c>
      <c r="D135" s="27">
        <f>SUM(B$129:B135)/SUM(B$117:B123)*100-100</f>
        <v>3.810166803891164</v>
      </c>
      <c r="F135" s="36" t="str">
        <f>IF(B135=0,"",IF(B135="","",IF(B135&gt;0,"j","")))</f>
        <v>j</v>
      </c>
    </row>
    <row r="136" spans="1:6" ht="15" hidden="1" customHeight="1" x14ac:dyDescent="0.25">
      <c r="A136" s="40">
        <v>45139</v>
      </c>
      <c r="B136" s="27"/>
      <c r="C136" s="27" t="str">
        <f t="shared" si="1"/>
        <v/>
      </c>
      <c r="D136" s="27"/>
      <c r="F136" s="36" t="str">
        <f>IF(B136=0,"",IF(B136="","",IF(B136&gt;0,"a","")))</f>
        <v/>
      </c>
    </row>
    <row r="137" spans="1:6" ht="15" hidden="1" customHeight="1" x14ac:dyDescent="0.25">
      <c r="A137" s="40">
        <v>45170</v>
      </c>
      <c r="B137" s="27"/>
      <c r="C137" s="27" t="str">
        <f t="shared" si="1"/>
        <v/>
      </c>
      <c r="D137" s="27"/>
      <c r="F137" s="36" t="str">
        <f>IF(B137=0,"",IF(B137="","",IF(B137&gt;0,"s","")))</f>
        <v/>
      </c>
    </row>
    <row r="138" spans="1:6" ht="15" hidden="1" customHeight="1" x14ac:dyDescent="0.25">
      <c r="A138" s="40">
        <v>45200</v>
      </c>
      <c r="B138" s="27"/>
      <c r="C138" s="27" t="str">
        <f t="shared" si="1"/>
        <v/>
      </c>
      <c r="D138" s="27"/>
      <c r="F138" s="36" t="str">
        <f>IF(B138=0,"",IF(B138="","",IF(B138&gt;0,"o","")))</f>
        <v/>
      </c>
    </row>
    <row r="139" spans="1:6" ht="15" hidden="1" customHeight="1" x14ac:dyDescent="0.25">
      <c r="A139" s="40">
        <v>45231</v>
      </c>
      <c r="B139" s="27"/>
      <c r="C139" s="27" t="str">
        <f t="shared" si="1"/>
        <v/>
      </c>
      <c r="D139" s="27"/>
      <c r="F139" s="36" t="str">
        <f>IF(B139=0,"",IF(B139="","",IF(B139&gt;0,"n","")))</f>
        <v/>
      </c>
    </row>
    <row r="140" spans="1:6" ht="15" hidden="1" customHeight="1" x14ac:dyDescent="0.25">
      <c r="A140" s="41">
        <v>45261</v>
      </c>
      <c r="B140" s="28"/>
      <c r="C140" s="28" t="str">
        <f t="shared" si="1"/>
        <v/>
      </c>
      <c r="D140" s="28"/>
      <c r="F140" s="36" t="str">
        <f>IF(B140=0,"",IF(B140="","",IF(B140&gt;0,"d","")))</f>
        <v/>
      </c>
    </row>
    <row r="141" spans="1:6" ht="15" hidden="1" customHeight="1" x14ac:dyDescent="0.25">
      <c r="A141" s="42">
        <v>45292</v>
      </c>
      <c r="B141" s="29"/>
      <c r="C141" s="29" t="str">
        <f t="shared" si="1"/>
        <v/>
      </c>
      <c r="D141" s="69"/>
      <c r="F141" s="36" t="str">
        <f>IF(B141=0,"",IF(B141="","",IF(B141&gt;0,F129+1,"")))</f>
        <v/>
      </c>
    </row>
    <row r="142" spans="1:6" ht="15" hidden="1" customHeight="1" x14ac:dyDescent="0.25">
      <c r="A142" s="43">
        <v>45323</v>
      </c>
      <c r="B142" s="31"/>
      <c r="C142" s="31" t="str">
        <f t="shared" si="1"/>
        <v/>
      </c>
      <c r="D142" s="67"/>
      <c r="F142" s="36" t="str">
        <f>IF(B142=0,"",IF(B142="","",IF(B142&gt;0,"f","")))</f>
        <v/>
      </c>
    </row>
    <row r="143" spans="1:6" ht="15" hidden="1" customHeight="1" x14ac:dyDescent="0.25">
      <c r="A143" s="43">
        <v>45352</v>
      </c>
      <c r="B143" s="31"/>
      <c r="C143" s="31" t="str">
        <f t="shared" si="1"/>
        <v/>
      </c>
      <c r="D143" s="67"/>
      <c r="F143" s="36" t="str">
        <f>IF(B143=0,"",IF(B143="","",IF(B143&gt;0,"m","")))</f>
        <v/>
      </c>
    </row>
    <row r="144" spans="1:6" ht="15" hidden="1" customHeight="1" x14ac:dyDescent="0.25">
      <c r="A144" s="43">
        <v>45383</v>
      </c>
      <c r="B144" s="31"/>
      <c r="C144" s="31" t="str">
        <f t="shared" si="1"/>
        <v/>
      </c>
      <c r="D144" s="67"/>
      <c r="F144" s="36" t="str">
        <f>IF(B144=0,"",IF(B144="","",IF(B144&gt;0,"a","")))</f>
        <v/>
      </c>
    </row>
    <row r="145" spans="1:6" ht="15" hidden="1" customHeight="1" x14ac:dyDescent="0.25">
      <c r="A145" s="43">
        <v>45413</v>
      </c>
      <c r="B145" s="31"/>
      <c r="C145" s="31" t="str">
        <f t="shared" si="1"/>
        <v/>
      </c>
      <c r="D145" s="67"/>
      <c r="F145" s="36" t="str">
        <f>IF(B145=0,"",IF(B145="","",IF(B145&gt;0,"m","")))</f>
        <v/>
      </c>
    </row>
    <row r="146" spans="1:6" ht="15" hidden="1" customHeight="1" x14ac:dyDescent="0.25">
      <c r="A146" s="43">
        <v>45444</v>
      </c>
      <c r="B146" s="31"/>
      <c r="C146" s="31" t="str">
        <f t="shared" si="1"/>
        <v/>
      </c>
      <c r="D146" s="67"/>
      <c r="F146" s="36" t="str">
        <f>IF(B146=0,"",IF(B146="","",IF(B146&gt;0,"j","")))</f>
        <v/>
      </c>
    </row>
    <row r="147" spans="1:6" ht="15" hidden="1" customHeight="1" x14ac:dyDescent="0.25">
      <c r="A147" s="43">
        <v>45474</v>
      </c>
      <c r="B147" s="31"/>
      <c r="C147" s="31" t="str">
        <f t="shared" si="1"/>
        <v/>
      </c>
      <c r="D147" s="67"/>
      <c r="F147" s="36" t="str">
        <f>IF(B147=0,"",IF(B147="","",IF(B147&gt;0,"j","")))</f>
        <v/>
      </c>
    </row>
    <row r="148" spans="1:6" s="39" customFormat="1" ht="17.25" hidden="1" customHeight="1" x14ac:dyDescent="0.2">
      <c r="A148" s="43">
        <v>45505</v>
      </c>
      <c r="B148" s="31"/>
      <c r="C148" s="31" t="str">
        <f t="shared" si="1"/>
        <v/>
      </c>
      <c r="D148" s="67"/>
      <c r="E148" s="38"/>
      <c r="F148" s="38" t="str">
        <f>IF(B148=0,"",IF(B148="","",IF(B148&gt;0,"a","")))</f>
        <v/>
      </c>
    </row>
    <row r="149" spans="1:6" ht="17.25" hidden="1" customHeight="1" x14ac:dyDescent="0.25">
      <c r="A149" s="43">
        <v>45536</v>
      </c>
      <c r="B149" s="31"/>
      <c r="C149" s="31" t="str">
        <f t="shared" ref="C149:C212" si="2">IFERROR(IF(B149/B137*100-100=-100,"",B149/B137*100-100),"")</f>
        <v/>
      </c>
      <c r="D149" s="67"/>
      <c r="F149" s="36" t="str">
        <f>IF(B149=0,"",IF(B149="","",IF(B149&gt;0,"s","")))</f>
        <v/>
      </c>
    </row>
    <row r="150" spans="1:6" s="22" customFormat="1" ht="17.25" hidden="1" customHeight="1" x14ac:dyDescent="0.2">
      <c r="A150" s="43">
        <v>45566</v>
      </c>
      <c r="B150" s="31"/>
      <c r="C150" s="31" t="str">
        <f t="shared" si="2"/>
        <v/>
      </c>
      <c r="D150" s="67"/>
      <c r="E150" s="37"/>
      <c r="F150" s="37" t="str">
        <f>IF(B150=0,"",IF(B150="","",IF(B150&gt;0,"o","")))</f>
        <v/>
      </c>
    </row>
    <row r="151" spans="1:6" ht="17.25" hidden="1" customHeight="1" x14ac:dyDescent="0.25">
      <c r="A151" s="43">
        <v>45597</v>
      </c>
      <c r="B151" s="31"/>
      <c r="C151" s="31" t="str">
        <f t="shared" si="2"/>
        <v/>
      </c>
      <c r="D151" s="67"/>
      <c r="F151" s="36" t="str">
        <f>IF(B151=0,"",IF(B151="","",IF(B151&gt;0,"n","")))</f>
        <v/>
      </c>
    </row>
    <row r="152" spans="1:6" ht="17.25" hidden="1" customHeight="1" x14ac:dyDescent="0.25">
      <c r="A152" s="44">
        <v>45627</v>
      </c>
      <c r="B152" s="33"/>
      <c r="C152" s="33" t="str">
        <f t="shared" si="2"/>
        <v/>
      </c>
      <c r="D152" s="68"/>
      <c r="F152" s="36" t="str">
        <f>IF(B152=0,"",IF(B152="","",IF(B152&gt;0,"d","")))</f>
        <v/>
      </c>
    </row>
    <row r="153" spans="1:6" ht="17.25" hidden="1" customHeight="1" x14ac:dyDescent="0.25">
      <c r="A153" s="45">
        <v>45658</v>
      </c>
      <c r="B153" s="35"/>
      <c r="C153" s="35" t="str">
        <f t="shared" si="2"/>
        <v/>
      </c>
      <c r="D153" s="27"/>
      <c r="F153" s="36" t="str">
        <f>IF(B153=0,"",IF(B153="","",IF(B153&gt;0,F141+1,"")))</f>
        <v/>
      </c>
    </row>
    <row r="154" spans="1:6" ht="17.25" hidden="1" customHeight="1" x14ac:dyDescent="0.25">
      <c r="A154" s="40">
        <v>45689</v>
      </c>
      <c r="B154" s="27"/>
      <c r="C154" s="27" t="str">
        <f t="shared" si="2"/>
        <v/>
      </c>
      <c r="D154" s="27"/>
      <c r="F154" s="36" t="str">
        <f>IF(B154=0,"",IF(B154="","",IF(B154&gt;0,"f","")))</f>
        <v/>
      </c>
    </row>
    <row r="155" spans="1:6" ht="17.25" hidden="1" customHeight="1" x14ac:dyDescent="0.25">
      <c r="A155" s="40">
        <v>45717</v>
      </c>
      <c r="B155" s="27"/>
      <c r="C155" s="27" t="str">
        <f t="shared" si="2"/>
        <v/>
      </c>
      <c r="D155" s="27"/>
      <c r="F155" s="36" t="str">
        <f>IF(B155=0,"",IF(B155="","",IF(B155&gt;0,"m","")))</f>
        <v/>
      </c>
    </row>
    <row r="156" spans="1:6" ht="17.25" hidden="1" customHeight="1" x14ac:dyDescent="0.25">
      <c r="A156" s="40">
        <v>45748</v>
      </c>
      <c r="B156" s="27"/>
      <c r="C156" s="27" t="str">
        <f t="shared" si="2"/>
        <v/>
      </c>
      <c r="D156" s="27"/>
      <c r="F156" s="36" t="str">
        <f>IF(B156=0,"",IF(B156="","",IF(B156&gt;0,"a","")))</f>
        <v/>
      </c>
    </row>
    <row r="157" spans="1:6" s="47" customFormat="1" ht="17.25" hidden="1" customHeight="1" x14ac:dyDescent="0.25">
      <c r="A157" s="40">
        <v>45778</v>
      </c>
      <c r="B157" s="27"/>
      <c r="C157" s="27" t="str">
        <f t="shared" si="2"/>
        <v/>
      </c>
      <c r="D157" s="27"/>
      <c r="E157" s="46"/>
      <c r="F157" s="46" t="str">
        <f>IF(B157=0,"",IF(B157="","",IF(B157&gt;0,"m","")))</f>
        <v/>
      </c>
    </row>
    <row r="158" spans="1:6" ht="17.25" hidden="1" customHeight="1" x14ac:dyDescent="0.25">
      <c r="A158" s="40">
        <v>45809</v>
      </c>
      <c r="B158" s="27"/>
      <c r="C158" s="27" t="str">
        <f t="shared" si="2"/>
        <v/>
      </c>
      <c r="D158" s="27"/>
      <c r="F158" s="36" t="str">
        <f>IF(B158=0,"",IF(B158="","",IF(B158&gt;0,"j","")))</f>
        <v/>
      </c>
    </row>
    <row r="159" spans="1:6" ht="17.25" hidden="1" customHeight="1" x14ac:dyDescent="0.25">
      <c r="A159" s="40">
        <v>45839</v>
      </c>
      <c r="B159" s="27"/>
      <c r="C159" s="27" t="str">
        <f t="shared" si="2"/>
        <v/>
      </c>
      <c r="D159" s="27"/>
      <c r="F159" s="36" t="str">
        <f>IF(B159=0,"",IF(B159="","",IF(B159&gt;0,"j","")))</f>
        <v/>
      </c>
    </row>
    <row r="160" spans="1:6" ht="17.25" hidden="1" customHeight="1" x14ac:dyDescent="0.25">
      <c r="A160" s="40">
        <v>45870</v>
      </c>
      <c r="B160" s="27"/>
      <c r="C160" s="27" t="str">
        <f t="shared" si="2"/>
        <v/>
      </c>
      <c r="D160" s="27"/>
      <c r="F160" s="36" t="str">
        <f>IF(B160=0,"",IF(B160="","",IF(B160&gt;0,"a","")))</f>
        <v/>
      </c>
    </row>
    <row r="161" spans="1:7" s="47" customFormat="1" ht="17.25" hidden="1" customHeight="1" x14ac:dyDescent="0.25">
      <c r="A161" s="40">
        <v>45901</v>
      </c>
      <c r="B161" s="27"/>
      <c r="C161" s="27" t="str">
        <f t="shared" si="2"/>
        <v/>
      </c>
      <c r="D161" s="27"/>
      <c r="E161" s="46"/>
      <c r="F161" s="46" t="str">
        <f>IF(B161=0,"",IF(B161="","",IF(B161&gt;0,"s","")))</f>
        <v/>
      </c>
    </row>
    <row r="162" spans="1:7" s="22" customFormat="1" ht="17.25" hidden="1" customHeight="1" x14ac:dyDescent="0.2">
      <c r="A162" s="40">
        <v>45931</v>
      </c>
      <c r="B162" s="27"/>
      <c r="C162" s="27" t="str">
        <f t="shared" si="2"/>
        <v/>
      </c>
      <c r="D162" s="27"/>
      <c r="E162" s="37"/>
      <c r="F162" s="37" t="str">
        <f>IF(B162=0,"",IF(B162="","",IF(B162&gt;0,"o","")))</f>
        <v/>
      </c>
    </row>
    <row r="163" spans="1:7" s="47" customFormat="1" ht="17.25" hidden="1" customHeight="1" x14ac:dyDescent="0.25">
      <c r="A163" s="40">
        <v>45962</v>
      </c>
      <c r="B163" s="27"/>
      <c r="C163" s="27" t="str">
        <f t="shared" si="2"/>
        <v/>
      </c>
      <c r="D163" s="27"/>
      <c r="E163" s="46"/>
      <c r="F163" s="46" t="str">
        <f>IF(B163=0,"",IF(B163="","",IF(B163&gt;0,"n","")))</f>
        <v/>
      </c>
    </row>
    <row r="164" spans="1:7" ht="12.75" hidden="1" customHeight="1" x14ac:dyDescent="0.25">
      <c r="A164" s="41">
        <v>45992</v>
      </c>
      <c r="B164" s="28"/>
      <c r="C164" s="28" t="str">
        <f t="shared" si="2"/>
        <v/>
      </c>
      <c r="D164" s="28"/>
      <c r="F164" s="36" t="str">
        <f>IF(B164=0,"",IF(B164="","",IF(B164&gt;0,"d","")))</f>
        <v/>
      </c>
    </row>
    <row r="165" spans="1:7" ht="17.25" hidden="1" customHeight="1" x14ac:dyDescent="0.25">
      <c r="A165" s="42">
        <v>46023</v>
      </c>
      <c r="B165" s="29"/>
      <c r="C165" s="29" t="str">
        <f t="shared" si="2"/>
        <v/>
      </c>
      <c r="D165" s="69"/>
      <c r="F165" s="36" t="str">
        <f>IF(B165=0,"",IF(B165="","",IF(B165&gt;0,F153+1,"")))</f>
        <v/>
      </c>
    </row>
    <row r="166" spans="1:7" ht="17.25" hidden="1" customHeight="1" x14ac:dyDescent="0.25">
      <c r="A166" s="43">
        <v>46054</v>
      </c>
      <c r="B166" s="31"/>
      <c r="C166" s="31" t="str">
        <f t="shared" si="2"/>
        <v/>
      </c>
      <c r="D166" s="67"/>
      <c r="F166" s="36" t="str">
        <f>IF(B166=0,"",IF(B166="","",IF(B166&gt;0,"f","")))</f>
        <v/>
      </c>
    </row>
    <row r="167" spans="1:7" ht="17.25" hidden="1" customHeight="1" x14ac:dyDescent="0.25">
      <c r="A167" s="43">
        <v>46082</v>
      </c>
      <c r="B167" s="31"/>
      <c r="C167" s="31" t="str">
        <f t="shared" si="2"/>
        <v/>
      </c>
      <c r="D167" s="67"/>
      <c r="F167" s="36" t="str">
        <f>IF(B167=0,"",IF(B167="","",IF(B167&gt;0,"m","")))</f>
        <v/>
      </c>
    </row>
    <row r="168" spans="1:7" ht="17.25" hidden="1" customHeight="1" x14ac:dyDescent="0.25">
      <c r="A168" s="43">
        <v>46113</v>
      </c>
      <c r="B168" s="31"/>
      <c r="C168" s="31" t="str">
        <f t="shared" si="2"/>
        <v/>
      </c>
      <c r="D168" s="67"/>
      <c r="F168" s="36" t="str">
        <f>IF(B168=0,"",IF(B168="","",IF(B168&gt;0,"a","")))</f>
        <v/>
      </c>
    </row>
    <row r="169" spans="1:7" ht="17.25" hidden="1" customHeight="1" x14ac:dyDescent="0.25">
      <c r="A169" s="43">
        <v>46143</v>
      </c>
      <c r="B169" s="31"/>
      <c r="C169" s="31" t="str">
        <f t="shared" si="2"/>
        <v/>
      </c>
      <c r="D169" s="67"/>
      <c r="F169" s="36" t="str">
        <f>IF(B169=0,"",IF(B169="","",IF(B169&gt;0,"m","")))</f>
        <v/>
      </c>
    </row>
    <row r="170" spans="1:7" ht="17.25" hidden="1" customHeight="1" x14ac:dyDescent="0.25">
      <c r="A170" s="43">
        <v>46174</v>
      </c>
      <c r="B170" s="31"/>
      <c r="C170" s="31" t="str">
        <f t="shared" si="2"/>
        <v/>
      </c>
      <c r="D170" s="67"/>
      <c r="F170" s="36" t="str">
        <f>IF(B170=0,"",IF(B170="","",IF(B170&gt;0,"j","")))</f>
        <v/>
      </c>
    </row>
    <row r="171" spans="1:7" ht="17.25" hidden="1" customHeight="1" x14ac:dyDescent="0.25">
      <c r="A171" s="43">
        <v>46204</v>
      </c>
      <c r="B171" s="31"/>
      <c r="C171" s="31" t="str">
        <f t="shared" si="2"/>
        <v/>
      </c>
      <c r="D171" s="67"/>
      <c r="F171" s="36" t="str">
        <f>IF(B171=0,"",IF(B171="","",IF(B171&gt;0,"j","")))</f>
        <v/>
      </c>
    </row>
    <row r="172" spans="1:7" ht="17.25" hidden="1" customHeight="1" x14ac:dyDescent="0.25">
      <c r="A172" s="43">
        <v>46235</v>
      </c>
      <c r="B172" s="31"/>
      <c r="C172" s="31" t="str">
        <f t="shared" si="2"/>
        <v/>
      </c>
      <c r="D172" s="67"/>
      <c r="F172" s="36" t="str">
        <f>IF(B172=0,"",IF(B172="","",IF(B172&gt;0,"a","")))</f>
        <v/>
      </c>
    </row>
    <row r="173" spans="1:7" ht="17.25" hidden="1" customHeight="1" x14ac:dyDescent="0.25">
      <c r="A173" s="43">
        <v>46266</v>
      </c>
      <c r="B173" s="31"/>
      <c r="C173" s="31" t="str">
        <f t="shared" si="2"/>
        <v/>
      </c>
      <c r="D173" s="67"/>
      <c r="F173" s="36" t="str">
        <f>IF(B173=0,"",IF(B173="","",IF(B173&gt;0,"s","")))</f>
        <v/>
      </c>
    </row>
    <row r="174" spans="1:7" ht="17.25" hidden="1" customHeight="1" x14ac:dyDescent="0.25">
      <c r="A174" s="43">
        <v>46296</v>
      </c>
      <c r="B174" s="31"/>
      <c r="C174" s="31" t="str">
        <f t="shared" si="2"/>
        <v/>
      </c>
      <c r="D174" s="67"/>
      <c r="F174" s="36" t="str">
        <f>IF(B174=0,"",IF(B174="","",IF(B174&gt;0,"o","")))</f>
        <v/>
      </c>
    </row>
    <row r="175" spans="1:7" ht="17.25" hidden="1" customHeight="1" x14ac:dyDescent="0.25">
      <c r="A175" s="43">
        <v>46327</v>
      </c>
      <c r="B175" s="31"/>
      <c r="C175" s="31" t="str">
        <f t="shared" si="2"/>
        <v/>
      </c>
      <c r="D175" s="67"/>
      <c r="F175" s="36" t="str">
        <f>IF(B175=0,"",IF(B175="","",IF(B175&gt;0,"n","")))</f>
        <v/>
      </c>
      <c r="G175" s="23" t="s">
        <v>9</v>
      </c>
    </row>
    <row r="176" spans="1:7" ht="17.25" hidden="1" customHeight="1" x14ac:dyDescent="0.25">
      <c r="A176" s="44">
        <v>46357</v>
      </c>
      <c r="B176" s="33"/>
      <c r="C176" s="33" t="str">
        <f t="shared" si="2"/>
        <v/>
      </c>
      <c r="D176" s="68"/>
      <c r="F176" s="36" t="str">
        <f>IF(B176=0,"",IF(B176="","",IF(B176&gt;0,"d","")))</f>
        <v/>
      </c>
      <c r="G176" s="23" t="s">
        <v>10</v>
      </c>
    </row>
    <row r="177" spans="1:6" ht="17.25" hidden="1" customHeight="1" x14ac:dyDescent="0.25">
      <c r="A177" s="45">
        <v>46388</v>
      </c>
      <c r="B177" s="35"/>
      <c r="C177" s="35" t="str">
        <f t="shared" si="2"/>
        <v/>
      </c>
      <c r="D177" s="27"/>
      <c r="F177" s="36" t="str">
        <f>IF(B177=0,"",IF(B177="","",IF(B177&gt;0,F165+1,"")))</f>
        <v/>
      </c>
    </row>
    <row r="178" spans="1:6" ht="17.25" hidden="1" customHeight="1" x14ac:dyDescent="0.25">
      <c r="A178" s="40">
        <v>46419</v>
      </c>
      <c r="B178" s="27"/>
      <c r="C178" s="27" t="str">
        <f t="shared" si="2"/>
        <v/>
      </c>
      <c r="D178" s="27"/>
      <c r="F178" s="36" t="str">
        <f>IF(B178=0,"",IF(B178="","",IF(B178&gt;0,"f","")))</f>
        <v/>
      </c>
    </row>
    <row r="179" spans="1:6" ht="17.25" hidden="1" customHeight="1" x14ac:dyDescent="0.25">
      <c r="A179" s="40">
        <v>46447</v>
      </c>
      <c r="B179" s="27"/>
      <c r="C179" s="27" t="str">
        <f t="shared" si="2"/>
        <v/>
      </c>
      <c r="D179" s="27"/>
      <c r="F179" s="36" t="str">
        <f>IF(B179=0,"",IF(B179="","",IF(B179&gt;0,"m","")))</f>
        <v/>
      </c>
    </row>
    <row r="180" spans="1:6" ht="17.25" hidden="1" customHeight="1" x14ac:dyDescent="0.25">
      <c r="A180" s="40">
        <v>46478</v>
      </c>
      <c r="B180" s="27"/>
      <c r="C180" s="27" t="str">
        <f t="shared" si="2"/>
        <v/>
      </c>
      <c r="D180" s="27"/>
      <c r="F180" s="36" t="str">
        <f>IF(B180=0,"",IF(B180="","",IF(B180&gt;0,"a","")))</f>
        <v/>
      </c>
    </row>
    <row r="181" spans="1:6" ht="17.25" hidden="1" customHeight="1" x14ac:dyDescent="0.25">
      <c r="A181" s="40">
        <v>46508</v>
      </c>
      <c r="B181" s="27"/>
      <c r="C181" s="27" t="str">
        <f t="shared" si="2"/>
        <v/>
      </c>
      <c r="D181" s="27"/>
      <c r="F181" s="36" t="str">
        <f>IF(B181=0,"",IF(B181="","",IF(B181&gt;0,"m","")))</f>
        <v/>
      </c>
    </row>
    <row r="182" spans="1:6" ht="17.25" hidden="1" customHeight="1" x14ac:dyDescent="0.25">
      <c r="A182" s="40">
        <v>46539</v>
      </c>
      <c r="B182" s="27"/>
      <c r="C182" s="27" t="str">
        <f t="shared" si="2"/>
        <v/>
      </c>
      <c r="D182" s="27"/>
      <c r="F182" s="36" t="str">
        <f>IF(B182=0,"",IF(B182="","",IF(B182&gt;0,"j","")))</f>
        <v/>
      </c>
    </row>
    <row r="183" spans="1:6" ht="17.25" hidden="1" customHeight="1" x14ac:dyDescent="0.25">
      <c r="A183" s="40">
        <v>46569</v>
      </c>
      <c r="B183" s="27"/>
      <c r="C183" s="27" t="str">
        <f t="shared" si="2"/>
        <v/>
      </c>
      <c r="D183" s="27"/>
      <c r="F183" s="36" t="str">
        <f>IF(B183=0,"",IF(B183="","",IF(B183&gt;0,"j","")))</f>
        <v/>
      </c>
    </row>
    <row r="184" spans="1:6" ht="17.25" hidden="1" customHeight="1" x14ac:dyDescent="0.25">
      <c r="A184" s="40">
        <v>46600</v>
      </c>
      <c r="B184" s="27"/>
      <c r="C184" s="27" t="str">
        <f t="shared" si="2"/>
        <v/>
      </c>
      <c r="D184" s="27"/>
      <c r="F184" s="36" t="str">
        <f>IF(B184=0,"",IF(B184="","",IF(B184&gt;0,"a","")))</f>
        <v/>
      </c>
    </row>
    <row r="185" spans="1:6" s="47" customFormat="1" ht="17.25" hidden="1" customHeight="1" x14ac:dyDescent="0.25">
      <c r="A185" s="40">
        <v>46631</v>
      </c>
      <c r="B185" s="27"/>
      <c r="C185" s="27" t="str">
        <f t="shared" si="2"/>
        <v/>
      </c>
      <c r="D185" s="27"/>
      <c r="E185" s="46"/>
      <c r="F185" s="46" t="str">
        <f>IF(B185=0,"",IF(B185="","",IF(B185&gt;0,"s","")))</f>
        <v/>
      </c>
    </row>
    <row r="186" spans="1:6" s="47" customFormat="1" ht="17.25" hidden="1" customHeight="1" x14ac:dyDescent="0.25">
      <c r="A186" s="40">
        <v>46661</v>
      </c>
      <c r="B186" s="27"/>
      <c r="C186" s="27" t="str">
        <f t="shared" si="2"/>
        <v/>
      </c>
      <c r="D186" s="27"/>
      <c r="E186" s="46"/>
      <c r="F186" s="46" t="str">
        <f>IF(B186=0,"",IF(B186="","",IF(B186&gt;0,"o","")))</f>
        <v/>
      </c>
    </row>
    <row r="187" spans="1:6" ht="17.25" hidden="1" customHeight="1" x14ac:dyDescent="0.25">
      <c r="A187" s="40">
        <v>46692</v>
      </c>
      <c r="B187" s="27"/>
      <c r="C187" s="27" t="str">
        <f t="shared" si="2"/>
        <v/>
      </c>
      <c r="D187" s="27"/>
      <c r="F187" s="36" t="str">
        <f>IF(B187=0,"",IF(B187="","",IF(B187&gt;0,"n","")))</f>
        <v/>
      </c>
    </row>
    <row r="188" spans="1:6" ht="17.25" hidden="1" customHeight="1" x14ac:dyDescent="0.25">
      <c r="A188" s="41">
        <v>46722</v>
      </c>
      <c r="B188" s="28"/>
      <c r="C188" s="28" t="str">
        <f t="shared" si="2"/>
        <v/>
      </c>
      <c r="D188" s="28"/>
      <c r="F188" s="36" t="str">
        <f>IF(B188=0,"",IF(B188="","",IF(B188&gt;0,"d","")))</f>
        <v/>
      </c>
    </row>
    <row r="189" spans="1:6" ht="17.25" hidden="1" customHeight="1" x14ac:dyDescent="0.25">
      <c r="A189" s="42">
        <v>46753</v>
      </c>
      <c r="B189" s="29"/>
      <c r="C189" s="29" t="str">
        <f t="shared" si="2"/>
        <v/>
      </c>
      <c r="D189" s="30"/>
      <c r="F189" s="36" t="str">
        <f>IF(B189=0,"",IF(B189="","",IF(B189&gt;0,F177+1,"")))</f>
        <v/>
      </c>
    </row>
    <row r="190" spans="1:6" ht="17.25" hidden="1" customHeight="1" x14ac:dyDescent="0.25">
      <c r="A190" s="43">
        <v>46784</v>
      </c>
      <c r="B190" s="31"/>
      <c r="C190" s="31" t="str">
        <f t="shared" si="2"/>
        <v/>
      </c>
      <c r="D190" s="32"/>
      <c r="F190" s="36" t="str">
        <f>IF(B190=0,"",IF(B190="","",IF(B190&gt;0,"f","")))</f>
        <v/>
      </c>
    </row>
    <row r="191" spans="1:6" ht="17.25" hidden="1" customHeight="1" x14ac:dyDescent="0.25">
      <c r="A191" s="43">
        <v>46813</v>
      </c>
      <c r="B191" s="31"/>
      <c r="C191" s="31" t="str">
        <f t="shared" si="2"/>
        <v/>
      </c>
      <c r="D191" s="32"/>
      <c r="F191" s="36" t="str">
        <f>IF(B191=0,"",IF(B191="","",IF(B191&gt;0,"m","")))</f>
        <v/>
      </c>
    </row>
    <row r="192" spans="1:6" ht="17.25" hidden="1" customHeight="1" x14ac:dyDescent="0.25">
      <c r="A192" s="43">
        <v>46844</v>
      </c>
      <c r="B192" s="31"/>
      <c r="C192" s="31" t="str">
        <f t="shared" si="2"/>
        <v/>
      </c>
      <c r="D192" s="32"/>
      <c r="F192" s="36" t="str">
        <f>IF(B192=0,"",IF(B192="","",IF(B192&gt;0,"a","")))</f>
        <v/>
      </c>
    </row>
    <row r="193" spans="1:7" ht="17.25" hidden="1" customHeight="1" x14ac:dyDescent="0.25">
      <c r="A193" s="43">
        <v>46874</v>
      </c>
      <c r="B193" s="31"/>
      <c r="C193" s="31" t="str">
        <f t="shared" si="2"/>
        <v/>
      </c>
      <c r="D193" s="32"/>
      <c r="F193" s="36" t="str">
        <f>IF(B193=0,"",IF(B193="","",IF(B193&gt;0,"m","")))</f>
        <v/>
      </c>
    </row>
    <row r="194" spans="1:7" ht="17.25" hidden="1" customHeight="1" x14ac:dyDescent="0.25">
      <c r="A194" s="43">
        <v>46905</v>
      </c>
      <c r="B194" s="31"/>
      <c r="C194" s="31" t="str">
        <f t="shared" si="2"/>
        <v/>
      </c>
      <c r="D194" s="32"/>
      <c r="F194" s="36" t="str">
        <f>IF(B194=0,"",IF(B194="","",IF(B194&gt;0,"j","")))</f>
        <v/>
      </c>
    </row>
    <row r="195" spans="1:7" ht="17.25" hidden="1" customHeight="1" x14ac:dyDescent="0.25">
      <c r="A195" s="43">
        <v>46935</v>
      </c>
      <c r="B195" s="31"/>
      <c r="C195" s="31" t="str">
        <f t="shared" si="2"/>
        <v/>
      </c>
      <c r="D195" s="32"/>
      <c r="F195" s="36" t="str">
        <f>IF(B195=0,"",IF(B195="","",IF(B195&gt;0,"j","")))</f>
        <v/>
      </c>
    </row>
    <row r="196" spans="1:7" ht="17.25" hidden="1" customHeight="1" x14ac:dyDescent="0.25">
      <c r="A196" s="43">
        <v>46966</v>
      </c>
      <c r="B196" s="31"/>
      <c r="C196" s="31" t="str">
        <f t="shared" si="2"/>
        <v/>
      </c>
      <c r="D196" s="32"/>
      <c r="F196" s="36" t="str">
        <f>IF(B196=0,"",IF(B196="","",IF(B196&gt;0,"a","")))</f>
        <v/>
      </c>
    </row>
    <row r="197" spans="1:7" ht="17.25" hidden="1" customHeight="1" x14ac:dyDescent="0.25">
      <c r="A197" s="43">
        <v>46997</v>
      </c>
      <c r="B197" s="31"/>
      <c r="C197" s="31" t="str">
        <f t="shared" si="2"/>
        <v/>
      </c>
      <c r="D197" s="32"/>
      <c r="F197" s="36" t="str">
        <f>IF(B197=0,"",IF(B197="","",IF(B197&gt;0,"s","")))</f>
        <v/>
      </c>
    </row>
    <row r="198" spans="1:7" ht="17.25" hidden="1" customHeight="1" x14ac:dyDescent="0.25">
      <c r="A198" s="43">
        <v>47027</v>
      </c>
      <c r="B198" s="31"/>
      <c r="C198" s="31" t="str">
        <f t="shared" si="2"/>
        <v/>
      </c>
      <c r="D198" s="32"/>
      <c r="F198" s="36" t="str">
        <f>IF(B198=0,"",IF(B198="","",IF(B198&gt;0,"o","")))</f>
        <v/>
      </c>
    </row>
    <row r="199" spans="1:7" ht="17.25" hidden="1" customHeight="1" x14ac:dyDescent="0.25">
      <c r="A199" s="43">
        <v>47058</v>
      </c>
      <c r="B199" s="31"/>
      <c r="C199" s="31" t="str">
        <f t="shared" si="2"/>
        <v/>
      </c>
      <c r="D199" s="32"/>
      <c r="F199" s="36" t="str">
        <f>IF(B199=0,"",IF(B199="","",IF(B199&gt;0,"n","")))</f>
        <v/>
      </c>
    </row>
    <row r="200" spans="1:7" ht="17.25" hidden="1" customHeight="1" x14ac:dyDescent="0.25">
      <c r="A200" s="44">
        <v>47088</v>
      </c>
      <c r="B200" s="33"/>
      <c r="C200" s="33" t="str">
        <f t="shared" si="2"/>
        <v/>
      </c>
      <c r="D200" s="34"/>
      <c r="F200" s="36" t="str">
        <f>IF(B200=0,"",IF(B200="","",IF(B200&gt;0,"d","")))</f>
        <v/>
      </c>
    </row>
    <row r="201" spans="1:7" ht="17.25" hidden="1" customHeight="1" x14ac:dyDescent="0.25">
      <c r="A201" s="45">
        <v>47119</v>
      </c>
      <c r="B201" s="35"/>
      <c r="C201" s="35" t="str">
        <f t="shared" si="2"/>
        <v/>
      </c>
      <c r="D201" s="27"/>
      <c r="F201" s="36" t="str">
        <f>IF(B201=0,"",IF(B201="","",IF(B201&gt;0,F189+1,"")))</f>
        <v/>
      </c>
    </row>
    <row r="202" spans="1:7" ht="17.25" hidden="1" customHeight="1" x14ac:dyDescent="0.25">
      <c r="A202" s="40">
        <v>47150</v>
      </c>
      <c r="B202" s="27"/>
      <c r="C202" s="27" t="str">
        <f t="shared" si="2"/>
        <v/>
      </c>
      <c r="D202" s="27"/>
      <c r="F202" s="36" t="str">
        <f>IF(B202=0,"",IF(B202="","",IF(B202&gt;0,"f","")))</f>
        <v/>
      </c>
    </row>
    <row r="203" spans="1:7" ht="17.25" hidden="1" customHeight="1" x14ac:dyDescent="0.25">
      <c r="A203" s="40">
        <v>47178</v>
      </c>
      <c r="B203" s="27"/>
      <c r="C203" s="27" t="str">
        <f t="shared" si="2"/>
        <v/>
      </c>
      <c r="D203" s="27"/>
      <c r="F203" s="36" t="str">
        <f>IF(B203=0,"",IF(B203="","",IF(B203&gt;0,"m","")))</f>
        <v/>
      </c>
    </row>
    <row r="204" spans="1:7" ht="17.25" hidden="1" customHeight="1" x14ac:dyDescent="0.25">
      <c r="A204" s="40">
        <v>47209</v>
      </c>
      <c r="B204" s="27"/>
      <c r="C204" s="27" t="str">
        <f t="shared" si="2"/>
        <v/>
      </c>
      <c r="D204" s="27"/>
      <c r="F204" s="36" t="str">
        <f>IF(B204=0,"",IF(B204="","",IF(B204&gt;0,"a","")))</f>
        <v/>
      </c>
    </row>
    <row r="205" spans="1:7" ht="17.25" hidden="1" customHeight="1" x14ac:dyDescent="0.25">
      <c r="A205" s="40">
        <v>47239</v>
      </c>
      <c r="B205" s="27"/>
      <c r="C205" s="27" t="str">
        <f t="shared" si="2"/>
        <v/>
      </c>
      <c r="D205" s="27"/>
      <c r="F205" s="36" t="str">
        <f>IF(B205=0,"",IF(B205="","",IF(B205&gt;0,"m","")))</f>
        <v/>
      </c>
      <c r="G205" s="23" t="s">
        <v>4</v>
      </c>
    </row>
    <row r="206" spans="1:7" ht="15" hidden="1" customHeight="1" x14ac:dyDescent="0.25">
      <c r="A206" s="40">
        <v>47270</v>
      </c>
      <c r="B206" s="27"/>
      <c r="C206" s="27" t="str">
        <f t="shared" si="2"/>
        <v/>
      </c>
      <c r="D206" s="27"/>
      <c r="F206" s="36" t="str">
        <f>IF(B206=0,"",IF(B206="","",IF(B206&gt;0,"j","")))</f>
        <v/>
      </c>
      <c r="G206" s="23" t="s">
        <v>6</v>
      </c>
    </row>
    <row r="207" spans="1:7" ht="17.25" hidden="1" customHeight="1" x14ac:dyDescent="0.25">
      <c r="A207" s="40">
        <v>47300</v>
      </c>
      <c r="B207" s="27"/>
      <c r="C207" s="27" t="str">
        <f t="shared" si="2"/>
        <v/>
      </c>
      <c r="D207" s="27"/>
      <c r="F207" s="36" t="str">
        <f>IF(B207=0,"",IF(B207="","",IF(B207&gt;0,"j","")))</f>
        <v/>
      </c>
      <c r="G207" s="23" t="s">
        <v>6</v>
      </c>
    </row>
    <row r="208" spans="1:7" ht="15" hidden="1" customHeight="1" x14ac:dyDescent="0.25">
      <c r="A208" s="40">
        <v>47331</v>
      </c>
      <c r="B208" s="27"/>
      <c r="C208" s="27" t="str">
        <f t="shared" si="2"/>
        <v/>
      </c>
      <c r="D208" s="27"/>
      <c r="F208" s="36" t="str">
        <f>IF(B208=0,"",IF(B208="","",IF(B208&gt;0,"a","")))</f>
        <v/>
      </c>
      <c r="G208" s="23" t="s">
        <v>5</v>
      </c>
    </row>
    <row r="209" spans="1:7" ht="17.25" hidden="1" customHeight="1" x14ac:dyDescent="0.25">
      <c r="A209" s="40">
        <v>47362</v>
      </c>
      <c r="B209" s="27"/>
      <c r="C209" s="27" t="str">
        <f t="shared" si="2"/>
        <v/>
      </c>
      <c r="D209" s="27"/>
      <c r="F209" s="36" t="str">
        <f>IF(B209=0,"",IF(B209="","",IF(B209&gt;0,"s","")))</f>
        <v/>
      </c>
      <c r="G209" s="23" t="s">
        <v>7</v>
      </c>
    </row>
    <row r="210" spans="1:7" ht="15" hidden="1" customHeight="1" x14ac:dyDescent="0.25">
      <c r="A210" s="40">
        <v>47392</v>
      </c>
      <c r="B210" s="27"/>
      <c r="C210" s="27" t="str">
        <f t="shared" si="2"/>
        <v/>
      </c>
      <c r="D210" s="27"/>
      <c r="F210" s="36" t="str">
        <f>IF(B210=0,"",IF(B210="","",IF(B210&gt;0,"o","")))</f>
        <v/>
      </c>
      <c r="G210" s="23" t="s">
        <v>8</v>
      </c>
    </row>
    <row r="211" spans="1:7" ht="17.25" hidden="1" customHeight="1" x14ac:dyDescent="0.25">
      <c r="A211" s="40">
        <v>47423</v>
      </c>
      <c r="B211" s="27"/>
      <c r="C211" s="27" t="str">
        <f t="shared" si="2"/>
        <v/>
      </c>
      <c r="D211" s="27"/>
      <c r="F211" s="36" t="str">
        <f>IF(B211=0,"",IF(B211="","",IF(B211&gt;0,"n","")))</f>
        <v/>
      </c>
      <c r="G211" s="23" t="s">
        <v>9</v>
      </c>
    </row>
    <row r="212" spans="1:7" ht="15" hidden="1" customHeight="1" x14ac:dyDescent="0.25">
      <c r="A212" s="41">
        <v>47453</v>
      </c>
      <c r="B212" s="28"/>
      <c r="C212" s="28" t="str">
        <f t="shared" si="2"/>
        <v/>
      </c>
      <c r="D212" s="28"/>
      <c r="F212" s="36" t="str">
        <f>IF(B212=0,"",IF(B212="","",IF(B212&gt;0,"d","")))</f>
        <v/>
      </c>
      <c r="G212" s="23" t="s">
        <v>10</v>
      </c>
    </row>
    <row r="213" spans="1:7" ht="15" hidden="1" customHeight="1" x14ac:dyDescent="0.25">
      <c r="A213" s="42">
        <v>47484</v>
      </c>
      <c r="B213" s="29"/>
      <c r="C213" s="29" t="str">
        <f t="shared" ref="C213:C276" si="3">IFERROR(IF(B213/B201*100-100=-100,"",B213/B201*100-100),"")</f>
        <v/>
      </c>
      <c r="D213" s="30"/>
      <c r="F213" s="36" t="str">
        <f>IF(B213=0,"",IF(B213="","",IF(B213&gt;0,F201+1,"")))</f>
        <v/>
      </c>
    </row>
    <row r="214" spans="1:7" ht="15" hidden="1" customHeight="1" x14ac:dyDescent="0.25">
      <c r="A214" s="43">
        <v>47515</v>
      </c>
      <c r="B214" s="31"/>
      <c r="C214" s="31" t="str">
        <f t="shared" si="3"/>
        <v/>
      </c>
      <c r="D214" s="32"/>
      <c r="F214" s="36" t="str">
        <f>IF(B214=0,"",IF(B214="","",IF(B214&gt;0,"f","")))</f>
        <v/>
      </c>
    </row>
    <row r="215" spans="1:7" s="22" customFormat="1" ht="15" hidden="1" customHeight="1" x14ac:dyDescent="0.2">
      <c r="A215" s="43">
        <v>47543</v>
      </c>
      <c r="B215" s="31"/>
      <c r="C215" s="31" t="str">
        <f t="shared" si="3"/>
        <v/>
      </c>
      <c r="D215" s="32"/>
      <c r="E215" s="37"/>
      <c r="F215" s="37" t="str">
        <f>IF(B215=0,"",IF(B215="","",IF(B215&gt;0,"m","")))</f>
        <v/>
      </c>
    </row>
    <row r="216" spans="1:7" s="22" customFormat="1" ht="15" hidden="1" customHeight="1" x14ac:dyDescent="0.2">
      <c r="A216" s="43">
        <v>47574</v>
      </c>
      <c r="B216" s="31"/>
      <c r="C216" s="31" t="str">
        <f t="shared" si="3"/>
        <v/>
      </c>
      <c r="D216" s="32"/>
      <c r="E216" s="37"/>
      <c r="F216" s="37" t="str">
        <f>IF(B216=0,"",IF(B216="","",IF(B216&gt;0,"a","")))</f>
        <v/>
      </c>
    </row>
    <row r="217" spans="1:7" ht="15" hidden="1" customHeight="1" x14ac:dyDescent="0.25">
      <c r="A217" s="43">
        <v>47604</v>
      </c>
      <c r="B217" s="31"/>
      <c r="C217" s="31" t="str">
        <f t="shared" si="3"/>
        <v/>
      </c>
      <c r="D217" s="32"/>
      <c r="F217" s="36" t="str">
        <f>IF(B217=0,"",IF(B217="","",IF(B217&gt;0,"m","")))</f>
        <v/>
      </c>
    </row>
    <row r="218" spans="1:7" ht="15" hidden="1" customHeight="1" x14ac:dyDescent="0.25">
      <c r="A218" s="43">
        <v>47635</v>
      </c>
      <c r="B218" s="31"/>
      <c r="C218" s="31" t="str">
        <f t="shared" si="3"/>
        <v/>
      </c>
      <c r="D218" s="32"/>
      <c r="F218" s="36" t="str">
        <f>IF(B218=0,"",IF(B218="","",IF(B218&gt;0,"j","")))</f>
        <v/>
      </c>
    </row>
    <row r="219" spans="1:7" ht="15" hidden="1" customHeight="1" x14ac:dyDescent="0.25">
      <c r="A219" s="43">
        <v>47665</v>
      </c>
      <c r="B219" s="31"/>
      <c r="C219" s="31" t="str">
        <f t="shared" si="3"/>
        <v/>
      </c>
      <c r="D219" s="32"/>
      <c r="F219" s="36" t="str">
        <f>IF(B219=0,"",IF(B219="","",IF(B219&gt;0,"j","")))</f>
        <v/>
      </c>
    </row>
    <row r="220" spans="1:7" ht="15" hidden="1" customHeight="1" x14ac:dyDescent="0.25">
      <c r="A220" s="43">
        <v>47696</v>
      </c>
      <c r="B220" s="31"/>
      <c r="C220" s="31" t="str">
        <f t="shared" si="3"/>
        <v/>
      </c>
      <c r="D220" s="32"/>
      <c r="F220" s="36" t="str">
        <f>IF(B220=0,"",IF(B220="","",IF(B220&gt;0,"a","")))</f>
        <v/>
      </c>
    </row>
    <row r="221" spans="1:7" ht="15" hidden="1" customHeight="1" x14ac:dyDescent="0.25">
      <c r="A221" s="43">
        <v>47727</v>
      </c>
      <c r="B221" s="31"/>
      <c r="C221" s="31" t="str">
        <f t="shared" si="3"/>
        <v/>
      </c>
      <c r="D221" s="32"/>
      <c r="F221" s="36" t="str">
        <f>IF(B221=0,"",IF(B221="","",IF(B221&gt;0,"s","")))</f>
        <v/>
      </c>
    </row>
    <row r="222" spans="1:7" ht="15" hidden="1" customHeight="1" x14ac:dyDescent="0.25">
      <c r="A222" s="43">
        <v>47757</v>
      </c>
      <c r="B222" s="31"/>
      <c r="C222" s="31" t="str">
        <f t="shared" si="3"/>
        <v/>
      </c>
      <c r="D222" s="32"/>
      <c r="F222" s="36" t="str">
        <f>IF(B222=0,"",IF(B222="","",IF(B222&gt;0,"o","")))</f>
        <v/>
      </c>
    </row>
    <row r="223" spans="1:7" ht="15" hidden="1" customHeight="1" x14ac:dyDescent="0.25">
      <c r="A223" s="43">
        <v>47788</v>
      </c>
      <c r="B223" s="31"/>
      <c r="C223" s="31" t="str">
        <f t="shared" si="3"/>
        <v/>
      </c>
      <c r="D223" s="32"/>
      <c r="F223" s="36" t="str">
        <f>IF(B223=0,"",IF(B223="","",IF(B223&gt;0,"n","")))</f>
        <v/>
      </c>
    </row>
    <row r="224" spans="1:7" ht="15" hidden="1" customHeight="1" x14ac:dyDescent="0.25">
      <c r="A224" s="44">
        <v>47818</v>
      </c>
      <c r="B224" s="33"/>
      <c r="C224" s="33" t="str">
        <f t="shared" si="3"/>
        <v/>
      </c>
      <c r="D224" s="34"/>
      <c r="F224" s="36" t="str">
        <f>IF(B224=0,"",IF(B224="","",IF(B224&gt;0,"d","")))</f>
        <v/>
      </c>
    </row>
    <row r="225" spans="1:6" ht="15" hidden="1" customHeight="1" x14ac:dyDescent="0.25">
      <c r="A225" s="45">
        <v>47849</v>
      </c>
      <c r="B225" s="35"/>
      <c r="C225" s="35" t="str">
        <f t="shared" si="3"/>
        <v/>
      </c>
      <c r="D225" s="27"/>
      <c r="F225" s="36" t="str">
        <f>IF(B225=0,"",IF(B225="","",IF(B225&gt;0,F213+1,"")))</f>
        <v/>
      </c>
    </row>
    <row r="226" spans="1:6" ht="15" hidden="1" customHeight="1" x14ac:dyDescent="0.25">
      <c r="A226" s="40">
        <v>47880</v>
      </c>
      <c r="B226" s="27"/>
      <c r="C226" s="27" t="str">
        <f t="shared" si="3"/>
        <v/>
      </c>
      <c r="D226" s="27"/>
      <c r="F226" s="36" t="str">
        <f>IF(B226=0,"",IF(B226="","",IF(B226&gt;0,"f","")))</f>
        <v/>
      </c>
    </row>
    <row r="227" spans="1:6" ht="15" hidden="1" customHeight="1" x14ac:dyDescent="0.25">
      <c r="A227" s="40">
        <v>47908</v>
      </c>
      <c r="B227" s="27"/>
      <c r="C227" s="27" t="str">
        <f t="shared" si="3"/>
        <v/>
      </c>
      <c r="D227" s="27"/>
      <c r="F227" s="37" t="str">
        <f>IF(B227=0,"",IF(B227="","",IF(B227&gt;0,"m","")))</f>
        <v/>
      </c>
    </row>
    <row r="228" spans="1:6" ht="15" hidden="1" customHeight="1" x14ac:dyDescent="0.25">
      <c r="A228" s="40">
        <v>47939</v>
      </c>
      <c r="B228" s="27"/>
      <c r="C228" s="27" t="str">
        <f t="shared" si="3"/>
        <v/>
      </c>
      <c r="D228" s="27"/>
      <c r="F228" s="37" t="str">
        <f>IF(B228=0,"",IF(B228="","",IF(B228&gt;0,"a","")))</f>
        <v/>
      </c>
    </row>
    <row r="229" spans="1:6" ht="15" hidden="1" customHeight="1" x14ac:dyDescent="0.25">
      <c r="A229" s="40">
        <v>47969</v>
      </c>
      <c r="B229" s="27"/>
      <c r="C229" s="27" t="str">
        <f t="shared" si="3"/>
        <v/>
      </c>
      <c r="D229" s="27"/>
      <c r="F229" s="36" t="str">
        <f>IF(B229=0,"",IF(B229="","",IF(B229&gt;0,"m","")))</f>
        <v/>
      </c>
    </row>
    <row r="230" spans="1:6" ht="15" hidden="1" customHeight="1" x14ac:dyDescent="0.25">
      <c r="A230" s="40">
        <v>48000</v>
      </c>
      <c r="B230" s="27"/>
      <c r="C230" s="27" t="str">
        <f t="shared" si="3"/>
        <v/>
      </c>
      <c r="D230" s="27"/>
      <c r="F230" s="36" t="str">
        <f>IF(B230=0,"",IF(B230="","",IF(B230&gt;0,"j","")))</f>
        <v/>
      </c>
    </row>
    <row r="231" spans="1:6" ht="15" hidden="1" customHeight="1" x14ac:dyDescent="0.25">
      <c r="A231" s="40">
        <v>48030</v>
      </c>
      <c r="B231" s="27"/>
      <c r="C231" s="27" t="str">
        <f t="shared" si="3"/>
        <v/>
      </c>
      <c r="D231" s="27"/>
      <c r="F231" s="36" t="str">
        <f>IF(B231=0,"",IF(B231="","",IF(B231&gt;0,"j","")))</f>
        <v/>
      </c>
    </row>
    <row r="232" spans="1:6" ht="15" hidden="1" customHeight="1" x14ac:dyDescent="0.25">
      <c r="A232" s="40">
        <v>48061</v>
      </c>
      <c r="B232" s="27"/>
      <c r="C232" s="27" t="str">
        <f t="shared" si="3"/>
        <v/>
      </c>
      <c r="D232" s="27"/>
      <c r="F232" s="36" t="str">
        <f>IF(B232=0,"",IF(B232="","",IF(B232&gt;0,"a","")))</f>
        <v/>
      </c>
    </row>
    <row r="233" spans="1:6" ht="15" hidden="1" customHeight="1" x14ac:dyDescent="0.25">
      <c r="A233" s="40">
        <v>48092</v>
      </c>
      <c r="B233" s="27"/>
      <c r="C233" s="27" t="str">
        <f t="shared" si="3"/>
        <v/>
      </c>
      <c r="D233" s="27"/>
      <c r="F233" s="36" t="str">
        <f>IF(B233=0,"",IF(B233="","",IF(B233&gt;0,"s","")))</f>
        <v/>
      </c>
    </row>
    <row r="234" spans="1:6" ht="15" hidden="1" customHeight="1" x14ac:dyDescent="0.25">
      <c r="A234" s="40">
        <v>48122</v>
      </c>
      <c r="B234" s="27"/>
      <c r="C234" s="27" t="str">
        <f t="shared" si="3"/>
        <v/>
      </c>
      <c r="D234" s="27"/>
      <c r="F234" s="36" t="str">
        <f>IF(B234=0,"",IF(B234="","",IF(B234&gt;0,"o","")))</f>
        <v/>
      </c>
    </row>
    <row r="235" spans="1:6" ht="15" hidden="1" customHeight="1" x14ac:dyDescent="0.25">
      <c r="A235" s="40">
        <v>48153</v>
      </c>
      <c r="B235" s="27"/>
      <c r="C235" s="27" t="str">
        <f t="shared" si="3"/>
        <v/>
      </c>
      <c r="D235" s="27"/>
      <c r="F235" s="36" t="str">
        <f>IF(B235=0,"",IF(B235="","",IF(B235&gt;0,"n","")))</f>
        <v/>
      </c>
    </row>
    <row r="236" spans="1:6" ht="15" hidden="1" customHeight="1" x14ac:dyDescent="0.25">
      <c r="A236" s="41">
        <v>48183</v>
      </c>
      <c r="B236" s="28"/>
      <c r="C236" s="28" t="str">
        <f t="shared" si="3"/>
        <v/>
      </c>
      <c r="D236" s="28"/>
      <c r="F236" s="36" t="str">
        <f>IF(B236=0,"",IF(B236="","",IF(B236&gt;0,"d","")))</f>
        <v/>
      </c>
    </row>
    <row r="237" spans="1:6" ht="15" hidden="1" customHeight="1" x14ac:dyDescent="0.25">
      <c r="A237" s="42">
        <v>48214</v>
      </c>
      <c r="B237" s="29"/>
      <c r="C237" s="29" t="str">
        <f t="shared" si="3"/>
        <v/>
      </c>
      <c r="D237" s="30"/>
    </row>
    <row r="238" spans="1:6" ht="17.25" hidden="1" customHeight="1" x14ac:dyDescent="0.25">
      <c r="A238" s="43">
        <v>48245</v>
      </c>
      <c r="B238" s="31"/>
      <c r="C238" s="31" t="str">
        <f t="shared" si="3"/>
        <v/>
      </c>
      <c r="D238" s="32"/>
    </row>
    <row r="239" spans="1:6" ht="17.25" hidden="1" customHeight="1" x14ac:dyDescent="0.25">
      <c r="A239" s="43">
        <v>48274</v>
      </c>
      <c r="B239" s="31"/>
      <c r="C239" s="31" t="str">
        <f t="shared" si="3"/>
        <v/>
      </c>
      <c r="D239" s="32"/>
    </row>
    <row r="240" spans="1:6" ht="17.25" hidden="1" customHeight="1" x14ac:dyDescent="0.25">
      <c r="A240" s="43">
        <v>48305</v>
      </c>
      <c r="B240" s="31"/>
      <c r="C240" s="31" t="str">
        <f t="shared" si="3"/>
        <v/>
      </c>
      <c r="D240" s="32"/>
    </row>
    <row r="241" spans="1:4" ht="17.25" hidden="1" customHeight="1" x14ac:dyDescent="0.25">
      <c r="A241" s="43">
        <v>48335</v>
      </c>
      <c r="B241" s="31"/>
      <c r="C241" s="31" t="str">
        <f t="shared" si="3"/>
        <v/>
      </c>
      <c r="D241" s="32"/>
    </row>
    <row r="242" spans="1:4" ht="17.25" hidden="1" customHeight="1" x14ac:dyDescent="0.25">
      <c r="A242" s="43">
        <v>48366</v>
      </c>
      <c r="B242" s="31"/>
      <c r="C242" s="31" t="str">
        <f t="shared" si="3"/>
        <v/>
      </c>
      <c r="D242" s="32"/>
    </row>
    <row r="243" spans="1:4" ht="17.25" hidden="1" customHeight="1" x14ac:dyDescent="0.25">
      <c r="A243" s="43">
        <v>48396</v>
      </c>
      <c r="B243" s="31"/>
      <c r="C243" s="31" t="str">
        <f t="shared" si="3"/>
        <v/>
      </c>
      <c r="D243" s="32"/>
    </row>
    <row r="244" spans="1:4" ht="17.25" hidden="1" customHeight="1" x14ac:dyDescent="0.25">
      <c r="A244" s="43">
        <v>48427</v>
      </c>
      <c r="B244" s="31"/>
      <c r="C244" s="31" t="str">
        <f t="shared" si="3"/>
        <v/>
      </c>
      <c r="D244" s="32"/>
    </row>
    <row r="245" spans="1:4" ht="17.25" hidden="1" customHeight="1" x14ac:dyDescent="0.25">
      <c r="A245" s="43">
        <v>48458</v>
      </c>
      <c r="B245" s="31"/>
      <c r="C245" s="31" t="str">
        <f t="shared" si="3"/>
        <v/>
      </c>
      <c r="D245" s="32"/>
    </row>
    <row r="246" spans="1:4" ht="17.25" hidden="1" customHeight="1" x14ac:dyDescent="0.25">
      <c r="A246" s="43">
        <v>48488</v>
      </c>
      <c r="B246" s="31"/>
      <c r="C246" s="31" t="str">
        <f t="shared" si="3"/>
        <v/>
      </c>
      <c r="D246" s="32"/>
    </row>
    <row r="247" spans="1:4" ht="17.25" hidden="1" customHeight="1" x14ac:dyDescent="0.25">
      <c r="A247" s="43">
        <v>48519</v>
      </c>
      <c r="B247" s="31"/>
      <c r="C247" s="31" t="str">
        <f t="shared" si="3"/>
        <v/>
      </c>
      <c r="D247" s="32"/>
    </row>
    <row r="248" spans="1:4" ht="17.25" hidden="1" customHeight="1" x14ac:dyDescent="0.25">
      <c r="A248" s="44">
        <v>48549</v>
      </c>
      <c r="B248" s="33"/>
      <c r="C248" s="33" t="str">
        <f t="shared" si="3"/>
        <v/>
      </c>
      <c r="D248" s="34"/>
    </row>
    <row r="249" spans="1:4" ht="17.25" hidden="1" customHeight="1" x14ac:dyDescent="0.25">
      <c r="A249" s="45">
        <v>48580</v>
      </c>
      <c r="B249" s="35"/>
      <c r="C249" s="35" t="str">
        <f t="shared" si="3"/>
        <v/>
      </c>
      <c r="D249" s="27"/>
    </row>
    <row r="250" spans="1:4" ht="17.25" hidden="1" customHeight="1" x14ac:dyDescent="0.25">
      <c r="A250" s="40">
        <v>48611</v>
      </c>
      <c r="B250" s="27"/>
      <c r="C250" s="27" t="str">
        <f t="shared" si="3"/>
        <v/>
      </c>
      <c r="D250" s="27"/>
    </row>
    <row r="251" spans="1:4" ht="17.25" hidden="1" customHeight="1" x14ac:dyDescent="0.25">
      <c r="A251" s="40">
        <v>48639</v>
      </c>
      <c r="B251" s="27"/>
      <c r="C251" s="27" t="str">
        <f t="shared" si="3"/>
        <v/>
      </c>
      <c r="D251" s="27"/>
    </row>
    <row r="252" spans="1:4" ht="17.25" hidden="1" customHeight="1" x14ac:dyDescent="0.25">
      <c r="A252" s="40">
        <v>48670</v>
      </c>
      <c r="B252" s="27"/>
      <c r="C252" s="27" t="str">
        <f t="shared" si="3"/>
        <v/>
      </c>
      <c r="D252" s="27"/>
    </row>
    <row r="253" spans="1:4" ht="17.25" hidden="1" customHeight="1" x14ac:dyDescent="0.25">
      <c r="A253" s="40">
        <v>48700</v>
      </c>
      <c r="B253" s="27"/>
      <c r="C253" s="27" t="str">
        <f t="shared" si="3"/>
        <v/>
      </c>
      <c r="D253" s="27"/>
    </row>
    <row r="254" spans="1:4" ht="17.25" hidden="1" customHeight="1" x14ac:dyDescent="0.25">
      <c r="A254" s="40">
        <v>48731</v>
      </c>
      <c r="B254" s="27"/>
      <c r="C254" s="27" t="str">
        <f t="shared" si="3"/>
        <v/>
      </c>
      <c r="D254" s="27"/>
    </row>
    <row r="255" spans="1:4" ht="17.25" hidden="1" customHeight="1" x14ac:dyDescent="0.25">
      <c r="A255" s="40">
        <v>48761</v>
      </c>
      <c r="B255" s="27"/>
      <c r="C255" s="27" t="str">
        <f t="shared" si="3"/>
        <v/>
      </c>
      <c r="D255" s="27"/>
    </row>
    <row r="256" spans="1:4" ht="17.25" hidden="1" customHeight="1" x14ac:dyDescent="0.25">
      <c r="A256" s="40">
        <v>48792</v>
      </c>
      <c r="B256" s="27"/>
      <c r="C256" s="27" t="str">
        <f t="shared" si="3"/>
        <v/>
      </c>
      <c r="D256" s="27"/>
    </row>
    <row r="257" spans="1:4" ht="17.25" hidden="1" customHeight="1" x14ac:dyDescent="0.25">
      <c r="A257" s="40">
        <v>48823</v>
      </c>
      <c r="B257" s="27"/>
      <c r="C257" s="27" t="str">
        <f t="shared" si="3"/>
        <v/>
      </c>
      <c r="D257" s="27"/>
    </row>
    <row r="258" spans="1:4" ht="17.25" hidden="1" customHeight="1" x14ac:dyDescent="0.25">
      <c r="A258" s="40">
        <v>48853</v>
      </c>
      <c r="B258" s="27"/>
      <c r="C258" s="27" t="str">
        <f t="shared" si="3"/>
        <v/>
      </c>
      <c r="D258" s="27"/>
    </row>
    <row r="259" spans="1:4" ht="17.25" hidden="1" customHeight="1" x14ac:dyDescent="0.25">
      <c r="A259" s="40">
        <v>48884</v>
      </c>
      <c r="B259" s="27"/>
      <c r="C259" s="27" t="str">
        <f t="shared" si="3"/>
        <v/>
      </c>
      <c r="D259" s="27"/>
    </row>
    <row r="260" spans="1:4" ht="17.25" hidden="1" customHeight="1" x14ac:dyDescent="0.25">
      <c r="A260" s="41">
        <v>48914</v>
      </c>
      <c r="B260" s="28"/>
      <c r="C260" s="28" t="str">
        <f t="shared" si="3"/>
        <v/>
      </c>
      <c r="D260" s="28"/>
    </row>
    <row r="261" spans="1:4" ht="17.25" hidden="1" customHeight="1" x14ac:dyDescent="0.25">
      <c r="A261" s="42">
        <v>48945</v>
      </c>
      <c r="B261" s="29"/>
      <c r="C261" s="29" t="str">
        <f t="shared" si="3"/>
        <v/>
      </c>
      <c r="D261" s="30"/>
    </row>
    <row r="262" spans="1:4" ht="17.25" hidden="1" customHeight="1" x14ac:dyDescent="0.25">
      <c r="A262" s="43">
        <v>48976</v>
      </c>
      <c r="B262" s="31"/>
      <c r="C262" s="31" t="str">
        <f t="shared" si="3"/>
        <v/>
      </c>
      <c r="D262" s="32"/>
    </row>
    <row r="263" spans="1:4" ht="17.25" hidden="1" customHeight="1" x14ac:dyDescent="0.25">
      <c r="A263" s="43">
        <v>49004</v>
      </c>
      <c r="B263" s="31"/>
      <c r="C263" s="31" t="str">
        <f t="shared" si="3"/>
        <v/>
      </c>
      <c r="D263" s="32"/>
    </row>
    <row r="264" spans="1:4" ht="17.25" hidden="1" customHeight="1" x14ac:dyDescent="0.25">
      <c r="A264" s="43">
        <v>49035</v>
      </c>
      <c r="B264" s="31"/>
      <c r="C264" s="31" t="str">
        <f t="shared" si="3"/>
        <v/>
      </c>
      <c r="D264" s="32"/>
    </row>
    <row r="265" spans="1:4" ht="17.25" hidden="1" customHeight="1" x14ac:dyDescent="0.25">
      <c r="A265" s="43">
        <v>49065</v>
      </c>
      <c r="B265" s="31"/>
      <c r="C265" s="31" t="str">
        <f t="shared" si="3"/>
        <v/>
      </c>
      <c r="D265" s="32"/>
    </row>
    <row r="266" spans="1:4" ht="17.25" hidden="1" customHeight="1" x14ac:dyDescent="0.25">
      <c r="A266" s="43">
        <v>49096</v>
      </c>
      <c r="B266" s="31"/>
      <c r="C266" s="31" t="str">
        <f t="shared" si="3"/>
        <v/>
      </c>
      <c r="D266" s="32"/>
    </row>
    <row r="267" spans="1:4" ht="17.25" hidden="1" customHeight="1" x14ac:dyDescent="0.25">
      <c r="A267" s="43">
        <v>49126</v>
      </c>
      <c r="B267" s="31"/>
      <c r="C267" s="31" t="str">
        <f t="shared" si="3"/>
        <v/>
      </c>
      <c r="D267" s="32"/>
    </row>
    <row r="268" spans="1:4" ht="17.25" hidden="1" customHeight="1" x14ac:dyDescent="0.25">
      <c r="A268" s="43">
        <v>49157</v>
      </c>
      <c r="B268" s="31"/>
      <c r="C268" s="31" t="str">
        <f t="shared" si="3"/>
        <v/>
      </c>
      <c r="D268" s="32"/>
    </row>
    <row r="269" spans="1:4" ht="17.25" hidden="1" customHeight="1" x14ac:dyDescent="0.25">
      <c r="A269" s="43">
        <v>49188</v>
      </c>
      <c r="B269" s="31"/>
      <c r="C269" s="31" t="str">
        <f t="shared" si="3"/>
        <v/>
      </c>
      <c r="D269" s="32"/>
    </row>
    <row r="270" spans="1:4" ht="17.25" hidden="1" customHeight="1" x14ac:dyDescent="0.25">
      <c r="A270" s="43">
        <v>49218</v>
      </c>
      <c r="B270" s="31"/>
      <c r="C270" s="31" t="str">
        <f t="shared" si="3"/>
        <v/>
      </c>
      <c r="D270" s="32"/>
    </row>
    <row r="271" spans="1:4" ht="17.25" hidden="1" customHeight="1" x14ac:dyDescent="0.25">
      <c r="A271" s="43">
        <v>49249</v>
      </c>
      <c r="B271" s="31"/>
      <c r="C271" s="31" t="str">
        <f t="shared" si="3"/>
        <v/>
      </c>
      <c r="D271" s="32"/>
    </row>
    <row r="272" spans="1:4" ht="17.25" hidden="1" customHeight="1" x14ac:dyDescent="0.25">
      <c r="A272" s="44">
        <v>49279</v>
      </c>
      <c r="B272" s="33"/>
      <c r="C272" s="33" t="str">
        <f t="shared" si="3"/>
        <v/>
      </c>
      <c r="D272" s="34"/>
    </row>
    <row r="273" spans="1:4" ht="17.25" hidden="1" customHeight="1" x14ac:dyDescent="0.25">
      <c r="A273" s="45">
        <v>49310</v>
      </c>
      <c r="B273" s="35"/>
      <c r="C273" s="35" t="str">
        <f t="shared" si="3"/>
        <v/>
      </c>
      <c r="D273" s="27"/>
    </row>
    <row r="274" spans="1:4" ht="17.25" hidden="1" customHeight="1" x14ac:dyDescent="0.25">
      <c r="A274" s="40">
        <v>49341</v>
      </c>
      <c r="B274" s="27"/>
      <c r="C274" s="27" t="str">
        <f t="shared" si="3"/>
        <v/>
      </c>
      <c r="D274" s="27"/>
    </row>
    <row r="275" spans="1:4" ht="17.25" hidden="1" customHeight="1" x14ac:dyDescent="0.25">
      <c r="A275" s="40">
        <v>49369</v>
      </c>
      <c r="B275" s="27"/>
      <c r="C275" s="27" t="str">
        <f t="shared" si="3"/>
        <v/>
      </c>
      <c r="D275" s="27"/>
    </row>
    <row r="276" spans="1:4" ht="17.25" hidden="1" customHeight="1" x14ac:dyDescent="0.25">
      <c r="A276" s="40">
        <v>49400</v>
      </c>
      <c r="B276" s="27"/>
      <c r="C276" s="27" t="str">
        <f t="shared" si="3"/>
        <v/>
      </c>
      <c r="D276" s="27"/>
    </row>
    <row r="277" spans="1:4" ht="17.25" hidden="1" customHeight="1" x14ac:dyDescent="0.25">
      <c r="A277" s="40">
        <v>49430</v>
      </c>
      <c r="B277" s="27"/>
      <c r="C277" s="27" t="str">
        <f t="shared" ref="C277:C340" si="4">IFERROR(IF(B277/B265*100-100=-100,"",B277/B265*100-100),"")</f>
        <v/>
      </c>
      <c r="D277" s="27"/>
    </row>
    <row r="278" spans="1:4" ht="17.25" hidden="1" customHeight="1" x14ac:dyDescent="0.25">
      <c r="A278" s="40">
        <v>49461</v>
      </c>
      <c r="B278" s="27"/>
      <c r="C278" s="27" t="str">
        <f t="shared" si="4"/>
        <v/>
      </c>
      <c r="D278" s="27"/>
    </row>
    <row r="279" spans="1:4" ht="17.25" hidden="1" customHeight="1" x14ac:dyDescent="0.25">
      <c r="A279" s="40">
        <v>49491</v>
      </c>
      <c r="B279" s="27"/>
      <c r="C279" s="27" t="str">
        <f t="shared" si="4"/>
        <v/>
      </c>
      <c r="D279" s="27"/>
    </row>
    <row r="280" spans="1:4" ht="17.25" hidden="1" customHeight="1" x14ac:dyDescent="0.25">
      <c r="A280" s="40">
        <v>49522</v>
      </c>
      <c r="B280" s="27"/>
      <c r="C280" s="27" t="str">
        <f t="shared" si="4"/>
        <v/>
      </c>
      <c r="D280" s="27"/>
    </row>
    <row r="281" spans="1:4" ht="17.25" hidden="1" customHeight="1" x14ac:dyDescent="0.25">
      <c r="A281" s="40">
        <v>49553</v>
      </c>
      <c r="B281" s="27"/>
      <c r="C281" s="27" t="str">
        <f t="shared" si="4"/>
        <v/>
      </c>
      <c r="D281" s="27"/>
    </row>
    <row r="282" spans="1:4" ht="17.25" hidden="1" customHeight="1" x14ac:dyDescent="0.25">
      <c r="A282" s="40">
        <v>49583</v>
      </c>
      <c r="B282" s="27"/>
      <c r="C282" s="27" t="str">
        <f t="shared" si="4"/>
        <v/>
      </c>
      <c r="D282" s="27"/>
    </row>
    <row r="283" spans="1:4" ht="17.25" hidden="1" customHeight="1" x14ac:dyDescent="0.25">
      <c r="A283" s="40">
        <v>49614</v>
      </c>
      <c r="B283" s="27"/>
      <c r="C283" s="27" t="str">
        <f t="shared" si="4"/>
        <v/>
      </c>
      <c r="D283" s="27"/>
    </row>
    <row r="284" spans="1:4" ht="17.25" hidden="1" customHeight="1" x14ac:dyDescent="0.25">
      <c r="A284" s="41">
        <v>49644</v>
      </c>
      <c r="B284" s="28"/>
      <c r="C284" s="28" t="str">
        <f t="shared" si="4"/>
        <v/>
      </c>
      <c r="D284" s="28"/>
    </row>
    <row r="285" spans="1:4" ht="17.25" hidden="1" customHeight="1" x14ac:dyDescent="0.25">
      <c r="A285" s="42">
        <v>49675</v>
      </c>
      <c r="B285" s="29"/>
      <c r="C285" s="29" t="str">
        <f t="shared" si="4"/>
        <v/>
      </c>
      <c r="D285" s="30"/>
    </row>
    <row r="286" spans="1:4" ht="17.25" hidden="1" customHeight="1" x14ac:dyDescent="0.25">
      <c r="A286" s="43">
        <v>49706</v>
      </c>
      <c r="B286" s="31"/>
      <c r="C286" s="31" t="str">
        <f t="shared" si="4"/>
        <v/>
      </c>
      <c r="D286" s="32"/>
    </row>
    <row r="287" spans="1:4" ht="17.25" hidden="1" customHeight="1" x14ac:dyDescent="0.25">
      <c r="A287" s="43">
        <v>49735</v>
      </c>
      <c r="B287" s="31"/>
      <c r="C287" s="31" t="str">
        <f t="shared" si="4"/>
        <v/>
      </c>
      <c r="D287" s="32"/>
    </row>
    <row r="288" spans="1:4" ht="17.25" hidden="1" customHeight="1" x14ac:dyDescent="0.25">
      <c r="A288" s="43">
        <v>49766</v>
      </c>
      <c r="B288" s="31"/>
      <c r="C288" s="31" t="str">
        <f t="shared" si="4"/>
        <v/>
      </c>
      <c r="D288" s="32"/>
    </row>
    <row r="289" spans="1:4" ht="17.25" hidden="1" customHeight="1" x14ac:dyDescent="0.25">
      <c r="A289" s="43">
        <v>49796</v>
      </c>
      <c r="B289" s="31"/>
      <c r="C289" s="31" t="str">
        <f t="shared" si="4"/>
        <v/>
      </c>
      <c r="D289" s="32"/>
    </row>
    <row r="290" spans="1:4" ht="17.25" hidden="1" customHeight="1" x14ac:dyDescent="0.25">
      <c r="A290" s="43">
        <v>49827</v>
      </c>
      <c r="B290" s="31"/>
      <c r="C290" s="31" t="str">
        <f t="shared" si="4"/>
        <v/>
      </c>
      <c r="D290" s="32"/>
    </row>
    <row r="291" spans="1:4" ht="17.25" hidden="1" customHeight="1" x14ac:dyDescent="0.25">
      <c r="A291" s="43">
        <v>49857</v>
      </c>
      <c r="B291" s="31"/>
      <c r="C291" s="31" t="str">
        <f t="shared" si="4"/>
        <v/>
      </c>
      <c r="D291" s="32"/>
    </row>
    <row r="292" spans="1:4" ht="17.25" hidden="1" customHeight="1" x14ac:dyDescent="0.25">
      <c r="A292" s="43">
        <v>49888</v>
      </c>
      <c r="B292" s="31"/>
      <c r="C292" s="31" t="str">
        <f t="shared" si="4"/>
        <v/>
      </c>
      <c r="D292" s="32"/>
    </row>
    <row r="293" spans="1:4" ht="17.25" hidden="1" customHeight="1" x14ac:dyDescent="0.25">
      <c r="A293" s="43">
        <v>49919</v>
      </c>
      <c r="B293" s="31"/>
      <c r="C293" s="31" t="str">
        <f t="shared" si="4"/>
        <v/>
      </c>
      <c r="D293" s="32"/>
    </row>
    <row r="294" spans="1:4" ht="17.25" hidden="1" customHeight="1" x14ac:dyDescent="0.25">
      <c r="A294" s="43">
        <v>49949</v>
      </c>
      <c r="B294" s="31"/>
      <c r="C294" s="31" t="str">
        <f t="shared" si="4"/>
        <v/>
      </c>
      <c r="D294" s="32"/>
    </row>
    <row r="295" spans="1:4" ht="17.25" hidden="1" customHeight="1" x14ac:dyDescent="0.25">
      <c r="A295" s="43">
        <v>49980</v>
      </c>
      <c r="B295" s="31"/>
      <c r="C295" s="31" t="str">
        <f t="shared" si="4"/>
        <v/>
      </c>
      <c r="D295" s="32"/>
    </row>
    <row r="296" spans="1:4" ht="17.25" hidden="1" customHeight="1" x14ac:dyDescent="0.25">
      <c r="A296" s="44">
        <v>50010</v>
      </c>
      <c r="B296" s="33"/>
      <c r="C296" s="33" t="str">
        <f t="shared" si="4"/>
        <v/>
      </c>
      <c r="D296" s="34"/>
    </row>
    <row r="297" spans="1:4" ht="17.25" hidden="1" customHeight="1" x14ac:dyDescent="0.25">
      <c r="A297" s="45">
        <v>50041</v>
      </c>
      <c r="B297" s="35"/>
      <c r="C297" s="35" t="str">
        <f t="shared" si="4"/>
        <v/>
      </c>
      <c r="D297" s="27"/>
    </row>
    <row r="298" spans="1:4" ht="17.25" hidden="1" customHeight="1" x14ac:dyDescent="0.25">
      <c r="A298" s="40">
        <v>50072</v>
      </c>
      <c r="B298" s="27"/>
      <c r="C298" s="27" t="str">
        <f t="shared" si="4"/>
        <v/>
      </c>
      <c r="D298" s="27"/>
    </row>
    <row r="299" spans="1:4" ht="17.25" hidden="1" customHeight="1" x14ac:dyDescent="0.25">
      <c r="A299" s="40">
        <v>50100</v>
      </c>
      <c r="B299" s="27"/>
      <c r="C299" s="27" t="str">
        <f t="shared" si="4"/>
        <v/>
      </c>
      <c r="D299" s="27"/>
    </row>
    <row r="300" spans="1:4" ht="17.25" hidden="1" customHeight="1" x14ac:dyDescent="0.25">
      <c r="A300" s="40">
        <v>50131</v>
      </c>
      <c r="B300" s="27"/>
      <c r="C300" s="27" t="str">
        <f t="shared" si="4"/>
        <v/>
      </c>
      <c r="D300" s="27"/>
    </row>
    <row r="301" spans="1:4" ht="17.25" hidden="1" customHeight="1" x14ac:dyDescent="0.25">
      <c r="A301" s="40">
        <v>50161</v>
      </c>
      <c r="B301" s="27"/>
      <c r="C301" s="27" t="str">
        <f t="shared" si="4"/>
        <v/>
      </c>
      <c r="D301" s="27"/>
    </row>
    <row r="302" spans="1:4" ht="17.25" hidden="1" customHeight="1" x14ac:dyDescent="0.25">
      <c r="A302" s="40">
        <v>50192</v>
      </c>
      <c r="B302" s="27"/>
      <c r="C302" s="27" t="str">
        <f t="shared" si="4"/>
        <v/>
      </c>
      <c r="D302" s="27"/>
    </row>
    <row r="303" spans="1:4" ht="17.25" hidden="1" customHeight="1" x14ac:dyDescent="0.25">
      <c r="A303" s="40">
        <v>50222</v>
      </c>
      <c r="B303" s="27"/>
      <c r="C303" s="27" t="str">
        <f t="shared" si="4"/>
        <v/>
      </c>
      <c r="D303" s="27"/>
    </row>
    <row r="304" spans="1:4" ht="17.25" hidden="1" customHeight="1" x14ac:dyDescent="0.25">
      <c r="A304" s="40">
        <v>50253</v>
      </c>
      <c r="B304" s="27"/>
      <c r="C304" s="27" t="str">
        <f t="shared" si="4"/>
        <v/>
      </c>
      <c r="D304" s="27"/>
    </row>
    <row r="305" spans="1:4" ht="17.25" hidden="1" customHeight="1" x14ac:dyDescent="0.25">
      <c r="A305" s="40">
        <v>50284</v>
      </c>
      <c r="B305" s="27"/>
      <c r="C305" s="27" t="str">
        <f t="shared" si="4"/>
        <v/>
      </c>
      <c r="D305" s="27"/>
    </row>
    <row r="306" spans="1:4" ht="17.25" hidden="1" customHeight="1" x14ac:dyDescent="0.25">
      <c r="A306" s="40">
        <v>50314</v>
      </c>
      <c r="B306" s="27"/>
      <c r="C306" s="27" t="str">
        <f t="shared" si="4"/>
        <v/>
      </c>
      <c r="D306" s="27"/>
    </row>
    <row r="307" spans="1:4" ht="17.25" hidden="1" customHeight="1" x14ac:dyDescent="0.25">
      <c r="A307" s="40">
        <v>50345</v>
      </c>
      <c r="B307" s="27"/>
      <c r="C307" s="27" t="str">
        <f t="shared" si="4"/>
        <v/>
      </c>
      <c r="D307" s="27"/>
    </row>
    <row r="308" spans="1:4" ht="17.25" hidden="1" customHeight="1" x14ac:dyDescent="0.25">
      <c r="A308" s="41">
        <v>50375</v>
      </c>
      <c r="B308" s="28"/>
      <c r="C308" s="28" t="str">
        <f t="shared" si="4"/>
        <v/>
      </c>
      <c r="D308" s="28"/>
    </row>
    <row r="309" spans="1:4" ht="17.25" hidden="1" customHeight="1" x14ac:dyDescent="0.25">
      <c r="A309" s="42">
        <v>50406</v>
      </c>
      <c r="B309" s="29"/>
      <c r="C309" s="29" t="str">
        <f t="shared" si="4"/>
        <v/>
      </c>
      <c r="D309" s="30"/>
    </row>
    <row r="310" spans="1:4" ht="17.25" hidden="1" customHeight="1" x14ac:dyDescent="0.25">
      <c r="A310" s="43">
        <v>50437</v>
      </c>
      <c r="B310" s="31"/>
      <c r="C310" s="31" t="str">
        <f t="shared" si="4"/>
        <v/>
      </c>
      <c r="D310" s="32"/>
    </row>
    <row r="311" spans="1:4" ht="17.25" hidden="1" customHeight="1" x14ac:dyDescent="0.25">
      <c r="A311" s="43">
        <v>50465</v>
      </c>
      <c r="B311" s="31"/>
      <c r="C311" s="31" t="str">
        <f t="shared" si="4"/>
        <v/>
      </c>
      <c r="D311" s="32"/>
    </row>
    <row r="312" spans="1:4" ht="17.25" hidden="1" customHeight="1" x14ac:dyDescent="0.25">
      <c r="A312" s="43">
        <v>50496</v>
      </c>
      <c r="B312" s="31"/>
      <c r="C312" s="31" t="str">
        <f t="shared" si="4"/>
        <v/>
      </c>
      <c r="D312" s="32"/>
    </row>
    <row r="313" spans="1:4" ht="17.25" hidden="1" customHeight="1" x14ac:dyDescent="0.25">
      <c r="A313" s="43">
        <v>50526</v>
      </c>
      <c r="B313" s="31"/>
      <c r="C313" s="31" t="str">
        <f t="shared" si="4"/>
        <v/>
      </c>
      <c r="D313" s="32"/>
    </row>
    <row r="314" spans="1:4" ht="17.25" hidden="1" customHeight="1" x14ac:dyDescent="0.25">
      <c r="A314" s="43">
        <v>50557</v>
      </c>
      <c r="B314" s="31"/>
      <c r="C314" s="31" t="str">
        <f t="shared" si="4"/>
        <v/>
      </c>
      <c r="D314" s="32"/>
    </row>
    <row r="315" spans="1:4" ht="17.25" hidden="1" customHeight="1" x14ac:dyDescent="0.25">
      <c r="A315" s="43">
        <v>50587</v>
      </c>
      <c r="B315" s="31"/>
      <c r="C315" s="31" t="str">
        <f t="shared" si="4"/>
        <v/>
      </c>
      <c r="D315" s="32"/>
    </row>
    <row r="316" spans="1:4" ht="17.25" hidden="1" customHeight="1" x14ac:dyDescent="0.25">
      <c r="A316" s="43">
        <v>50618</v>
      </c>
      <c r="B316" s="31"/>
      <c r="C316" s="31" t="str">
        <f t="shared" si="4"/>
        <v/>
      </c>
      <c r="D316" s="32"/>
    </row>
    <row r="317" spans="1:4" ht="17.25" hidden="1" customHeight="1" x14ac:dyDescent="0.25">
      <c r="A317" s="43">
        <v>50649</v>
      </c>
      <c r="B317" s="31"/>
      <c r="C317" s="31" t="str">
        <f t="shared" si="4"/>
        <v/>
      </c>
      <c r="D317" s="32"/>
    </row>
    <row r="318" spans="1:4" ht="17.25" hidden="1" customHeight="1" x14ac:dyDescent="0.25">
      <c r="A318" s="43">
        <v>50679</v>
      </c>
      <c r="B318" s="31"/>
      <c r="C318" s="31" t="str">
        <f t="shared" si="4"/>
        <v/>
      </c>
      <c r="D318" s="32"/>
    </row>
    <row r="319" spans="1:4" ht="17.25" hidden="1" customHeight="1" x14ac:dyDescent="0.25">
      <c r="A319" s="43">
        <v>50710</v>
      </c>
      <c r="B319" s="31"/>
      <c r="C319" s="31" t="str">
        <f t="shared" si="4"/>
        <v/>
      </c>
      <c r="D319" s="32"/>
    </row>
    <row r="320" spans="1:4" ht="17.25" hidden="1" customHeight="1" x14ac:dyDescent="0.25">
      <c r="A320" s="44">
        <v>50740</v>
      </c>
      <c r="B320" s="33"/>
      <c r="C320" s="33" t="str">
        <f t="shared" si="4"/>
        <v/>
      </c>
      <c r="D320" s="34"/>
    </row>
    <row r="321" spans="1:4" ht="17.25" hidden="1" customHeight="1" x14ac:dyDescent="0.25">
      <c r="A321" s="45">
        <v>50771</v>
      </c>
      <c r="B321" s="35"/>
      <c r="C321" s="35" t="str">
        <f t="shared" si="4"/>
        <v/>
      </c>
      <c r="D321" s="27"/>
    </row>
    <row r="322" spans="1:4" ht="17.25" hidden="1" customHeight="1" x14ac:dyDescent="0.25">
      <c r="A322" s="40">
        <v>50802</v>
      </c>
      <c r="B322" s="27"/>
      <c r="C322" s="27" t="str">
        <f t="shared" si="4"/>
        <v/>
      </c>
      <c r="D322" s="27"/>
    </row>
    <row r="323" spans="1:4" ht="17.25" hidden="1" customHeight="1" x14ac:dyDescent="0.25">
      <c r="A323" s="40">
        <v>50830</v>
      </c>
      <c r="B323" s="27"/>
      <c r="C323" s="27" t="str">
        <f t="shared" si="4"/>
        <v/>
      </c>
      <c r="D323" s="27"/>
    </row>
    <row r="324" spans="1:4" ht="17.25" hidden="1" customHeight="1" x14ac:dyDescent="0.25">
      <c r="A324" s="40">
        <v>50861</v>
      </c>
      <c r="B324" s="27"/>
      <c r="C324" s="27" t="str">
        <f t="shared" si="4"/>
        <v/>
      </c>
      <c r="D324" s="27"/>
    </row>
    <row r="325" spans="1:4" ht="17.25" hidden="1" customHeight="1" x14ac:dyDescent="0.25">
      <c r="A325" s="40">
        <v>50891</v>
      </c>
      <c r="B325" s="27"/>
      <c r="C325" s="27" t="str">
        <f t="shared" si="4"/>
        <v/>
      </c>
      <c r="D325" s="27"/>
    </row>
    <row r="326" spans="1:4" ht="17.25" hidden="1" customHeight="1" x14ac:dyDescent="0.25">
      <c r="A326" s="40">
        <v>50922</v>
      </c>
      <c r="B326" s="27"/>
      <c r="C326" s="27" t="str">
        <f t="shared" si="4"/>
        <v/>
      </c>
      <c r="D326" s="27"/>
    </row>
    <row r="327" spans="1:4" ht="17.25" hidden="1" customHeight="1" x14ac:dyDescent="0.25">
      <c r="A327" s="40">
        <v>50952</v>
      </c>
      <c r="B327" s="27"/>
      <c r="C327" s="27" t="str">
        <f t="shared" si="4"/>
        <v/>
      </c>
      <c r="D327" s="27"/>
    </row>
    <row r="328" spans="1:4" ht="17.25" hidden="1" customHeight="1" x14ac:dyDescent="0.25">
      <c r="A328" s="40">
        <v>50983</v>
      </c>
      <c r="B328" s="27"/>
      <c r="C328" s="27" t="str">
        <f t="shared" si="4"/>
        <v/>
      </c>
      <c r="D328" s="27"/>
    </row>
    <row r="329" spans="1:4" ht="17.25" hidden="1" customHeight="1" x14ac:dyDescent="0.25">
      <c r="A329" s="40">
        <v>51014</v>
      </c>
      <c r="B329" s="27"/>
      <c r="C329" s="27" t="str">
        <f t="shared" si="4"/>
        <v/>
      </c>
      <c r="D329" s="27"/>
    </row>
    <row r="330" spans="1:4" ht="17.25" hidden="1" customHeight="1" x14ac:dyDescent="0.25">
      <c r="A330" s="40">
        <v>51044</v>
      </c>
      <c r="B330" s="27"/>
      <c r="C330" s="27" t="str">
        <f t="shared" si="4"/>
        <v/>
      </c>
      <c r="D330" s="27"/>
    </row>
    <row r="331" spans="1:4" ht="17.25" hidden="1" customHeight="1" x14ac:dyDescent="0.25">
      <c r="A331" s="40">
        <v>51075</v>
      </c>
      <c r="B331" s="27"/>
      <c r="C331" s="27" t="str">
        <f t="shared" si="4"/>
        <v/>
      </c>
      <c r="D331" s="27"/>
    </row>
    <row r="332" spans="1:4" ht="17.25" hidden="1" customHeight="1" x14ac:dyDescent="0.25">
      <c r="A332" s="41">
        <v>51105</v>
      </c>
      <c r="B332" s="28"/>
      <c r="C332" s="28" t="str">
        <f t="shared" si="4"/>
        <v/>
      </c>
      <c r="D332" s="28"/>
    </row>
    <row r="333" spans="1:4" ht="17.25" hidden="1" customHeight="1" x14ac:dyDescent="0.25">
      <c r="A333" s="42">
        <v>51136</v>
      </c>
      <c r="B333" s="29"/>
      <c r="C333" s="29" t="str">
        <f t="shared" si="4"/>
        <v/>
      </c>
      <c r="D333" s="30"/>
    </row>
    <row r="334" spans="1:4" ht="17.25" hidden="1" customHeight="1" x14ac:dyDescent="0.25">
      <c r="A334" s="43">
        <v>51167</v>
      </c>
      <c r="B334" s="31"/>
      <c r="C334" s="31" t="str">
        <f t="shared" si="4"/>
        <v/>
      </c>
      <c r="D334" s="32"/>
    </row>
    <row r="335" spans="1:4" ht="17.25" hidden="1" customHeight="1" x14ac:dyDescent="0.25">
      <c r="A335" s="43">
        <v>51196</v>
      </c>
      <c r="B335" s="31"/>
      <c r="C335" s="31" t="str">
        <f t="shared" si="4"/>
        <v/>
      </c>
      <c r="D335" s="32"/>
    </row>
    <row r="336" spans="1:4" ht="17.25" hidden="1" customHeight="1" x14ac:dyDescent="0.25">
      <c r="A336" s="43">
        <v>51227</v>
      </c>
      <c r="B336" s="31"/>
      <c r="C336" s="31" t="str">
        <f t="shared" si="4"/>
        <v/>
      </c>
      <c r="D336" s="32"/>
    </row>
    <row r="337" spans="1:4" ht="17.25" hidden="1" customHeight="1" x14ac:dyDescent="0.25">
      <c r="A337" s="43">
        <v>51257</v>
      </c>
      <c r="B337" s="31"/>
      <c r="C337" s="31" t="str">
        <f t="shared" si="4"/>
        <v/>
      </c>
      <c r="D337" s="32"/>
    </row>
    <row r="338" spans="1:4" ht="17.25" hidden="1" customHeight="1" x14ac:dyDescent="0.25">
      <c r="A338" s="43">
        <v>51288</v>
      </c>
      <c r="B338" s="31"/>
      <c r="C338" s="31" t="str">
        <f t="shared" si="4"/>
        <v/>
      </c>
      <c r="D338" s="32"/>
    </row>
    <row r="339" spans="1:4" ht="17.25" hidden="1" customHeight="1" x14ac:dyDescent="0.25">
      <c r="A339" s="43">
        <v>51318</v>
      </c>
      <c r="B339" s="31"/>
      <c r="C339" s="31" t="str">
        <f t="shared" si="4"/>
        <v/>
      </c>
      <c r="D339" s="32"/>
    </row>
    <row r="340" spans="1:4" ht="17.25" hidden="1" customHeight="1" x14ac:dyDescent="0.25">
      <c r="A340" s="43">
        <v>51349</v>
      </c>
      <c r="B340" s="31"/>
      <c r="C340" s="31" t="str">
        <f t="shared" si="4"/>
        <v/>
      </c>
      <c r="D340" s="32"/>
    </row>
    <row r="341" spans="1:4" ht="17.25" hidden="1" customHeight="1" x14ac:dyDescent="0.25">
      <c r="A341" s="43">
        <v>51380</v>
      </c>
      <c r="B341" s="31"/>
      <c r="C341" s="31" t="str">
        <f t="shared" ref="C341:C404" si="5">IFERROR(IF(B341/B329*100-100=-100,"",B341/B329*100-100),"")</f>
        <v/>
      </c>
      <c r="D341" s="32"/>
    </row>
    <row r="342" spans="1:4" ht="17.25" hidden="1" customHeight="1" x14ac:dyDescent="0.25">
      <c r="A342" s="43">
        <v>51410</v>
      </c>
      <c r="B342" s="31"/>
      <c r="C342" s="31" t="str">
        <f t="shared" si="5"/>
        <v/>
      </c>
      <c r="D342" s="32"/>
    </row>
    <row r="343" spans="1:4" ht="17.25" hidden="1" customHeight="1" x14ac:dyDescent="0.25">
      <c r="A343" s="43">
        <v>51441</v>
      </c>
      <c r="B343" s="31"/>
      <c r="C343" s="31" t="str">
        <f t="shared" si="5"/>
        <v/>
      </c>
      <c r="D343" s="32"/>
    </row>
    <row r="344" spans="1:4" ht="17.25" hidden="1" customHeight="1" x14ac:dyDescent="0.25">
      <c r="A344" s="44">
        <v>51471</v>
      </c>
      <c r="B344" s="33"/>
      <c r="C344" s="33" t="str">
        <f t="shared" si="5"/>
        <v/>
      </c>
      <c r="D344" s="34"/>
    </row>
    <row r="345" spans="1:4" ht="17.25" hidden="1" customHeight="1" x14ac:dyDescent="0.25">
      <c r="A345" s="45">
        <v>51502</v>
      </c>
      <c r="B345" s="35"/>
      <c r="C345" s="35" t="str">
        <f t="shared" si="5"/>
        <v/>
      </c>
      <c r="D345" s="27"/>
    </row>
    <row r="346" spans="1:4" ht="17.25" hidden="1" customHeight="1" x14ac:dyDescent="0.25">
      <c r="A346" s="40">
        <v>51533</v>
      </c>
      <c r="B346" s="27"/>
      <c r="C346" s="27" t="str">
        <f t="shared" si="5"/>
        <v/>
      </c>
      <c r="D346" s="27"/>
    </row>
    <row r="347" spans="1:4" ht="17.25" hidden="1" customHeight="1" x14ac:dyDescent="0.25">
      <c r="A347" s="40">
        <v>51561</v>
      </c>
      <c r="B347" s="27"/>
      <c r="C347" s="27" t="str">
        <f t="shared" si="5"/>
        <v/>
      </c>
      <c r="D347" s="27"/>
    </row>
    <row r="348" spans="1:4" ht="17.25" hidden="1" customHeight="1" x14ac:dyDescent="0.25">
      <c r="A348" s="40">
        <v>51592</v>
      </c>
      <c r="B348" s="27"/>
      <c r="C348" s="27" t="str">
        <f t="shared" si="5"/>
        <v/>
      </c>
      <c r="D348" s="27"/>
    </row>
    <row r="349" spans="1:4" ht="17.25" hidden="1" customHeight="1" x14ac:dyDescent="0.25">
      <c r="A349" s="40">
        <v>51622</v>
      </c>
      <c r="B349" s="27"/>
      <c r="C349" s="27" t="str">
        <f t="shared" si="5"/>
        <v/>
      </c>
      <c r="D349" s="27"/>
    </row>
    <row r="350" spans="1:4" ht="17.25" hidden="1" customHeight="1" x14ac:dyDescent="0.25">
      <c r="A350" s="40">
        <v>51653</v>
      </c>
      <c r="B350" s="27"/>
      <c r="C350" s="27" t="str">
        <f t="shared" si="5"/>
        <v/>
      </c>
      <c r="D350" s="27"/>
    </row>
    <row r="351" spans="1:4" ht="17.25" hidden="1" customHeight="1" x14ac:dyDescent="0.25">
      <c r="A351" s="40">
        <v>51683</v>
      </c>
      <c r="B351" s="27"/>
      <c r="C351" s="27" t="str">
        <f t="shared" si="5"/>
        <v/>
      </c>
      <c r="D351" s="27"/>
    </row>
    <row r="352" spans="1:4" ht="17.25" hidden="1" customHeight="1" x14ac:dyDescent="0.25">
      <c r="A352" s="40">
        <v>51714</v>
      </c>
      <c r="B352" s="27"/>
      <c r="C352" s="27" t="str">
        <f t="shared" si="5"/>
        <v/>
      </c>
      <c r="D352" s="27"/>
    </row>
    <row r="353" spans="1:4" ht="17.25" hidden="1" customHeight="1" x14ac:dyDescent="0.25">
      <c r="A353" s="40">
        <v>51745</v>
      </c>
      <c r="B353" s="27"/>
      <c r="C353" s="27" t="str">
        <f t="shared" si="5"/>
        <v/>
      </c>
      <c r="D353" s="27"/>
    </row>
    <row r="354" spans="1:4" ht="17.25" hidden="1" customHeight="1" x14ac:dyDescent="0.25">
      <c r="A354" s="40">
        <v>51775</v>
      </c>
      <c r="B354" s="27"/>
      <c r="C354" s="27" t="str">
        <f t="shared" si="5"/>
        <v/>
      </c>
      <c r="D354" s="27"/>
    </row>
    <row r="355" spans="1:4" ht="17.25" hidden="1" customHeight="1" x14ac:dyDescent="0.25">
      <c r="A355" s="40">
        <v>51806</v>
      </c>
      <c r="B355" s="27"/>
      <c r="C355" s="27" t="str">
        <f t="shared" si="5"/>
        <v/>
      </c>
      <c r="D355" s="27"/>
    </row>
    <row r="356" spans="1:4" ht="17.25" hidden="1" customHeight="1" x14ac:dyDescent="0.25">
      <c r="A356" s="41">
        <v>51836</v>
      </c>
      <c r="B356" s="28"/>
      <c r="C356" s="28" t="str">
        <f t="shared" si="5"/>
        <v/>
      </c>
      <c r="D356" s="28"/>
    </row>
    <row r="357" spans="1:4" ht="17.25" hidden="1" customHeight="1" x14ac:dyDescent="0.25">
      <c r="A357" s="42">
        <v>51867</v>
      </c>
      <c r="B357" s="29"/>
      <c r="C357" s="29" t="str">
        <f t="shared" si="5"/>
        <v/>
      </c>
      <c r="D357" s="30"/>
    </row>
    <row r="358" spans="1:4" ht="17.25" hidden="1" customHeight="1" x14ac:dyDescent="0.25">
      <c r="A358" s="43">
        <v>51898</v>
      </c>
      <c r="B358" s="31"/>
      <c r="C358" s="31" t="str">
        <f t="shared" si="5"/>
        <v/>
      </c>
      <c r="D358" s="32"/>
    </row>
    <row r="359" spans="1:4" ht="17.25" hidden="1" customHeight="1" x14ac:dyDescent="0.25">
      <c r="A359" s="43">
        <v>51926</v>
      </c>
      <c r="B359" s="31"/>
      <c r="C359" s="31" t="str">
        <f t="shared" si="5"/>
        <v/>
      </c>
      <c r="D359" s="32"/>
    </row>
    <row r="360" spans="1:4" ht="17.25" hidden="1" customHeight="1" x14ac:dyDescent="0.25">
      <c r="A360" s="43">
        <v>51957</v>
      </c>
      <c r="B360" s="31"/>
      <c r="C360" s="31" t="str">
        <f t="shared" si="5"/>
        <v/>
      </c>
      <c r="D360" s="32"/>
    </row>
    <row r="361" spans="1:4" ht="17.25" hidden="1" customHeight="1" x14ac:dyDescent="0.25">
      <c r="A361" s="43">
        <v>51987</v>
      </c>
      <c r="B361" s="31"/>
      <c r="C361" s="31" t="str">
        <f t="shared" si="5"/>
        <v/>
      </c>
      <c r="D361" s="32"/>
    </row>
    <row r="362" spans="1:4" ht="17.25" hidden="1" customHeight="1" x14ac:dyDescent="0.25">
      <c r="A362" s="43">
        <v>52018</v>
      </c>
      <c r="B362" s="31"/>
      <c r="C362" s="31" t="str">
        <f t="shared" si="5"/>
        <v/>
      </c>
      <c r="D362" s="32"/>
    </row>
    <row r="363" spans="1:4" ht="17.25" hidden="1" customHeight="1" x14ac:dyDescent="0.25">
      <c r="A363" s="43">
        <v>52048</v>
      </c>
      <c r="B363" s="31"/>
      <c r="C363" s="31" t="str">
        <f t="shared" si="5"/>
        <v/>
      </c>
      <c r="D363" s="32"/>
    </row>
    <row r="364" spans="1:4" ht="17.25" hidden="1" customHeight="1" x14ac:dyDescent="0.25">
      <c r="A364" s="43">
        <v>52079</v>
      </c>
      <c r="B364" s="31"/>
      <c r="C364" s="31" t="str">
        <f t="shared" si="5"/>
        <v/>
      </c>
      <c r="D364" s="32"/>
    </row>
    <row r="365" spans="1:4" ht="17.25" hidden="1" customHeight="1" x14ac:dyDescent="0.25">
      <c r="A365" s="43">
        <v>52110</v>
      </c>
      <c r="B365" s="31"/>
      <c r="C365" s="31" t="str">
        <f t="shared" si="5"/>
        <v/>
      </c>
      <c r="D365" s="32"/>
    </row>
    <row r="366" spans="1:4" ht="17.25" hidden="1" customHeight="1" x14ac:dyDescent="0.25">
      <c r="A366" s="43">
        <v>52140</v>
      </c>
      <c r="B366" s="31"/>
      <c r="C366" s="31" t="str">
        <f t="shared" si="5"/>
        <v/>
      </c>
      <c r="D366" s="32"/>
    </row>
    <row r="367" spans="1:4" ht="17.25" hidden="1" customHeight="1" x14ac:dyDescent="0.25">
      <c r="A367" s="43">
        <v>52171</v>
      </c>
      <c r="B367" s="31"/>
      <c r="C367" s="31" t="str">
        <f t="shared" si="5"/>
        <v/>
      </c>
      <c r="D367" s="32"/>
    </row>
    <row r="368" spans="1:4" ht="17.25" hidden="1" customHeight="1" x14ac:dyDescent="0.25">
      <c r="A368" s="44">
        <v>52201</v>
      </c>
      <c r="B368" s="33"/>
      <c r="C368" s="33" t="str">
        <f t="shared" si="5"/>
        <v/>
      </c>
      <c r="D368" s="34"/>
    </row>
    <row r="369" spans="1:4" ht="17.25" hidden="1" customHeight="1" x14ac:dyDescent="0.25">
      <c r="A369" s="45">
        <v>52232</v>
      </c>
      <c r="B369" s="35"/>
      <c r="C369" s="35" t="str">
        <f t="shared" si="5"/>
        <v/>
      </c>
      <c r="D369" s="27"/>
    </row>
    <row r="370" spans="1:4" ht="17.25" hidden="1" customHeight="1" x14ac:dyDescent="0.25">
      <c r="A370" s="40">
        <v>52263</v>
      </c>
      <c r="B370" s="27"/>
      <c r="C370" s="27" t="str">
        <f t="shared" si="5"/>
        <v/>
      </c>
      <c r="D370" s="27"/>
    </row>
    <row r="371" spans="1:4" ht="17.25" hidden="1" customHeight="1" x14ac:dyDescent="0.25">
      <c r="A371" s="40">
        <v>52291</v>
      </c>
      <c r="B371" s="27"/>
      <c r="C371" s="27" t="str">
        <f t="shared" si="5"/>
        <v/>
      </c>
      <c r="D371" s="27"/>
    </row>
    <row r="372" spans="1:4" ht="17.25" hidden="1" customHeight="1" x14ac:dyDescent="0.25">
      <c r="A372" s="40">
        <v>52322</v>
      </c>
      <c r="B372" s="27"/>
      <c r="C372" s="27" t="str">
        <f t="shared" si="5"/>
        <v/>
      </c>
      <c r="D372" s="27"/>
    </row>
    <row r="373" spans="1:4" ht="17.25" hidden="1" customHeight="1" x14ac:dyDescent="0.25">
      <c r="A373" s="40">
        <v>52352</v>
      </c>
      <c r="B373" s="27"/>
      <c r="C373" s="27" t="str">
        <f t="shared" si="5"/>
        <v/>
      </c>
      <c r="D373" s="27"/>
    </row>
    <row r="374" spans="1:4" ht="17.25" hidden="1" customHeight="1" x14ac:dyDescent="0.25">
      <c r="A374" s="40">
        <v>52383</v>
      </c>
      <c r="B374" s="27"/>
      <c r="C374" s="27" t="str">
        <f t="shared" si="5"/>
        <v/>
      </c>
      <c r="D374" s="27"/>
    </row>
    <row r="375" spans="1:4" ht="17.25" hidden="1" customHeight="1" x14ac:dyDescent="0.25">
      <c r="A375" s="40">
        <v>52413</v>
      </c>
      <c r="B375" s="27"/>
      <c r="C375" s="27" t="str">
        <f t="shared" si="5"/>
        <v/>
      </c>
      <c r="D375" s="27"/>
    </row>
    <row r="376" spans="1:4" ht="17.25" hidden="1" customHeight="1" x14ac:dyDescent="0.25">
      <c r="A376" s="40">
        <v>52444</v>
      </c>
      <c r="B376" s="27"/>
      <c r="C376" s="27" t="str">
        <f t="shared" si="5"/>
        <v/>
      </c>
      <c r="D376" s="27"/>
    </row>
    <row r="377" spans="1:4" ht="17.25" hidden="1" customHeight="1" x14ac:dyDescent="0.25">
      <c r="A377" s="40">
        <v>52475</v>
      </c>
      <c r="B377" s="27"/>
      <c r="C377" s="27" t="str">
        <f t="shared" si="5"/>
        <v/>
      </c>
      <c r="D377" s="27"/>
    </row>
    <row r="378" spans="1:4" ht="17.25" hidden="1" customHeight="1" x14ac:dyDescent="0.25">
      <c r="A378" s="40">
        <v>52505</v>
      </c>
      <c r="B378" s="27"/>
      <c r="C378" s="27" t="str">
        <f t="shared" si="5"/>
        <v/>
      </c>
      <c r="D378" s="27"/>
    </row>
    <row r="379" spans="1:4" ht="17.25" hidden="1" customHeight="1" x14ac:dyDescent="0.25">
      <c r="A379" s="40">
        <v>52536</v>
      </c>
      <c r="B379" s="27"/>
      <c r="C379" s="27" t="str">
        <f t="shared" si="5"/>
        <v/>
      </c>
      <c r="D379" s="27"/>
    </row>
    <row r="380" spans="1:4" ht="17.25" hidden="1" customHeight="1" x14ac:dyDescent="0.25">
      <c r="A380" s="41">
        <v>52566</v>
      </c>
      <c r="B380" s="28"/>
      <c r="C380" s="28" t="str">
        <f t="shared" si="5"/>
        <v/>
      </c>
      <c r="D380" s="28"/>
    </row>
    <row r="381" spans="1:4" ht="17.25" hidden="1" customHeight="1" x14ac:dyDescent="0.25">
      <c r="A381" s="42">
        <v>52597</v>
      </c>
      <c r="B381" s="29"/>
      <c r="C381" s="29" t="str">
        <f t="shared" si="5"/>
        <v/>
      </c>
      <c r="D381" s="30"/>
    </row>
    <row r="382" spans="1:4" ht="17.25" hidden="1" customHeight="1" x14ac:dyDescent="0.25">
      <c r="A382" s="43">
        <v>52628</v>
      </c>
      <c r="B382" s="31"/>
      <c r="C382" s="31" t="str">
        <f t="shared" si="5"/>
        <v/>
      </c>
      <c r="D382" s="32"/>
    </row>
    <row r="383" spans="1:4" ht="17.25" hidden="1" customHeight="1" x14ac:dyDescent="0.25">
      <c r="A383" s="43">
        <v>52657</v>
      </c>
      <c r="B383" s="31"/>
      <c r="C383" s="31" t="str">
        <f t="shared" si="5"/>
        <v/>
      </c>
      <c r="D383" s="32"/>
    </row>
    <row r="384" spans="1:4" ht="17.25" hidden="1" customHeight="1" x14ac:dyDescent="0.25">
      <c r="A384" s="43">
        <v>52688</v>
      </c>
      <c r="B384" s="31"/>
      <c r="C384" s="31" t="str">
        <f t="shared" si="5"/>
        <v/>
      </c>
      <c r="D384" s="32"/>
    </row>
    <row r="385" spans="1:4" ht="17.25" hidden="1" customHeight="1" x14ac:dyDescent="0.25">
      <c r="A385" s="43">
        <v>52718</v>
      </c>
      <c r="B385" s="31"/>
      <c r="C385" s="31" t="str">
        <f t="shared" si="5"/>
        <v/>
      </c>
      <c r="D385" s="32"/>
    </row>
    <row r="386" spans="1:4" ht="17.25" hidden="1" customHeight="1" x14ac:dyDescent="0.25">
      <c r="A386" s="43">
        <v>52749</v>
      </c>
      <c r="B386" s="31"/>
      <c r="C386" s="31" t="str">
        <f t="shared" si="5"/>
        <v/>
      </c>
      <c r="D386" s="32"/>
    </row>
    <row r="387" spans="1:4" ht="17.25" hidden="1" customHeight="1" x14ac:dyDescent="0.25">
      <c r="A387" s="43">
        <v>52779</v>
      </c>
      <c r="B387" s="31"/>
      <c r="C387" s="31" t="str">
        <f t="shared" si="5"/>
        <v/>
      </c>
      <c r="D387" s="32"/>
    </row>
    <row r="388" spans="1:4" ht="17.25" hidden="1" customHeight="1" x14ac:dyDescent="0.25">
      <c r="A388" s="43">
        <v>52810</v>
      </c>
      <c r="B388" s="31"/>
      <c r="C388" s="31" t="str">
        <f t="shared" si="5"/>
        <v/>
      </c>
      <c r="D388" s="32"/>
    </row>
    <row r="389" spans="1:4" ht="17.25" hidden="1" customHeight="1" x14ac:dyDescent="0.25">
      <c r="A389" s="43">
        <v>52841</v>
      </c>
      <c r="B389" s="31"/>
      <c r="C389" s="31" t="str">
        <f t="shared" si="5"/>
        <v/>
      </c>
      <c r="D389" s="32"/>
    </row>
    <row r="390" spans="1:4" ht="17.25" hidden="1" customHeight="1" x14ac:dyDescent="0.25">
      <c r="A390" s="43">
        <v>52871</v>
      </c>
      <c r="B390" s="31"/>
      <c r="C390" s="31" t="str">
        <f t="shared" si="5"/>
        <v/>
      </c>
      <c r="D390" s="32"/>
    </row>
    <row r="391" spans="1:4" ht="17.25" hidden="1" customHeight="1" x14ac:dyDescent="0.25">
      <c r="A391" s="43">
        <v>52902</v>
      </c>
      <c r="B391" s="31"/>
      <c r="C391" s="31" t="str">
        <f t="shared" si="5"/>
        <v/>
      </c>
      <c r="D391" s="32"/>
    </row>
    <row r="392" spans="1:4" ht="17.25" hidden="1" customHeight="1" x14ac:dyDescent="0.25">
      <c r="A392" s="44">
        <v>52932</v>
      </c>
      <c r="B392" s="33"/>
      <c r="C392" s="33" t="str">
        <f t="shared" si="5"/>
        <v/>
      </c>
      <c r="D392" s="34"/>
    </row>
    <row r="393" spans="1:4" ht="17.25" hidden="1" customHeight="1" x14ac:dyDescent="0.25">
      <c r="A393" s="45">
        <v>52963</v>
      </c>
      <c r="B393" s="35"/>
      <c r="C393" s="35" t="str">
        <f t="shared" si="5"/>
        <v/>
      </c>
      <c r="D393" s="27"/>
    </row>
    <row r="394" spans="1:4" ht="17.25" hidden="1" customHeight="1" x14ac:dyDescent="0.25">
      <c r="A394" s="40">
        <v>52994</v>
      </c>
      <c r="B394" s="27"/>
      <c r="C394" s="27" t="str">
        <f t="shared" si="5"/>
        <v/>
      </c>
      <c r="D394" s="27"/>
    </row>
    <row r="395" spans="1:4" ht="17.25" hidden="1" customHeight="1" x14ac:dyDescent="0.25">
      <c r="A395" s="40">
        <v>53022</v>
      </c>
      <c r="B395" s="27"/>
      <c r="C395" s="27" t="str">
        <f t="shared" si="5"/>
        <v/>
      </c>
      <c r="D395" s="27"/>
    </row>
    <row r="396" spans="1:4" ht="17.25" hidden="1" customHeight="1" x14ac:dyDescent="0.25">
      <c r="A396" s="40">
        <v>53053</v>
      </c>
      <c r="B396" s="27"/>
      <c r="C396" s="27" t="str">
        <f t="shared" si="5"/>
        <v/>
      </c>
      <c r="D396" s="27"/>
    </row>
    <row r="397" spans="1:4" ht="17.25" hidden="1" customHeight="1" x14ac:dyDescent="0.25">
      <c r="A397" s="40">
        <v>53083</v>
      </c>
      <c r="B397" s="27"/>
      <c r="C397" s="27" t="str">
        <f t="shared" si="5"/>
        <v/>
      </c>
      <c r="D397" s="27"/>
    </row>
    <row r="398" spans="1:4" ht="17.25" hidden="1" customHeight="1" x14ac:dyDescent="0.25">
      <c r="A398" s="40">
        <v>53114</v>
      </c>
      <c r="B398" s="27"/>
      <c r="C398" s="27" t="str">
        <f t="shared" si="5"/>
        <v/>
      </c>
      <c r="D398" s="27"/>
    </row>
    <row r="399" spans="1:4" ht="17.25" hidden="1" customHeight="1" x14ac:dyDescent="0.25">
      <c r="A399" s="40">
        <v>53144</v>
      </c>
      <c r="B399" s="27"/>
      <c r="C399" s="27" t="str">
        <f t="shared" si="5"/>
        <v/>
      </c>
      <c r="D399" s="27"/>
    </row>
    <row r="400" spans="1:4" ht="17.25" hidden="1" customHeight="1" x14ac:dyDescent="0.25">
      <c r="A400" s="40">
        <v>53175</v>
      </c>
      <c r="B400" s="27"/>
      <c r="C400" s="27" t="str">
        <f t="shared" si="5"/>
        <v/>
      </c>
      <c r="D400" s="27"/>
    </row>
    <row r="401" spans="1:4" ht="17.25" hidden="1" customHeight="1" x14ac:dyDescent="0.25">
      <c r="A401" s="40">
        <v>53206</v>
      </c>
      <c r="B401" s="27"/>
      <c r="C401" s="27" t="str">
        <f t="shared" si="5"/>
        <v/>
      </c>
      <c r="D401" s="27"/>
    </row>
    <row r="402" spans="1:4" ht="17.25" hidden="1" customHeight="1" x14ac:dyDescent="0.25">
      <c r="A402" s="40">
        <v>53236</v>
      </c>
      <c r="B402" s="27"/>
      <c r="C402" s="27" t="str">
        <f t="shared" si="5"/>
        <v/>
      </c>
      <c r="D402" s="27"/>
    </row>
    <row r="403" spans="1:4" ht="17.25" hidden="1" customHeight="1" x14ac:dyDescent="0.25">
      <c r="A403" s="40">
        <v>53267</v>
      </c>
      <c r="B403" s="27"/>
      <c r="C403" s="27" t="str">
        <f t="shared" si="5"/>
        <v/>
      </c>
      <c r="D403" s="27"/>
    </row>
    <row r="404" spans="1:4" ht="17.25" hidden="1" customHeight="1" x14ac:dyDescent="0.25">
      <c r="A404" s="41">
        <v>53297</v>
      </c>
      <c r="B404" s="28"/>
      <c r="C404" s="28" t="str">
        <f t="shared" si="5"/>
        <v/>
      </c>
      <c r="D404" s="28"/>
    </row>
    <row r="405" spans="1:4" ht="17.25" hidden="1" customHeight="1" x14ac:dyDescent="0.25">
      <c r="A405" s="42">
        <v>53328</v>
      </c>
      <c r="B405" s="29"/>
      <c r="C405" s="29" t="str">
        <f t="shared" ref="C405:C440" si="6">IFERROR(IF(B405/B393*100-100=-100,"",B405/B393*100-100),"")</f>
        <v/>
      </c>
      <c r="D405" s="30"/>
    </row>
    <row r="406" spans="1:4" ht="17.25" hidden="1" customHeight="1" x14ac:dyDescent="0.25">
      <c r="A406" s="43">
        <v>53359</v>
      </c>
      <c r="B406" s="31"/>
      <c r="C406" s="31" t="str">
        <f t="shared" si="6"/>
        <v/>
      </c>
      <c r="D406" s="32"/>
    </row>
    <row r="407" spans="1:4" ht="17.25" hidden="1" customHeight="1" x14ac:dyDescent="0.25">
      <c r="A407" s="43">
        <v>53387</v>
      </c>
      <c r="B407" s="31"/>
      <c r="C407" s="31" t="str">
        <f t="shared" si="6"/>
        <v/>
      </c>
      <c r="D407" s="32"/>
    </row>
    <row r="408" spans="1:4" ht="17.25" hidden="1" customHeight="1" x14ac:dyDescent="0.25">
      <c r="A408" s="43">
        <v>53418</v>
      </c>
      <c r="B408" s="31"/>
      <c r="C408" s="31" t="str">
        <f t="shared" si="6"/>
        <v/>
      </c>
      <c r="D408" s="32"/>
    </row>
    <row r="409" spans="1:4" ht="17.25" hidden="1" customHeight="1" x14ac:dyDescent="0.25">
      <c r="A409" s="43">
        <v>53448</v>
      </c>
      <c r="B409" s="31"/>
      <c r="C409" s="31" t="str">
        <f t="shared" si="6"/>
        <v/>
      </c>
      <c r="D409" s="32"/>
    </row>
    <row r="410" spans="1:4" ht="17.25" hidden="1" customHeight="1" x14ac:dyDescent="0.25">
      <c r="A410" s="43">
        <v>53479</v>
      </c>
      <c r="B410" s="31"/>
      <c r="C410" s="31" t="str">
        <f t="shared" si="6"/>
        <v/>
      </c>
      <c r="D410" s="32"/>
    </row>
    <row r="411" spans="1:4" ht="17.25" hidden="1" customHeight="1" x14ac:dyDescent="0.25">
      <c r="A411" s="43">
        <v>53509</v>
      </c>
      <c r="B411" s="31"/>
      <c r="C411" s="31" t="str">
        <f t="shared" si="6"/>
        <v/>
      </c>
      <c r="D411" s="32"/>
    </row>
    <row r="412" spans="1:4" ht="17.25" hidden="1" customHeight="1" x14ac:dyDescent="0.25">
      <c r="A412" s="43">
        <v>53540</v>
      </c>
      <c r="B412" s="31"/>
      <c r="C412" s="31" t="str">
        <f t="shared" si="6"/>
        <v/>
      </c>
      <c r="D412" s="32"/>
    </row>
    <row r="413" spans="1:4" ht="17.25" hidden="1" customHeight="1" x14ac:dyDescent="0.25">
      <c r="A413" s="43">
        <v>53571</v>
      </c>
      <c r="B413" s="31"/>
      <c r="C413" s="31" t="str">
        <f t="shared" si="6"/>
        <v/>
      </c>
      <c r="D413" s="32"/>
    </row>
    <row r="414" spans="1:4" ht="17.25" hidden="1" customHeight="1" x14ac:dyDescent="0.25">
      <c r="A414" s="43">
        <v>53601</v>
      </c>
      <c r="B414" s="31"/>
      <c r="C414" s="31" t="str">
        <f t="shared" si="6"/>
        <v/>
      </c>
      <c r="D414" s="32"/>
    </row>
    <row r="415" spans="1:4" ht="17.25" hidden="1" customHeight="1" x14ac:dyDescent="0.25">
      <c r="A415" s="43">
        <v>53632</v>
      </c>
      <c r="B415" s="31"/>
      <c r="C415" s="31" t="str">
        <f t="shared" si="6"/>
        <v/>
      </c>
      <c r="D415" s="32"/>
    </row>
    <row r="416" spans="1:4" ht="17.25" hidden="1" customHeight="1" x14ac:dyDescent="0.25">
      <c r="A416" s="44">
        <v>53662</v>
      </c>
      <c r="B416" s="33"/>
      <c r="C416" s="33" t="str">
        <f t="shared" si="6"/>
        <v/>
      </c>
      <c r="D416" s="34"/>
    </row>
    <row r="417" spans="1:4" ht="17.25" hidden="1" customHeight="1" x14ac:dyDescent="0.25">
      <c r="A417" s="45">
        <v>53693</v>
      </c>
      <c r="B417" s="35"/>
      <c r="C417" s="35" t="str">
        <f t="shared" si="6"/>
        <v/>
      </c>
      <c r="D417" s="27"/>
    </row>
    <row r="418" spans="1:4" ht="17.25" hidden="1" customHeight="1" x14ac:dyDescent="0.25">
      <c r="A418" s="40">
        <v>53724</v>
      </c>
      <c r="B418" s="27"/>
      <c r="C418" s="27" t="str">
        <f t="shared" si="6"/>
        <v/>
      </c>
      <c r="D418" s="27"/>
    </row>
    <row r="419" spans="1:4" ht="17.25" hidden="1" customHeight="1" x14ac:dyDescent="0.25">
      <c r="A419" s="40">
        <v>53752</v>
      </c>
      <c r="B419" s="27"/>
      <c r="C419" s="27" t="str">
        <f t="shared" si="6"/>
        <v/>
      </c>
      <c r="D419" s="27"/>
    </row>
    <row r="420" spans="1:4" ht="17.25" hidden="1" customHeight="1" x14ac:dyDescent="0.25">
      <c r="A420" s="40">
        <v>53783</v>
      </c>
      <c r="B420" s="27"/>
      <c r="C420" s="27" t="str">
        <f t="shared" si="6"/>
        <v/>
      </c>
      <c r="D420" s="27"/>
    </row>
    <row r="421" spans="1:4" ht="17.25" hidden="1" customHeight="1" x14ac:dyDescent="0.25">
      <c r="A421" s="40">
        <v>53813</v>
      </c>
      <c r="B421" s="27"/>
      <c r="C421" s="27" t="str">
        <f t="shared" si="6"/>
        <v/>
      </c>
      <c r="D421" s="27"/>
    </row>
    <row r="422" spans="1:4" ht="17.25" hidden="1" customHeight="1" x14ac:dyDescent="0.25">
      <c r="A422" s="40">
        <v>53844</v>
      </c>
      <c r="B422" s="27"/>
      <c r="C422" s="27" t="str">
        <f t="shared" si="6"/>
        <v/>
      </c>
      <c r="D422" s="27"/>
    </row>
    <row r="423" spans="1:4" ht="17.25" hidden="1" customHeight="1" x14ac:dyDescent="0.25">
      <c r="A423" s="40">
        <v>53874</v>
      </c>
      <c r="B423" s="27"/>
      <c r="C423" s="27" t="str">
        <f t="shared" si="6"/>
        <v/>
      </c>
      <c r="D423" s="27"/>
    </row>
    <row r="424" spans="1:4" ht="17.25" hidden="1" customHeight="1" x14ac:dyDescent="0.25">
      <c r="A424" s="40">
        <v>53905</v>
      </c>
      <c r="B424" s="27"/>
      <c r="C424" s="27" t="str">
        <f t="shared" si="6"/>
        <v/>
      </c>
      <c r="D424" s="27"/>
    </row>
    <row r="425" spans="1:4" ht="17.25" hidden="1" customHeight="1" x14ac:dyDescent="0.25">
      <c r="A425" s="40">
        <v>53936</v>
      </c>
      <c r="B425" s="27"/>
      <c r="C425" s="27" t="str">
        <f t="shared" si="6"/>
        <v/>
      </c>
      <c r="D425" s="27"/>
    </row>
    <row r="426" spans="1:4" ht="17.25" hidden="1" customHeight="1" x14ac:dyDescent="0.25">
      <c r="A426" s="40">
        <v>53966</v>
      </c>
      <c r="B426" s="27"/>
      <c r="C426" s="27" t="str">
        <f t="shared" si="6"/>
        <v/>
      </c>
      <c r="D426" s="27"/>
    </row>
    <row r="427" spans="1:4" ht="17.25" hidden="1" customHeight="1" x14ac:dyDescent="0.25">
      <c r="A427" s="40">
        <v>53997</v>
      </c>
      <c r="B427" s="27"/>
      <c r="C427" s="27" t="str">
        <f t="shared" si="6"/>
        <v/>
      </c>
      <c r="D427" s="27"/>
    </row>
    <row r="428" spans="1:4" ht="17.25" hidden="1" customHeight="1" x14ac:dyDescent="0.25">
      <c r="A428" s="41">
        <v>54027</v>
      </c>
      <c r="B428" s="28"/>
      <c r="C428" s="28" t="str">
        <f t="shared" si="6"/>
        <v/>
      </c>
      <c r="D428" s="28"/>
    </row>
    <row r="429" spans="1:4" ht="17.25" hidden="1" customHeight="1" x14ac:dyDescent="0.25">
      <c r="A429" s="42">
        <v>54058</v>
      </c>
      <c r="B429" s="29"/>
      <c r="C429" s="29" t="str">
        <f t="shared" si="6"/>
        <v/>
      </c>
      <c r="D429" s="30"/>
    </row>
    <row r="430" spans="1:4" ht="17.25" hidden="1" customHeight="1" x14ac:dyDescent="0.25">
      <c r="A430" s="43">
        <v>54089</v>
      </c>
      <c r="B430" s="31"/>
      <c r="C430" s="31" t="str">
        <f t="shared" si="6"/>
        <v/>
      </c>
      <c r="D430" s="32"/>
    </row>
    <row r="431" spans="1:4" ht="17.25" hidden="1" customHeight="1" x14ac:dyDescent="0.25">
      <c r="A431" s="43">
        <v>54118</v>
      </c>
      <c r="B431" s="31"/>
      <c r="C431" s="31" t="str">
        <f t="shared" si="6"/>
        <v/>
      </c>
      <c r="D431" s="32"/>
    </row>
    <row r="432" spans="1:4" ht="17.25" hidden="1" customHeight="1" x14ac:dyDescent="0.25">
      <c r="A432" s="43">
        <v>54149</v>
      </c>
      <c r="B432" s="31"/>
      <c r="C432" s="31" t="str">
        <f t="shared" si="6"/>
        <v/>
      </c>
      <c r="D432" s="32"/>
    </row>
    <row r="433" spans="1:4" ht="17.25" hidden="1" customHeight="1" x14ac:dyDescent="0.25">
      <c r="A433" s="43">
        <v>54179</v>
      </c>
      <c r="B433" s="31"/>
      <c r="C433" s="31" t="str">
        <f t="shared" si="6"/>
        <v/>
      </c>
      <c r="D433" s="32"/>
    </row>
    <row r="434" spans="1:4" ht="17.25" hidden="1" customHeight="1" x14ac:dyDescent="0.25">
      <c r="A434" s="43">
        <v>54210</v>
      </c>
      <c r="B434" s="31"/>
      <c r="C434" s="31" t="str">
        <f t="shared" si="6"/>
        <v/>
      </c>
      <c r="D434" s="32"/>
    </row>
    <row r="435" spans="1:4" ht="17.25" hidden="1" customHeight="1" x14ac:dyDescent="0.25">
      <c r="A435" s="43">
        <v>54240</v>
      </c>
      <c r="B435" s="31"/>
      <c r="C435" s="31" t="str">
        <f t="shared" si="6"/>
        <v/>
      </c>
      <c r="D435" s="32"/>
    </row>
    <row r="436" spans="1:4" ht="17.25" hidden="1" customHeight="1" x14ac:dyDescent="0.25">
      <c r="A436" s="43">
        <v>54271</v>
      </c>
      <c r="B436" s="31"/>
      <c r="C436" s="31" t="str">
        <f t="shared" si="6"/>
        <v/>
      </c>
      <c r="D436" s="32"/>
    </row>
    <row r="437" spans="1:4" ht="17.25" hidden="1" customHeight="1" x14ac:dyDescent="0.25">
      <c r="A437" s="43">
        <v>54302</v>
      </c>
      <c r="B437" s="31"/>
      <c r="C437" s="31" t="str">
        <f t="shared" si="6"/>
        <v/>
      </c>
      <c r="D437" s="32"/>
    </row>
    <row r="438" spans="1:4" ht="17.25" hidden="1" customHeight="1" x14ac:dyDescent="0.25">
      <c r="A438" s="43">
        <v>54332</v>
      </c>
      <c r="B438" s="31"/>
      <c r="C438" s="31" t="str">
        <f t="shared" si="6"/>
        <v/>
      </c>
      <c r="D438" s="32"/>
    </row>
    <row r="439" spans="1:4" ht="17.25" hidden="1" customHeight="1" x14ac:dyDescent="0.25">
      <c r="A439" s="43">
        <v>54363</v>
      </c>
      <c r="B439" s="31"/>
      <c r="C439" s="31" t="str">
        <f t="shared" si="6"/>
        <v/>
      </c>
      <c r="D439" s="32"/>
    </row>
    <row r="440" spans="1:4" ht="17.25" hidden="1" customHeight="1" x14ac:dyDescent="0.25">
      <c r="A440" s="44">
        <v>54393</v>
      </c>
      <c r="B440" s="33"/>
      <c r="C440" s="33" t="str">
        <f t="shared" si="6"/>
        <v/>
      </c>
      <c r="D440" s="34"/>
    </row>
    <row r="441" spans="1:4" x14ac:dyDescent="0.25">
      <c r="A441" s="64" t="s">
        <v>13</v>
      </c>
      <c r="B441" s="65"/>
      <c r="C441" s="65"/>
      <c r="D441" s="65"/>
    </row>
    <row r="442" spans="1:4" ht="16.5" x14ac:dyDescent="0.25">
      <c r="A442" s="24" t="s">
        <v>29</v>
      </c>
    </row>
  </sheetData>
  <mergeCells count="2">
    <mergeCell ref="A7:A8"/>
    <mergeCell ref="B7:D7"/>
  </mergeCells>
  <hyperlinks>
    <hyperlink ref="D1" location="'Índice '!A1" display="Regresar al índice" xr:uid="{00000000-0004-0000-0100-000000000000}"/>
  </hyperlinks>
  <printOptions horizontalCentered="1" verticalCentered="1"/>
  <pageMargins left="0.51181102362204722" right="0.70866141732283472" top="0.55118110236220474" bottom="0.55118110236220474" header="0" footer="0"/>
  <pageSetup scale="45" orientation="portrait" r:id="rId1"/>
  <cellWatches>
    <cellWatch r="A1"/>
    <cellWatch r="B1"/>
    <cellWatch r="C1"/>
    <cellWatch r="D1"/>
    <cellWatch r="A2"/>
    <cellWatch r="B2"/>
    <cellWatch r="C2"/>
    <cellWatch r="D2"/>
    <cellWatch r="A3"/>
    <cellWatch r="B3"/>
    <cellWatch r="C3"/>
    <cellWatch r="D3"/>
    <cellWatch r="A5"/>
    <cellWatch r="B5"/>
    <cellWatch r="C5"/>
    <cellWatch r="D5"/>
    <cellWatch r="A6"/>
    <cellWatch r="B6"/>
    <cellWatch r="C6"/>
    <cellWatch r="D6"/>
    <cellWatch r="A7"/>
    <cellWatch r="B7"/>
    <cellWatch r="B8"/>
    <cellWatch r="C8"/>
    <cellWatch r="D8"/>
    <cellWatch r="A9"/>
    <cellWatch r="B9"/>
    <cellWatch r="C9"/>
    <cellWatch r="D9"/>
    <cellWatch r="A10"/>
    <cellWatch r="B10"/>
    <cellWatch r="C10"/>
    <cellWatch r="D10"/>
    <cellWatch r="A11"/>
    <cellWatch r="B11"/>
    <cellWatch r="C11"/>
    <cellWatch r="D11"/>
    <cellWatch r="A12"/>
    <cellWatch r="B12"/>
    <cellWatch r="C12"/>
    <cellWatch r="D12"/>
    <cellWatch r="A13"/>
    <cellWatch r="B13"/>
    <cellWatch r="C13"/>
    <cellWatch r="D13"/>
    <cellWatch r="A14"/>
    <cellWatch r="B14"/>
    <cellWatch r="C14"/>
    <cellWatch r="D14"/>
    <cellWatch r="A15"/>
    <cellWatch r="B15"/>
    <cellWatch r="C15"/>
    <cellWatch r="D15"/>
    <cellWatch r="A16"/>
    <cellWatch r="B16"/>
    <cellWatch r="C16"/>
    <cellWatch r="D16"/>
    <cellWatch r="A17"/>
    <cellWatch r="B17"/>
    <cellWatch r="C17"/>
    <cellWatch r="D17"/>
    <cellWatch r="A18"/>
    <cellWatch r="B18"/>
    <cellWatch r="C18"/>
    <cellWatch r="D18"/>
    <cellWatch r="A19"/>
    <cellWatch r="B19"/>
    <cellWatch r="C19"/>
    <cellWatch r="D19"/>
    <cellWatch r="A20"/>
    <cellWatch r="B20"/>
    <cellWatch r="C20"/>
    <cellWatch r="D20"/>
    <cellWatch r="A21"/>
    <cellWatch r="B21"/>
    <cellWatch r="C21"/>
    <cellWatch r="D21"/>
    <cellWatch r="A22"/>
    <cellWatch r="B22"/>
    <cellWatch r="C22"/>
    <cellWatch r="D22"/>
    <cellWatch r="A23"/>
    <cellWatch r="B23"/>
    <cellWatch r="C23"/>
    <cellWatch r="D23"/>
    <cellWatch r="A24"/>
    <cellWatch r="B24"/>
    <cellWatch r="C24"/>
    <cellWatch r="D24"/>
    <cellWatch r="A25"/>
    <cellWatch r="B25"/>
    <cellWatch r="C25"/>
    <cellWatch r="D25"/>
    <cellWatch r="A26"/>
    <cellWatch r="B26"/>
    <cellWatch r="C26"/>
    <cellWatch r="D26"/>
    <cellWatch r="A27"/>
    <cellWatch r="B27"/>
    <cellWatch r="C27"/>
    <cellWatch r="D27"/>
    <cellWatch r="A28"/>
    <cellWatch r="B28"/>
    <cellWatch r="C28"/>
    <cellWatch r="D28"/>
    <cellWatch r="A29"/>
    <cellWatch r="B29"/>
    <cellWatch r="C29"/>
    <cellWatch r="D29"/>
    <cellWatch r="A30"/>
    <cellWatch r="B30"/>
    <cellWatch r="C30"/>
    <cellWatch r="D30"/>
    <cellWatch r="A31"/>
    <cellWatch r="B31"/>
    <cellWatch r="C31"/>
    <cellWatch r="D31"/>
    <cellWatch r="A32"/>
    <cellWatch r="B32"/>
    <cellWatch r="C32"/>
    <cellWatch r="D32"/>
    <cellWatch r="A33"/>
    <cellWatch r="B33"/>
    <cellWatch r="C33"/>
    <cellWatch r="D33"/>
    <cellWatch r="A34"/>
    <cellWatch r="B34"/>
    <cellWatch r="C34"/>
    <cellWatch r="D34"/>
    <cellWatch r="A35"/>
    <cellWatch r="B35"/>
    <cellWatch r="C35"/>
    <cellWatch r="D35"/>
    <cellWatch r="A36"/>
    <cellWatch r="B36"/>
    <cellWatch r="C36"/>
    <cellWatch r="D36"/>
    <cellWatch r="A37"/>
    <cellWatch r="B37"/>
    <cellWatch r="C37"/>
    <cellWatch r="D37"/>
    <cellWatch r="A38"/>
    <cellWatch r="B38"/>
    <cellWatch r="C38"/>
    <cellWatch r="D38"/>
    <cellWatch r="A39"/>
    <cellWatch r="B39"/>
    <cellWatch r="C39"/>
    <cellWatch r="D39"/>
    <cellWatch r="A40"/>
    <cellWatch r="B40"/>
    <cellWatch r="C40"/>
    <cellWatch r="D40"/>
    <cellWatch r="A41"/>
    <cellWatch r="B41"/>
    <cellWatch r="C41"/>
    <cellWatch r="D41"/>
    <cellWatch r="A42"/>
    <cellWatch r="B42"/>
    <cellWatch r="C42"/>
    <cellWatch r="D42"/>
    <cellWatch r="A43"/>
    <cellWatch r="B43"/>
    <cellWatch r="C43"/>
    <cellWatch r="D43"/>
    <cellWatch r="A44"/>
    <cellWatch r="B44"/>
    <cellWatch r="C44"/>
    <cellWatch r="D44"/>
    <cellWatch r="A45"/>
    <cellWatch r="B45"/>
    <cellWatch r="C45"/>
    <cellWatch r="D45"/>
    <cellWatch r="A46"/>
    <cellWatch r="B46"/>
    <cellWatch r="C46"/>
    <cellWatch r="D46"/>
    <cellWatch r="A47"/>
    <cellWatch r="B47"/>
    <cellWatch r="C47"/>
    <cellWatch r="D47"/>
    <cellWatch r="A48"/>
    <cellWatch r="B48"/>
    <cellWatch r="C48"/>
    <cellWatch r="D48"/>
    <cellWatch r="A49"/>
    <cellWatch r="B49"/>
    <cellWatch r="C49"/>
    <cellWatch r="D49"/>
    <cellWatch r="A50"/>
    <cellWatch r="B50"/>
    <cellWatch r="C50"/>
    <cellWatch r="D50"/>
    <cellWatch r="A51"/>
    <cellWatch r="B51"/>
    <cellWatch r="C51"/>
    <cellWatch r="D51"/>
    <cellWatch r="A52"/>
    <cellWatch r="B52"/>
    <cellWatch r="C52"/>
    <cellWatch r="D52"/>
    <cellWatch r="A53"/>
    <cellWatch r="B53"/>
    <cellWatch r="C53"/>
    <cellWatch r="D53"/>
    <cellWatch r="A54"/>
    <cellWatch r="B54"/>
    <cellWatch r="C54"/>
    <cellWatch r="D54"/>
    <cellWatch r="A55"/>
    <cellWatch r="B55"/>
    <cellWatch r="C55"/>
    <cellWatch r="D55"/>
    <cellWatch r="A56"/>
    <cellWatch r="B56"/>
    <cellWatch r="C56"/>
    <cellWatch r="D56"/>
    <cellWatch r="A57"/>
    <cellWatch r="B57"/>
    <cellWatch r="C57"/>
    <cellWatch r="D57"/>
    <cellWatch r="A58"/>
    <cellWatch r="B58"/>
    <cellWatch r="C58"/>
    <cellWatch r="D58"/>
    <cellWatch r="A59"/>
    <cellWatch r="B59"/>
    <cellWatch r="C59"/>
    <cellWatch r="D59"/>
    <cellWatch r="A60"/>
    <cellWatch r="B60"/>
    <cellWatch r="C60"/>
    <cellWatch r="D60"/>
    <cellWatch r="A61"/>
    <cellWatch r="B61"/>
    <cellWatch r="C61"/>
    <cellWatch r="D61"/>
    <cellWatch r="A62"/>
    <cellWatch r="B62"/>
    <cellWatch r="C62"/>
    <cellWatch r="D62"/>
    <cellWatch r="A63"/>
    <cellWatch r="B63"/>
    <cellWatch r="C63"/>
    <cellWatch r="D63"/>
    <cellWatch r="A64"/>
    <cellWatch r="B64"/>
    <cellWatch r="C64"/>
    <cellWatch r="D64"/>
    <cellWatch r="A65"/>
    <cellWatch r="B65"/>
    <cellWatch r="C65"/>
    <cellWatch r="D65"/>
    <cellWatch r="A66"/>
    <cellWatch r="B66"/>
    <cellWatch r="C66"/>
    <cellWatch r="D66"/>
    <cellWatch r="A67"/>
    <cellWatch r="B67"/>
    <cellWatch r="C67"/>
    <cellWatch r="D67"/>
    <cellWatch r="A68"/>
    <cellWatch r="B68"/>
    <cellWatch r="C68"/>
    <cellWatch r="D68"/>
    <cellWatch r="A69"/>
    <cellWatch r="B69"/>
    <cellWatch r="C69"/>
    <cellWatch r="D69"/>
    <cellWatch r="A70"/>
    <cellWatch r="B70"/>
    <cellWatch r="C70"/>
    <cellWatch r="D70"/>
    <cellWatch r="A71"/>
    <cellWatch r="B71"/>
    <cellWatch r="C71"/>
    <cellWatch r="D71"/>
    <cellWatch r="A72"/>
    <cellWatch r="B72"/>
    <cellWatch r="C72"/>
    <cellWatch r="D72"/>
    <cellWatch r="A73"/>
    <cellWatch r="B73"/>
    <cellWatch r="C73"/>
    <cellWatch r="D73"/>
    <cellWatch r="A74"/>
    <cellWatch r="B74"/>
    <cellWatch r="C74"/>
    <cellWatch r="D74"/>
    <cellWatch r="A75"/>
    <cellWatch r="B75"/>
    <cellWatch r="C75"/>
    <cellWatch r="D75"/>
    <cellWatch r="A76"/>
    <cellWatch r="B76"/>
    <cellWatch r="C76"/>
    <cellWatch r="D76"/>
    <cellWatch r="A77"/>
    <cellWatch r="B77"/>
    <cellWatch r="C77"/>
    <cellWatch r="D77"/>
    <cellWatch r="A78"/>
    <cellWatch r="B78"/>
    <cellWatch r="C78"/>
    <cellWatch r="D78"/>
    <cellWatch r="A79"/>
    <cellWatch r="B79"/>
    <cellWatch r="C79"/>
    <cellWatch r="D79"/>
    <cellWatch r="A80"/>
    <cellWatch r="B80"/>
    <cellWatch r="C80"/>
    <cellWatch r="D80"/>
    <cellWatch r="A81"/>
    <cellWatch r="B81"/>
    <cellWatch r="C81"/>
    <cellWatch r="D81"/>
    <cellWatch r="A82"/>
    <cellWatch r="B82"/>
    <cellWatch r="C82"/>
    <cellWatch r="D82"/>
    <cellWatch r="A83"/>
    <cellWatch r="B83"/>
    <cellWatch r="C83"/>
    <cellWatch r="D83"/>
    <cellWatch r="A84"/>
    <cellWatch r="B84"/>
    <cellWatch r="C84"/>
    <cellWatch r="D84"/>
    <cellWatch r="A85"/>
    <cellWatch r="B85"/>
    <cellWatch r="C85"/>
    <cellWatch r="D85"/>
    <cellWatch r="A86"/>
    <cellWatch r="B86"/>
    <cellWatch r="C86"/>
    <cellWatch r="D86"/>
    <cellWatch r="A87"/>
    <cellWatch r="B87"/>
    <cellWatch r="C87"/>
    <cellWatch r="D87"/>
    <cellWatch r="A88"/>
    <cellWatch r="B88"/>
    <cellWatch r="C88"/>
    <cellWatch r="D88"/>
    <cellWatch r="A89"/>
    <cellWatch r="B89"/>
    <cellWatch r="C89"/>
    <cellWatch r="D89"/>
    <cellWatch r="A90"/>
    <cellWatch r="B90"/>
    <cellWatch r="C90"/>
    <cellWatch r="D90"/>
    <cellWatch r="A91"/>
    <cellWatch r="B91"/>
    <cellWatch r="C91"/>
    <cellWatch r="D91"/>
    <cellWatch r="A92"/>
    <cellWatch r="B92"/>
    <cellWatch r="C92"/>
    <cellWatch r="D92"/>
  </cellWatches>
  <ignoredErrors>
    <ignoredError sqref="F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0" tint="-4.9989318521683403E-2"/>
    <pageSetUpPr fitToPage="1"/>
  </sheetPr>
  <dimension ref="A1:CF451"/>
  <sheetViews>
    <sheetView showGridLines="0" zoomScale="70" zoomScaleNormal="70" zoomScaleSheetLayoutView="85" workbookViewId="0">
      <pane xSplit="1" ySplit="8" topLeftCell="B109" activePane="bottomRight" state="frozen"/>
      <selection activeCell="E70" sqref="E70"/>
      <selection pane="topRight" activeCell="E70" sqref="E70"/>
      <selection pane="bottomLeft" activeCell="E70" sqref="E70"/>
      <selection pane="bottomRight" activeCell="B131" sqref="B131"/>
    </sheetView>
  </sheetViews>
  <sheetFormatPr baseColWidth="10" defaultColWidth="11.42578125" defaultRowHeight="12.75" x14ac:dyDescent="0.2"/>
  <cols>
    <col min="1" max="1" width="11.42578125" style="24"/>
    <col min="2" max="2" width="14.85546875" style="24" bestFit="1" customWidth="1"/>
    <col min="3" max="3" width="15.85546875" style="24" bestFit="1" customWidth="1"/>
    <col min="4" max="4" width="16.7109375" style="24" customWidth="1"/>
    <col min="5" max="5" width="15.42578125" style="24" bestFit="1" customWidth="1"/>
    <col min="6" max="6" width="14.140625" style="24" bestFit="1" customWidth="1"/>
    <col min="7" max="7" width="15" style="24" bestFit="1" customWidth="1"/>
    <col min="8" max="8" width="17.85546875" style="24" customWidth="1"/>
    <col min="9" max="9" width="15.5703125" style="24" bestFit="1" customWidth="1"/>
    <col min="10" max="10" width="16.7109375" style="24" customWidth="1"/>
    <col min="11" max="11" width="14.28515625" style="24" bestFit="1" customWidth="1"/>
    <col min="12" max="12" width="14.42578125" style="24" bestFit="1" customWidth="1"/>
    <col min="13" max="13" width="15.28515625" style="24" bestFit="1" customWidth="1"/>
    <col min="14" max="14" width="16.7109375" style="24" customWidth="1"/>
    <col min="15" max="15" width="16.42578125" style="24" bestFit="1" customWidth="1"/>
    <col min="16" max="16" width="11.42578125" style="24" bestFit="1" customWidth="1"/>
    <col min="17" max="17" width="12.85546875" style="24" customWidth="1"/>
    <col min="18" max="18" width="15.28515625" style="24" bestFit="1" customWidth="1"/>
    <col min="19" max="19" width="16.7109375" style="24" customWidth="1"/>
    <col min="20" max="22" width="11.42578125" style="24"/>
    <col min="23" max="23" width="13" style="24" customWidth="1"/>
    <col min="24" max="24" width="12.85546875" style="24" customWidth="1"/>
    <col min="25" max="25" width="16.5703125" style="24" customWidth="1"/>
    <col min="26" max="26" width="13.7109375" style="24" customWidth="1"/>
    <col min="27" max="27" width="15.5703125" style="24" customWidth="1"/>
    <col min="28" max="28" width="11.42578125" style="24"/>
    <col min="29" max="29" width="17" style="24" customWidth="1"/>
    <col min="30" max="30" width="12.7109375" style="24" customWidth="1"/>
    <col min="31" max="31" width="16.7109375" style="24" customWidth="1"/>
    <col min="32" max="32" width="12.5703125" style="24" customWidth="1"/>
    <col min="33" max="34" width="14.7109375" style="24" customWidth="1"/>
    <col min="35" max="35" width="16.85546875" style="24" customWidth="1"/>
    <col min="36" max="36" width="17" style="24" customWidth="1"/>
    <col min="37" max="38" width="11.42578125" style="24"/>
    <col min="39" max="39" width="11.85546875" style="24" customWidth="1"/>
    <col min="40" max="40" width="16" style="24" customWidth="1"/>
    <col min="41" max="43" width="11.42578125" style="24"/>
    <col min="44" max="16384" width="11.42578125" style="54"/>
  </cols>
  <sheetData>
    <row r="1" spans="1:84" s="53" customFormat="1" ht="26.25" x14ac:dyDescent="0.25">
      <c r="A1" s="25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62" t="s">
        <v>58</v>
      </c>
      <c r="U1" s="51"/>
      <c r="V1" s="25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62" t="s">
        <v>58</v>
      </c>
      <c r="AP1" s="51"/>
      <c r="AQ1" s="51"/>
      <c r="AR1" s="52"/>
      <c r="BM1" s="52"/>
    </row>
    <row r="2" spans="1:84" s="74" customFormat="1" ht="15.75" x14ac:dyDescent="0.25">
      <c r="A2" s="71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1" t="s">
        <v>54</v>
      </c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3"/>
      <c r="BM2" s="73"/>
    </row>
    <row r="3" spans="1:84" s="74" customFormat="1" ht="18" x14ac:dyDescent="0.25">
      <c r="A3" s="71" t="s">
        <v>67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1" t="s">
        <v>67</v>
      </c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3"/>
      <c r="BM3" s="73"/>
    </row>
    <row r="4" spans="1:84" s="74" customFormat="1" ht="15.75" x14ac:dyDescent="0.25">
      <c r="A4" s="75" t="s">
        <v>56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5" t="s">
        <v>55</v>
      </c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3"/>
      <c r="BM4" s="73"/>
    </row>
    <row r="5" spans="1:84" s="74" customFormat="1" ht="15.75" x14ac:dyDescent="0.25">
      <c r="A5" s="75" t="s">
        <v>26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5" t="s">
        <v>26</v>
      </c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3"/>
      <c r="BM5" s="73"/>
    </row>
    <row r="7" spans="1:84" ht="12.75" customHeight="1" x14ac:dyDescent="0.2">
      <c r="A7" s="88" t="s">
        <v>2</v>
      </c>
      <c r="B7" s="70" t="s">
        <v>33</v>
      </c>
      <c r="C7" s="70" t="s">
        <v>34</v>
      </c>
      <c r="D7" s="70" t="s">
        <v>35</v>
      </c>
      <c r="E7" s="70" t="s">
        <v>36</v>
      </c>
      <c r="F7" s="70" t="s">
        <v>37</v>
      </c>
      <c r="G7" s="70" t="s">
        <v>38</v>
      </c>
      <c r="H7" s="70" t="s">
        <v>39</v>
      </c>
      <c r="I7" s="70" t="s">
        <v>40</v>
      </c>
      <c r="J7" s="70" t="s">
        <v>41</v>
      </c>
      <c r="K7" s="70" t="s">
        <v>42</v>
      </c>
      <c r="L7" s="70" t="s">
        <v>43</v>
      </c>
      <c r="M7" s="70" t="s">
        <v>44</v>
      </c>
      <c r="N7" s="70" t="s">
        <v>45</v>
      </c>
      <c r="O7" s="70" t="s">
        <v>46</v>
      </c>
      <c r="P7" s="70" t="s">
        <v>47</v>
      </c>
      <c r="Q7" s="70" t="s">
        <v>48</v>
      </c>
      <c r="R7" s="70" t="s">
        <v>49</v>
      </c>
      <c r="S7" s="88" t="s">
        <v>65</v>
      </c>
      <c r="T7" s="88" t="s">
        <v>12</v>
      </c>
      <c r="V7" s="88" t="s">
        <v>2</v>
      </c>
      <c r="W7" s="70" t="s">
        <v>33</v>
      </c>
      <c r="X7" s="70" t="s">
        <v>34</v>
      </c>
      <c r="Y7" s="70" t="s">
        <v>35</v>
      </c>
      <c r="Z7" s="70" t="s">
        <v>36</v>
      </c>
      <c r="AA7" s="70" t="s">
        <v>37</v>
      </c>
      <c r="AB7" s="70" t="s">
        <v>38</v>
      </c>
      <c r="AC7" s="70" t="s">
        <v>39</v>
      </c>
      <c r="AD7" s="70" t="s">
        <v>40</v>
      </c>
      <c r="AE7" s="70" t="s">
        <v>41</v>
      </c>
      <c r="AF7" s="70" t="s">
        <v>42</v>
      </c>
      <c r="AG7" s="70" t="s">
        <v>43</v>
      </c>
      <c r="AH7" s="70" t="s">
        <v>44</v>
      </c>
      <c r="AI7" s="70" t="s">
        <v>45</v>
      </c>
      <c r="AJ7" s="70" t="s">
        <v>46</v>
      </c>
      <c r="AK7" s="70" t="s">
        <v>47</v>
      </c>
      <c r="AL7" s="70" t="s">
        <v>48</v>
      </c>
      <c r="AM7" s="70" t="s">
        <v>49</v>
      </c>
      <c r="AN7" s="88" t="s">
        <v>65</v>
      </c>
      <c r="AO7" s="88" t="s">
        <v>12</v>
      </c>
    </row>
    <row r="8" spans="1:84" s="56" customFormat="1" ht="115.5" customHeight="1" x14ac:dyDescent="0.25">
      <c r="A8" s="89"/>
      <c r="B8" s="70" t="s">
        <v>14</v>
      </c>
      <c r="C8" s="70" t="s">
        <v>0</v>
      </c>
      <c r="D8" s="70" t="s">
        <v>59</v>
      </c>
      <c r="E8" s="70" t="s">
        <v>50</v>
      </c>
      <c r="F8" s="70" t="s">
        <v>1</v>
      </c>
      <c r="G8" s="70" t="s">
        <v>51</v>
      </c>
      <c r="H8" s="70" t="s">
        <v>60</v>
      </c>
      <c r="I8" s="70" t="s">
        <v>15</v>
      </c>
      <c r="J8" s="70" t="s">
        <v>61</v>
      </c>
      <c r="K8" s="70" t="s">
        <v>16</v>
      </c>
      <c r="L8" s="70" t="s">
        <v>17</v>
      </c>
      <c r="M8" s="70" t="s">
        <v>62</v>
      </c>
      <c r="N8" s="70" t="s">
        <v>63</v>
      </c>
      <c r="O8" s="70" t="s">
        <v>64</v>
      </c>
      <c r="P8" s="70" t="s">
        <v>18</v>
      </c>
      <c r="Q8" s="70" t="s">
        <v>52</v>
      </c>
      <c r="R8" s="70" t="s">
        <v>19</v>
      </c>
      <c r="S8" s="89"/>
      <c r="T8" s="89"/>
      <c r="U8" s="26"/>
      <c r="V8" s="89"/>
      <c r="W8" s="70" t="s">
        <v>14</v>
      </c>
      <c r="X8" s="70" t="s">
        <v>0</v>
      </c>
      <c r="Y8" s="70" t="s">
        <v>59</v>
      </c>
      <c r="Z8" s="70" t="s">
        <v>50</v>
      </c>
      <c r="AA8" s="70" t="s">
        <v>1</v>
      </c>
      <c r="AB8" s="70" t="s">
        <v>51</v>
      </c>
      <c r="AC8" s="70" t="s">
        <v>60</v>
      </c>
      <c r="AD8" s="70" t="s">
        <v>15</v>
      </c>
      <c r="AE8" s="70" t="s">
        <v>61</v>
      </c>
      <c r="AF8" s="70" t="s">
        <v>16</v>
      </c>
      <c r="AG8" s="70" t="s">
        <v>17</v>
      </c>
      <c r="AH8" s="70" t="s">
        <v>62</v>
      </c>
      <c r="AI8" s="70" t="s">
        <v>63</v>
      </c>
      <c r="AJ8" s="70" t="s">
        <v>64</v>
      </c>
      <c r="AK8" s="70" t="s">
        <v>18</v>
      </c>
      <c r="AL8" s="70" t="s">
        <v>52</v>
      </c>
      <c r="AM8" s="70" t="s">
        <v>19</v>
      </c>
      <c r="AN8" s="89"/>
      <c r="AO8" s="89"/>
      <c r="AP8" s="26"/>
      <c r="AQ8" s="26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</row>
    <row r="9" spans="1:84" s="59" customFormat="1" ht="15.75" customHeight="1" x14ac:dyDescent="0.25">
      <c r="A9" s="40">
        <v>41275</v>
      </c>
      <c r="B9" s="27">
        <v>106.21175144921817</v>
      </c>
      <c r="C9" s="27">
        <v>103.94188473741283</v>
      </c>
      <c r="D9" s="27">
        <v>104.45354149369119</v>
      </c>
      <c r="E9" s="27">
        <v>96.25450900088974</v>
      </c>
      <c r="F9" s="27">
        <v>88.99878842913688</v>
      </c>
      <c r="G9" s="27">
        <v>98.113090959521614</v>
      </c>
      <c r="H9" s="27">
        <v>98.37230302184085</v>
      </c>
      <c r="I9" s="27">
        <v>89.992962496583502</v>
      </c>
      <c r="J9" s="27">
        <v>93.531859704559579</v>
      </c>
      <c r="K9" s="27">
        <v>110.31299050869781</v>
      </c>
      <c r="L9" s="27">
        <v>97.617375417473667</v>
      </c>
      <c r="M9" s="27">
        <v>91.076857051745691</v>
      </c>
      <c r="N9" s="27">
        <v>96.977383132709861</v>
      </c>
      <c r="O9" s="27">
        <v>95.114345039165812</v>
      </c>
      <c r="P9" s="27">
        <v>101.36867858801475</v>
      </c>
      <c r="Q9" s="27">
        <v>91.559202935889132</v>
      </c>
      <c r="R9" s="27">
        <v>95.650157869420212</v>
      </c>
      <c r="S9" s="27">
        <v>99.314488982997275</v>
      </c>
      <c r="T9" s="27">
        <v>99.074282064849399</v>
      </c>
      <c r="U9" s="23"/>
      <c r="V9" s="40">
        <v>41275</v>
      </c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3"/>
      <c r="AQ9" s="23"/>
      <c r="AR9" s="57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M9" s="57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</row>
    <row r="10" spans="1:84" s="59" customFormat="1" ht="15.75" x14ac:dyDescent="0.25">
      <c r="A10" s="40">
        <v>41306</v>
      </c>
      <c r="B10" s="27">
        <v>107.71378703811179</v>
      </c>
      <c r="C10" s="27">
        <v>90.003590826080853</v>
      </c>
      <c r="D10" s="27">
        <v>100.78180078116203</v>
      </c>
      <c r="E10" s="27">
        <v>90.347968686331086</v>
      </c>
      <c r="F10" s="27">
        <v>92.326166869225418</v>
      </c>
      <c r="G10" s="27">
        <v>98.120328739826945</v>
      </c>
      <c r="H10" s="27">
        <v>98.612445005886556</v>
      </c>
      <c r="I10" s="27">
        <v>86.047557125326449</v>
      </c>
      <c r="J10" s="27">
        <v>93.645353638453528</v>
      </c>
      <c r="K10" s="27">
        <v>95.712104557841755</v>
      </c>
      <c r="L10" s="27">
        <v>97.913720568767502</v>
      </c>
      <c r="M10" s="27">
        <v>92.355366018785162</v>
      </c>
      <c r="N10" s="27">
        <v>100.21819442287547</v>
      </c>
      <c r="O10" s="27">
        <v>98.382429397798845</v>
      </c>
      <c r="P10" s="27">
        <v>118.65462057361536</v>
      </c>
      <c r="Q10" s="27">
        <v>93.518628490486719</v>
      </c>
      <c r="R10" s="27">
        <v>93.308725373370066</v>
      </c>
      <c r="S10" s="27">
        <v>98.131168439221909</v>
      </c>
      <c r="T10" s="27">
        <v>98.813334964651816</v>
      </c>
      <c r="U10" s="23"/>
      <c r="V10" s="40">
        <v>41306</v>
      </c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3"/>
      <c r="AQ10" s="23"/>
      <c r="AR10" s="57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M10" s="57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</row>
    <row r="11" spans="1:84" s="59" customFormat="1" ht="15.75" x14ac:dyDescent="0.25">
      <c r="A11" s="40">
        <v>41334</v>
      </c>
      <c r="B11" s="27">
        <v>114.23974167753931</v>
      </c>
      <c r="C11" s="27">
        <v>95.991075773997977</v>
      </c>
      <c r="D11" s="27">
        <v>104.52825834800727</v>
      </c>
      <c r="E11" s="27">
        <v>93.535971234665851</v>
      </c>
      <c r="F11" s="27">
        <v>89.409389381552145</v>
      </c>
      <c r="G11" s="27">
        <v>100.41580777502898</v>
      </c>
      <c r="H11" s="27">
        <v>102.22966573309147</v>
      </c>
      <c r="I11" s="27">
        <v>102.57926538043647</v>
      </c>
      <c r="J11" s="27">
        <v>92.286711944737249</v>
      </c>
      <c r="K11" s="27">
        <v>101.08842057051737</v>
      </c>
      <c r="L11" s="27">
        <v>99.094327485233947</v>
      </c>
      <c r="M11" s="27">
        <v>96.827698990877792</v>
      </c>
      <c r="N11" s="27">
        <v>105.58808208210353</v>
      </c>
      <c r="O11" s="27">
        <v>100.37557784239637</v>
      </c>
      <c r="P11" s="27">
        <v>117.12496389809719</v>
      </c>
      <c r="Q11" s="27">
        <v>95.36732281480073</v>
      </c>
      <c r="R11" s="27">
        <v>95.777476485328009</v>
      </c>
      <c r="S11" s="27">
        <v>98.036558900689357</v>
      </c>
      <c r="T11" s="27">
        <v>101.71995100881428</v>
      </c>
      <c r="U11" s="23"/>
      <c r="V11" s="40">
        <v>41334</v>
      </c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3"/>
      <c r="AQ11" s="23"/>
      <c r="AR11" s="57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M11" s="57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</row>
    <row r="12" spans="1:84" s="59" customFormat="1" ht="15.75" x14ac:dyDescent="0.25">
      <c r="A12" s="40">
        <v>41365</v>
      </c>
      <c r="B12" s="27">
        <v>106.34566532185694</v>
      </c>
      <c r="C12" s="27">
        <v>90.926747333377037</v>
      </c>
      <c r="D12" s="27">
        <v>104.26174651514972</v>
      </c>
      <c r="E12" s="27">
        <v>91.430453906432319</v>
      </c>
      <c r="F12" s="27">
        <v>100.20604021020421</v>
      </c>
      <c r="G12" s="27">
        <v>101.47144764791804</v>
      </c>
      <c r="H12" s="27">
        <v>103.3418446596511</v>
      </c>
      <c r="I12" s="27">
        <v>92.354673525220122</v>
      </c>
      <c r="J12" s="27">
        <v>102.91753714283757</v>
      </c>
      <c r="K12" s="27">
        <v>96.31714958335742</v>
      </c>
      <c r="L12" s="27">
        <v>99.614243560529985</v>
      </c>
      <c r="M12" s="27">
        <v>102.0565520206339</v>
      </c>
      <c r="N12" s="27">
        <v>103.46920837742333</v>
      </c>
      <c r="O12" s="27">
        <v>99.372011523998452</v>
      </c>
      <c r="P12" s="27">
        <v>101.66133571935178</v>
      </c>
      <c r="Q12" s="27">
        <v>96.395521885943054</v>
      </c>
      <c r="R12" s="27">
        <v>102.09464369676304</v>
      </c>
      <c r="S12" s="27">
        <v>99.04713631249642</v>
      </c>
      <c r="T12" s="27">
        <v>101.19934210765945</v>
      </c>
      <c r="U12" s="23"/>
      <c r="V12" s="40">
        <v>41365</v>
      </c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3"/>
      <c r="AQ12" s="23"/>
      <c r="AR12" s="57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M12" s="57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</row>
    <row r="13" spans="1:84" s="59" customFormat="1" ht="15.75" x14ac:dyDescent="0.25">
      <c r="A13" s="40">
        <v>41395</v>
      </c>
      <c r="B13" s="27">
        <v>99.297023963412684</v>
      </c>
      <c r="C13" s="27">
        <v>102.9552702387878</v>
      </c>
      <c r="D13" s="27">
        <v>102.88081542845198</v>
      </c>
      <c r="E13" s="27">
        <v>90.990043142112043</v>
      </c>
      <c r="F13" s="27">
        <v>105.3813158966354</v>
      </c>
      <c r="G13" s="27">
        <v>99.428646249226603</v>
      </c>
      <c r="H13" s="27">
        <v>100.3404911034994</v>
      </c>
      <c r="I13" s="27">
        <v>100.24944184437787</v>
      </c>
      <c r="J13" s="27">
        <v>95.744211940648555</v>
      </c>
      <c r="K13" s="27">
        <v>92.558916417132522</v>
      </c>
      <c r="L13" s="27">
        <v>99.539638213251024</v>
      </c>
      <c r="M13" s="27">
        <v>99.456522792104622</v>
      </c>
      <c r="N13" s="27">
        <v>98.101199437488745</v>
      </c>
      <c r="O13" s="27">
        <v>99.759406050993803</v>
      </c>
      <c r="P13" s="27">
        <v>95.078428035697726</v>
      </c>
      <c r="Q13" s="27">
        <v>103.3057492602133</v>
      </c>
      <c r="R13" s="27">
        <v>100.53309304080902</v>
      </c>
      <c r="S13" s="27">
        <v>98.76073629913742</v>
      </c>
      <c r="T13" s="27">
        <v>99.504969986304587</v>
      </c>
      <c r="U13" s="23"/>
      <c r="V13" s="40">
        <v>41395</v>
      </c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3"/>
      <c r="AQ13" s="23"/>
      <c r="AR13" s="57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M13" s="57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</row>
    <row r="14" spans="1:84" s="59" customFormat="1" ht="15.75" x14ac:dyDescent="0.25">
      <c r="A14" s="40">
        <v>41426</v>
      </c>
      <c r="B14" s="27">
        <v>91.639778528732393</v>
      </c>
      <c r="C14" s="27">
        <v>91.6615600289757</v>
      </c>
      <c r="D14" s="27">
        <v>94.303717836928186</v>
      </c>
      <c r="E14" s="27">
        <v>92.329900581146703</v>
      </c>
      <c r="F14" s="27">
        <v>101.02210650148864</v>
      </c>
      <c r="G14" s="27">
        <v>97.342088804346588</v>
      </c>
      <c r="H14" s="27">
        <v>95.604695819031889</v>
      </c>
      <c r="I14" s="27">
        <v>100.4884025945281</v>
      </c>
      <c r="J14" s="27">
        <v>100.90998169742566</v>
      </c>
      <c r="K14" s="27">
        <v>106.31121390207525</v>
      </c>
      <c r="L14" s="27">
        <v>99.337481174762004</v>
      </c>
      <c r="M14" s="27">
        <v>96.01905076879558</v>
      </c>
      <c r="N14" s="27">
        <v>91.736998052655494</v>
      </c>
      <c r="O14" s="27">
        <v>100.24399870027906</v>
      </c>
      <c r="P14" s="27">
        <v>95.685846037139584</v>
      </c>
      <c r="Q14" s="27">
        <v>98.686047198864074</v>
      </c>
      <c r="R14" s="27">
        <v>95.943225553240481</v>
      </c>
      <c r="S14" s="27">
        <v>97.341845899039569</v>
      </c>
      <c r="T14" s="27">
        <v>96.718684844571825</v>
      </c>
      <c r="U14" s="23"/>
      <c r="V14" s="40">
        <v>41426</v>
      </c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3"/>
      <c r="AQ14" s="23"/>
      <c r="AR14" s="57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M14" s="57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</row>
    <row r="15" spans="1:84" s="59" customFormat="1" ht="15.75" x14ac:dyDescent="0.25">
      <c r="A15" s="40">
        <v>41456</v>
      </c>
      <c r="B15" s="27">
        <v>92.166143824579365</v>
      </c>
      <c r="C15" s="27">
        <v>99.159762139583336</v>
      </c>
      <c r="D15" s="27">
        <v>98.356862152374674</v>
      </c>
      <c r="E15" s="27">
        <v>99.555148073259858</v>
      </c>
      <c r="F15" s="27">
        <v>99.985995541244492</v>
      </c>
      <c r="G15" s="27">
        <v>98.200088221086162</v>
      </c>
      <c r="H15" s="27">
        <v>95.920668334727736</v>
      </c>
      <c r="I15" s="27">
        <v>102.23551114801199</v>
      </c>
      <c r="J15" s="27">
        <v>99.470042916362416</v>
      </c>
      <c r="K15" s="27">
        <v>98.703538226899809</v>
      </c>
      <c r="L15" s="27">
        <v>100.05187310161307</v>
      </c>
      <c r="M15" s="27">
        <v>100.38370011629651</v>
      </c>
      <c r="N15" s="27">
        <v>94.238098257357237</v>
      </c>
      <c r="O15" s="27">
        <v>100.18980021165986</v>
      </c>
      <c r="P15" s="27">
        <v>105.04712541871915</v>
      </c>
      <c r="Q15" s="27">
        <v>105.46276717390835</v>
      </c>
      <c r="R15" s="27">
        <v>103.29982185390725</v>
      </c>
      <c r="S15" s="27">
        <v>97.815736021562614</v>
      </c>
      <c r="T15" s="27">
        <v>98.645097019402812</v>
      </c>
      <c r="U15" s="23"/>
      <c r="V15" s="40">
        <v>41456</v>
      </c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3"/>
      <c r="AQ15" s="23"/>
      <c r="AR15" s="57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M15" s="57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</row>
    <row r="16" spans="1:84" s="59" customFormat="1" ht="15.75" x14ac:dyDescent="0.25">
      <c r="A16" s="40">
        <v>41487</v>
      </c>
      <c r="B16" s="27">
        <v>95.248463194683268</v>
      </c>
      <c r="C16" s="27">
        <v>94.585053937378945</v>
      </c>
      <c r="D16" s="27">
        <v>94.733232914192939</v>
      </c>
      <c r="E16" s="27">
        <v>100.14249882867112</v>
      </c>
      <c r="F16" s="27">
        <v>103.97827339497859</v>
      </c>
      <c r="G16" s="27">
        <v>99.61429109773114</v>
      </c>
      <c r="H16" s="27">
        <v>96.06106819995037</v>
      </c>
      <c r="I16" s="27">
        <v>101.46775200398427</v>
      </c>
      <c r="J16" s="27">
        <v>98.599743659597181</v>
      </c>
      <c r="K16" s="27">
        <v>94.77034034382109</v>
      </c>
      <c r="L16" s="27">
        <v>100.29786939308023</v>
      </c>
      <c r="M16" s="27">
        <v>98.376430452137186</v>
      </c>
      <c r="N16" s="27">
        <v>89.829970596908964</v>
      </c>
      <c r="O16" s="27">
        <v>100.25146704662291</v>
      </c>
      <c r="P16" s="27">
        <v>106.30513383088808</v>
      </c>
      <c r="Q16" s="27">
        <v>109.78959762696259</v>
      </c>
      <c r="R16" s="27">
        <v>103.41344616461254</v>
      </c>
      <c r="S16" s="27">
        <v>98.884500649263401</v>
      </c>
      <c r="T16" s="27">
        <v>98.670324678345892</v>
      </c>
      <c r="U16" s="23"/>
      <c r="V16" s="40">
        <v>41487</v>
      </c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3"/>
      <c r="AQ16" s="23"/>
      <c r="AR16" s="57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M16" s="57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</row>
    <row r="17" spans="1:84" s="59" customFormat="1" ht="15.75" x14ac:dyDescent="0.25">
      <c r="A17" s="40">
        <v>41518</v>
      </c>
      <c r="B17" s="27">
        <v>91.40498268181581</v>
      </c>
      <c r="C17" s="27">
        <v>92.300832789440761</v>
      </c>
      <c r="D17" s="27">
        <v>91.091891264529622</v>
      </c>
      <c r="E17" s="27">
        <v>107.90406358063103</v>
      </c>
      <c r="F17" s="27">
        <v>100.03679912066887</v>
      </c>
      <c r="G17" s="27">
        <v>100.3689529675804</v>
      </c>
      <c r="H17" s="27">
        <v>97.313241710759826</v>
      </c>
      <c r="I17" s="27">
        <v>96.073673218152379</v>
      </c>
      <c r="J17" s="27">
        <v>95.761074432642431</v>
      </c>
      <c r="K17" s="27">
        <v>103.54413629631365</v>
      </c>
      <c r="L17" s="27">
        <v>100.44295676918573</v>
      </c>
      <c r="M17" s="27">
        <v>94.850454112260934</v>
      </c>
      <c r="N17" s="27">
        <v>93.158959662819115</v>
      </c>
      <c r="O17" s="27">
        <v>101.57988204006716</v>
      </c>
      <c r="P17" s="27">
        <v>99.347607787506405</v>
      </c>
      <c r="Q17" s="27">
        <v>99.350245740585066</v>
      </c>
      <c r="R17" s="27">
        <v>105.63216525534223</v>
      </c>
      <c r="S17" s="27">
        <v>100.67637018340857</v>
      </c>
      <c r="T17" s="27">
        <v>97.71666099327399</v>
      </c>
      <c r="U17" s="23"/>
      <c r="V17" s="40">
        <v>41518</v>
      </c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3"/>
      <c r="AQ17" s="23"/>
      <c r="AR17" s="57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M17" s="57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</row>
    <row r="18" spans="1:84" s="59" customFormat="1" ht="15.75" x14ac:dyDescent="0.25">
      <c r="A18" s="40">
        <v>41548</v>
      </c>
      <c r="B18" s="27">
        <v>91.260933436567498</v>
      </c>
      <c r="C18" s="27">
        <v>104.173402709162</v>
      </c>
      <c r="D18" s="27">
        <v>95.715721047199494</v>
      </c>
      <c r="E18" s="27">
        <v>111.22556701670499</v>
      </c>
      <c r="F18" s="27">
        <v>104.61765613095737</v>
      </c>
      <c r="G18" s="27">
        <v>101.09054445486309</v>
      </c>
      <c r="H18" s="27">
        <v>99.790118575310203</v>
      </c>
      <c r="I18" s="27">
        <v>103.18450321392282</v>
      </c>
      <c r="J18" s="27">
        <v>107.57055857036077</v>
      </c>
      <c r="K18" s="27">
        <v>92.793795018963223</v>
      </c>
      <c r="L18" s="27">
        <v>101.36174276280401</v>
      </c>
      <c r="M18" s="27">
        <v>105.74180613216441</v>
      </c>
      <c r="N18" s="27">
        <v>97.060721857313254</v>
      </c>
      <c r="O18" s="27">
        <v>101.35676104656351</v>
      </c>
      <c r="P18" s="27">
        <v>85.465963067218567</v>
      </c>
      <c r="Q18" s="27">
        <v>99.49311997459823</v>
      </c>
      <c r="R18" s="27">
        <v>106.61502355442434</v>
      </c>
      <c r="S18" s="27">
        <v>103.28918626241386</v>
      </c>
      <c r="T18" s="27">
        <v>99.48013492715657</v>
      </c>
      <c r="U18" s="23"/>
      <c r="V18" s="40">
        <v>41548</v>
      </c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3"/>
      <c r="AQ18" s="23"/>
      <c r="AR18" s="57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M18" s="57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</row>
    <row r="19" spans="1:84" s="59" customFormat="1" ht="15.75" x14ac:dyDescent="0.25">
      <c r="A19" s="40">
        <v>41579</v>
      </c>
      <c r="B19" s="27">
        <v>98.212339621549518</v>
      </c>
      <c r="C19" s="27">
        <v>109.02325679282339</v>
      </c>
      <c r="D19" s="27">
        <v>101.83909748779256</v>
      </c>
      <c r="E19" s="27">
        <v>111.38518859667866</v>
      </c>
      <c r="F19" s="27">
        <v>108.31303969218663</v>
      </c>
      <c r="G19" s="27">
        <v>102.59546431015832</v>
      </c>
      <c r="H19" s="27">
        <v>103.28575775364992</v>
      </c>
      <c r="I19" s="27">
        <v>103.87796520805431</v>
      </c>
      <c r="J19" s="27">
        <v>101.4068736013021</v>
      </c>
      <c r="K19" s="27">
        <v>107.30868766121426</v>
      </c>
      <c r="L19" s="27">
        <v>101.77932552248711</v>
      </c>
      <c r="M19" s="27">
        <v>107.62200201646223</v>
      </c>
      <c r="N19" s="27">
        <v>106.9857684953859</v>
      </c>
      <c r="O19" s="27">
        <v>101.49524201663328</v>
      </c>
      <c r="P19" s="27">
        <v>82.639221181069772</v>
      </c>
      <c r="Q19" s="27">
        <v>104.30915585080834</v>
      </c>
      <c r="R19" s="27">
        <v>101.07293530705567</v>
      </c>
      <c r="S19" s="27">
        <v>104.26815470998363</v>
      </c>
      <c r="T19" s="27">
        <v>102.15984046976259</v>
      </c>
      <c r="U19" s="23"/>
      <c r="V19" s="40">
        <v>41579</v>
      </c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3"/>
      <c r="AQ19" s="23"/>
      <c r="AR19" s="57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M19" s="57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</row>
    <row r="20" spans="1:84" s="59" customFormat="1" ht="15.75" x14ac:dyDescent="0.25">
      <c r="A20" s="41">
        <v>41609</v>
      </c>
      <c r="B20" s="28">
        <v>106.25938926193335</v>
      </c>
      <c r="C20" s="28">
        <v>125.27756269297919</v>
      </c>
      <c r="D20" s="28">
        <v>107.05331473052024</v>
      </c>
      <c r="E20" s="28">
        <v>114.89868735247657</v>
      </c>
      <c r="F20" s="28">
        <v>105.72442883172141</v>
      </c>
      <c r="G20" s="28">
        <v>103.23924877271196</v>
      </c>
      <c r="H20" s="28">
        <v>109.12770008260067</v>
      </c>
      <c r="I20" s="28">
        <v>121.44829224140175</v>
      </c>
      <c r="J20" s="28">
        <v>118.15605075107298</v>
      </c>
      <c r="K20" s="28">
        <v>100.57870691316583</v>
      </c>
      <c r="L20" s="28">
        <v>102.94944603081146</v>
      </c>
      <c r="M20" s="28">
        <v>115.23355952773602</v>
      </c>
      <c r="N20" s="28">
        <v>122.63541562495901</v>
      </c>
      <c r="O20" s="28">
        <v>101.87907908382114</v>
      </c>
      <c r="P20" s="28">
        <v>91.62107586268155</v>
      </c>
      <c r="Q20" s="28">
        <v>102.76264104694037</v>
      </c>
      <c r="R20" s="28">
        <v>96.659285845727311</v>
      </c>
      <c r="S20" s="28">
        <v>104.43411733978614</v>
      </c>
      <c r="T20" s="28">
        <v>106.29737693520678</v>
      </c>
      <c r="U20" s="23"/>
      <c r="V20" s="41">
        <v>41609</v>
      </c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3"/>
      <c r="AQ20" s="23"/>
      <c r="AR20" s="57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M20" s="57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</row>
    <row r="21" spans="1:84" s="59" customFormat="1" ht="15.75" x14ac:dyDescent="0.25">
      <c r="A21" s="42">
        <v>41640</v>
      </c>
      <c r="B21" s="29">
        <v>107.32418644211447</v>
      </c>
      <c r="C21" s="29">
        <v>120.7517256900779</v>
      </c>
      <c r="D21" s="29">
        <v>104.41564264308612</v>
      </c>
      <c r="E21" s="29">
        <v>110.25723061924184</v>
      </c>
      <c r="F21" s="29">
        <v>98.199814121244714</v>
      </c>
      <c r="G21" s="29">
        <v>101.50604332660028</v>
      </c>
      <c r="H21" s="29">
        <v>101.62969311217016</v>
      </c>
      <c r="I21" s="29">
        <v>93.759921517088273</v>
      </c>
      <c r="J21" s="29">
        <v>99.607611329284694</v>
      </c>
      <c r="K21" s="29">
        <v>114.03350488904748</v>
      </c>
      <c r="L21" s="29">
        <v>101.6661901316657</v>
      </c>
      <c r="M21" s="29">
        <v>99.121126799003619</v>
      </c>
      <c r="N21" s="29">
        <v>101.21850912357621</v>
      </c>
      <c r="O21" s="29">
        <v>98.28103510315168</v>
      </c>
      <c r="P21" s="29">
        <v>101.6683416988763</v>
      </c>
      <c r="Q21" s="29">
        <v>100.3326503435523</v>
      </c>
      <c r="R21" s="29">
        <v>97.375514022928641</v>
      </c>
      <c r="S21" s="29">
        <v>103.11396033479346</v>
      </c>
      <c r="T21" s="29">
        <v>102.7525982024829</v>
      </c>
      <c r="U21" s="23"/>
      <c r="V21" s="42">
        <v>41640</v>
      </c>
      <c r="W21" s="29">
        <f t="shared" ref="W21:W84" si="0">B21/B9*100-100</f>
        <v>1.0473746809722684</v>
      </c>
      <c r="X21" s="29">
        <f t="shared" ref="X21:X84" si="1">C21/C9*100-100</f>
        <v>16.172345724855347</v>
      </c>
      <c r="Y21" s="29">
        <f t="shared" ref="Y21:Y84" si="2">D21/D9*100-100</f>
        <v>-3.6282973332575352E-2</v>
      </c>
      <c r="Z21" s="29">
        <f t="shared" ref="Z21:Z84" si="3">E21/E9*100-100</f>
        <v>14.547600692890825</v>
      </c>
      <c r="AA21" s="29">
        <f t="shared" ref="AA21:AA84" si="4">F21/F9*100-100</f>
        <v>10.338371852594292</v>
      </c>
      <c r="AB21" s="29">
        <f t="shared" ref="AB21:AB84" si="5">G21/G9*100-100</f>
        <v>3.4582055604368804</v>
      </c>
      <c r="AC21" s="29">
        <f t="shared" ref="AC21:AC84" si="6">H21/H9*100-100</f>
        <v>3.3112878221485857</v>
      </c>
      <c r="AD21" s="29">
        <f t="shared" ref="AD21:AD84" si="7">I21/I9*100-100</f>
        <v>4.1858373321667131</v>
      </c>
      <c r="AE21" s="29">
        <f t="shared" ref="AE21:AE84" si="8">J21/J9*100-100</f>
        <v>6.495916625539877</v>
      </c>
      <c r="AF21" s="29">
        <f t="shared" ref="AF21:AF84" si="9">K21/K9*100-100</f>
        <v>3.3726892573511691</v>
      </c>
      <c r="AG21" s="29">
        <f t="shared" ref="AG21:AG84" si="10">L21/L9*100-100</f>
        <v>4.1476373410744998</v>
      </c>
      <c r="AH21" s="29">
        <f t="shared" ref="AH21:AH84" si="11">M21/M9*100-100</f>
        <v>8.8323971727390074</v>
      </c>
      <c r="AI21" s="29">
        <f t="shared" ref="AI21:AI84" si="12">N21/N9*100-100</f>
        <v>4.3733145336191797</v>
      </c>
      <c r="AJ21" s="29">
        <f t="shared" ref="AJ21:AJ84" si="13">O21/O9*100-100</f>
        <v>3.3293506491391014</v>
      </c>
      <c r="AK21" s="29">
        <f t="shared" ref="AK21:AK84" si="14">P21/P9*100-100</f>
        <v>0.29561706341212357</v>
      </c>
      <c r="AL21" s="29">
        <f t="shared" ref="AL21:AL84" si="15">Q21/Q9*100-100</f>
        <v>9.5822671302702815</v>
      </c>
      <c r="AM21" s="29">
        <f t="shared" ref="AM21:AM84" si="16">R21/R9*100-100</f>
        <v>1.8038194519907051</v>
      </c>
      <c r="AN21" s="29">
        <f t="shared" ref="AN21:AN84" si="17">S21/S9*100-100</f>
        <v>3.8256969256989919</v>
      </c>
      <c r="AO21" s="29">
        <f t="shared" ref="AO21:AO84" si="18">T21/T9*100-100</f>
        <v>3.7126851297553145</v>
      </c>
      <c r="AP21" s="23"/>
      <c r="AQ21" s="23"/>
      <c r="AR21" s="57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M21" s="57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</row>
    <row r="22" spans="1:84" s="59" customFormat="1" ht="15.75" x14ac:dyDescent="0.25">
      <c r="A22" s="43">
        <v>41671</v>
      </c>
      <c r="B22" s="31">
        <v>108.48421921092248</v>
      </c>
      <c r="C22" s="31">
        <v>133.76571630821428</v>
      </c>
      <c r="D22" s="31">
        <v>103.61048392733987</v>
      </c>
      <c r="E22" s="31">
        <v>98.836768596320141</v>
      </c>
      <c r="F22" s="31">
        <v>103.46262064307763</v>
      </c>
      <c r="G22" s="31">
        <v>100.11638202832641</v>
      </c>
      <c r="H22" s="31">
        <v>102.62051610697173</v>
      </c>
      <c r="I22" s="31">
        <v>91.589455948298678</v>
      </c>
      <c r="J22" s="31">
        <v>93.830713766660523</v>
      </c>
      <c r="K22" s="31">
        <v>96.342648263355585</v>
      </c>
      <c r="L22" s="31">
        <v>101.88044642044697</v>
      </c>
      <c r="M22" s="31">
        <v>97.582129350747309</v>
      </c>
      <c r="N22" s="31">
        <v>102.15396931994934</v>
      </c>
      <c r="O22" s="31">
        <v>101.15157365531464</v>
      </c>
      <c r="P22" s="31">
        <v>119.88886532587205</v>
      </c>
      <c r="Q22" s="31">
        <v>105.55671170007275</v>
      </c>
      <c r="R22" s="31">
        <v>97.354343618820025</v>
      </c>
      <c r="S22" s="31">
        <v>100.75610647263113</v>
      </c>
      <c r="T22" s="31">
        <v>102.57467496714008</v>
      </c>
      <c r="U22" s="23"/>
      <c r="V22" s="43">
        <v>41671</v>
      </c>
      <c r="W22" s="31">
        <f t="shared" si="0"/>
        <v>0.71525864422359575</v>
      </c>
      <c r="X22" s="31">
        <f t="shared" si="1"/>
        <v>48.622643919504867</v>
      </c>
      <c r="Y22" s="31">
        <f t="shared" si="2"/>
        <v>2.8067400306926942</v>
      </c>
      <c r="Z22" s="31">
        <f t="shared" si="3"/>
        <v>9.3956732325220997</v>
      </c>
      <c r="AA22" s="31">
        <f t="shared" si="4"/>
        <v>12.062077471088273</v>
      </c>
      <c r="AB22" s="31">
        <f t="shared" si="5"/>
        <v>2.0342912769810937</v>
      </c>
      <c r="AC22" s="31">
        <f t="shared" si="6"/>
        <v>4.0644678274085209</v>
      </c>
      <c r="AD22" s="31">
        <f t="shared" si="7"/>
        <v>6.4405068640130736</v>
      </c>
      <c r="AE22" s="31">
        <f t="shared" si="8"/>
        <v>0.19793841445954286</v>
      </c>
      <c r="AF22" s="31">
        <f t="shared" si="9"/>
        <v>0.65879201844607849</v>
      </c>
      <c r="AG22" s="31">
        <f t="shared" si="10"/>
        <v>4.0512461671738009</v>
      </c>
      <c r="AH22" s="31">
        <f t="shared" si="11"/>
        <v>5.6594040576906082</v>
      </c>
      <c r="AI22" s="31">
        <f t="shared" si="12"/>
        <v>1.9315603401372243</v>
      </c>
      <c r="AJ22" s="31">
        <f t="shared" si="13"/>
        <v>2.8146735900564721</v>
      </c>
      <c r="AK22" s="31">
        <f t="shared" si="14"/>
        <v>1.0401994851021641</v>
      </c>
      <c r="AL22" s="31">
        <f t="shared" si="15"/>
        <v>12.872390671138461</v>
      </c>
      <c r="AM22" s="31">
        <f t="shared" si="16"/>
        <v>4.3357341226789146</v>
      </c>
      <c r="AN22" s="31">
        <f t="shared" si="17"/>
        <v>2.6749279308082379</v>
      </c>
      <c r="AO22" s="31">
        <f t="shared" si="18"/>
        <v>3.8065105320388142</v>
      </c>
      <c r="AP22" s="23"/>
      <c r="AQ22" s="23"/>
      <c r="AR22" s="57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M22" s="57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</row>
    <row r="23" spans="1:84" s="59" customFormat="1" ht="15.75" x14ac:dyDescent="0.25">
      <c r="A23" s="43">
        <v>41699</v>
      </c>
      <c r="B23" s="31">
        <v>117.0332192122668</v>
      </c>
      <c r="C23" s="31">
        <v>135.81198652551083</v>
      </c>
      <c r="D23" s="31">
        <v>108.80666776966568</v>
      </c>
      <c r="E23" s="31">
        <v>107.2540629300114</v>
      </c>
      <c r="F23" s="31">
        <v>100.11936403865241</v>
      </c>
      <c r="G23" s="31">
        <v>102.16237610379311</v>
      </c>
      <c r="H23" s="31">
        <v>105.90331688943679</v>
      </c>
      <c r="I23" s="31">
        <v>102.02653654719614</v>
      </c>
      <c r="J23" s="31">
        <v>98.700479949442325</v>
      </c>
      <c r="K23" s="31">
        <v>112.08855896895724</v>
      </c>
      <c r="L23" s="31">
        <v>103.32649795271738</v>
      </c>
      <c r="M23" s="31">
        <v>103.74109535796592</v>
      </c>
      <c r="N23" s="31">
        <v>112.58218212680595</v>
      </c>
      <c r="O23" s="31">
        <v>102.66013458939277</v>
      </c>
      <c r="P23" s="31">
        <v>118.78889149425522</v>
      </c>
      <c r="Q23" s="31">
        <v>106.60627754064387</v>
      </c>
      <c r="R23" s="31">
        <v>104.62910653733016</v>
      </c>
      <c r="S23" s="31">
        <v>99.91900326350175</v>
      </c>
      <c r="T23" s="31">
        <v>106.76100646434246</v>
      </c>
      <c r="U23" s="23"/>
      <c r="V23" s="43">
        <v>41699</v>
      </c>
      <c r="W23" s="31">
        <f t="shared" si="0"/>
        <v>2.4452764805898823</v>
      </c>
      <c r="X23" s="31">
        <f t="shared" si="1"/>
        <v>41.483971744693719</v>
      </c>
      <c r="Y23" s="31">
        <f t="shared" si="2"/>
        <v>4.0930648699935688</v>
      </c>
      <c r="Z23" s="31">
        <f t="shared" si="3"/>
        <v>14.666113490102319</v>
      </c>
      <c r="AA23" s="31">
        <f t="shared" si="4"/>
        <v>11.978579354116519</v>
      </c>
      <c r="AB23" s="31">
        <f t="shared" si="5"/>
        <v>1.739336034299626</v>
      </c>
      <c r="AC23" s="31">
        <f t="shared" si="6"/>
        <v>3.5935275049580753</v>
      </c>
      <c r="AD23" s="31">
        <f t="shared" si="7"/>
        <v>-0.53883095301024753</v>
      </c>
      <c r="AE23" s="31">
        <f t="shared" si="8"/>
        <v>6.9498282792280577</v>
      </c>
      <c r="AF23" s="31">
        <f t="shared" si="9"/>
        <v>10.881699740047267</v>
      </c>
      <c r="AG23" s="31">
        <f t="shared" si="10"/>
        <v>4.2708503855723308</v>
      </c>
      <c r="AH23" s="31">
        <f t="shared" si="11"/>
        <v>7.1398953389767712</v>
      </c>
      <c r="AI23" s="31">
        <f t="shared" si="12"/>
        <v>6.623948372567213</v>
      </c>
      <c r="AJ23" s="31">
        <f t="shared" si="13"/>
        <v>2.2760085631421845</v>
      </c>
      <c r="AK23" s="31">
        <f t="shared" si="14"/>
        <v>1.4206429959762659</v>
      </c>
      <c r="AL23" s="31">
        <f t="shared" si="15"/>
        <v>11.784911638621452</v>
      </c>
      <c r="AM23" s="31">
        <f t="shared" si="16"/>
        <v>9.2418701941453918</v>
      </c>
      <c r="AN23" s="31">
        <f t="shared" si="17"/>
        <v>1.9201452844946516</v>
      </c>
      <c r="AO23" s="31">
        <f t="shared" si="18"/>
        <v>4.9558178169898639</v>
      </c>
      <c r="AP23" s="23"/>
      <c r="AQ23" s="23"/>
      <c r="AR23" s="57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M23" s="57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</row>
    <row r="24" spans="1:84" s="59" customFormat="1" ht="15.75" x14ac:dyDescent="0.25">
      <c r="A24" s="43">
        <v>41730</v>
      </c>
      <c r="B24" s="31">
        <v>106.51129591576996</v>
      </c>
      <c r="C24" s="31">
        <v>156.36660605804866</v>
      </c>
      <c r="D24" s="31">
        <v>105.55742544112783</v>
      </c>
      <c r="E24" s="31">
        <v>99.252333953761735</v>
      </c>
      <c r="F24" s="31">
        <v>105.1232357305613</v>
      </c>
      <c r="G24" s="31">
        <v>103.53468778115061</v>
      </c>
      <c r="H24" s="31">
        <v>107.08056888109336</v>
      </c>
      <c r="I24" s="31">
        <v>101.61398057680515</v>
      </c>
      <c r="J24" s="31">
        <v>104.26869989829221</v>
      </c>
      <c r="K24" s="31">
        <v>97.869769751328235</v>
      </c>
      <c r="L24" s="31">
        <v>103.68176154490695</v>
      </c>
      <c r="M24" s="31">
        <v>105.83882378730753</v>
      </c>
      <c r="N24" s="31">
        <v>105.72772349633142</v>
      </c>
      <c r="O24" s="31">
        <v>103.79064186338333</v>
      </c>
      <c r="P24" s="31">
        <v>105.19341506061053</v>
      </c>
      <c r="Q24" s="31">
        <v>108.06872157908617</v>
      </c>
      <c r="R24" s="31">
        <v>102.13584075460074</v>
      </c>
      <c r="S24" s="31">
        <v>100.48286134645734</v>
      </c>
      <c r="T24" s="31">
        <v>104.79694070644435</v>
      </c>
      <c r="U24" s="23"/>
      <c r="V24" s="43">
        <v>41730</v>
      </c>
      <c r="W24" s="31">
        <f t="shared" si="0"/>
        <v>0.15574738604694005</v>
      </c>
      <c r="X24" s="31">
        <f t="shared" si="1"/>
        <v>71.969866561640686</v>
      </c>
      <c r="Y24" s="31">
        <f t="shared" si="2"/>
        <v>1.2427174580178786</v>
      </c>
      <c r="Z24" s="31">
        <f t="shared" si="3"/>
        <v>8.5550051576186377</v>
      </c>
      <c r="AA24" s="31">
        <f t="shared" si="4"/>
        <v>4.9070849522066595</v>
      </c>
      <c r="AB24" s="31">
        <f t="shared" si="5"/>
        <v>2.0333208809551309</v>
      </c>
      <c r="AC24" s="31">
        <f t="shared" si="6"/>
        <v>3.6178222226973702</v>
      </c>
      <c r="AD24" s="31">
        <f t="shared" si="7"/>
        <v>10.025813202681604</v>
      </c>
      <c r="AE24" s="31">
        <f t="shared" si="8"/>
        <v>1.3128595893034003</v>
      </c>
      <c r="AF24" s="31">
        <f t="shared" si="9"/>
        <v>1.6119872470136727</v>
      </c>
      <c r="AG24" s="31">
        <f t="shared" si="10"/>
        <v>4.083269459256968</v>
      </c>
      <c r="AH24" s="31">
        <f t="shared" si="11"/>
        <v>3.7060548213591744</v>
      </c>
      <c r="AI24" s="31">
        <f t="shared" si="12"/>
        <v>2.1827895992687445</v>
      </c>
      <c r="AJ24" s="31">
        <f t="shared" si="13"/>
        <v>4.446554187260034</v>
      </c>
      <c r="AK24" s="31">
        <f t="shared" si="14"/>
        <v>3.4743585811320372</v>
      </c>
      <c r="AL24" s="31">
        <f t="shared" si="15"/>
        <v>12.109690849493049</v>
      </c>
      <c r="AM24" s="31">
        <f t="shared" si="16"/>
        <v>4.0351830758183382E-2</v>
      </c>
      <c r="AN24" s="31">
        <f t="shared" si="17"/>
        <v>1.4495371470722489</v>
      </c>
      <c r="AO24" s="31">
        <f t="shared" si="18"/>
        <v>3.5549624373621356</v>
      </c>
      <c r="AP24" s="23"/>
      <c r="AQ24" s="23"/>
      <c r="AR24" s="57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M24" s="57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</row>
    <row r="25" spans="1:84" s="59" customFormat="1" ht="15.75" x14ac:dyDescent="0.25">
      <c r="A25" s="43">
        <v>41760</v>
      </c>
      <c r="B25" s="31">
        <v>101.55570534359218</v>
      </c>
      <c r="C25" s="31">
        <v>145.2884663614276</v>
      </c>
      <c r="D25" s="31">
        <v>105.72298819438205</v>
      </c>
      <c r="E25" s="31">
        <v>104.66270623452382</v>
      </c>
      <c r="F25" s="31">
        <v>109.85740447241079</v>
      </c>
      <c r="G25" s="31">
        <v>101.8601437097313</v>
      </c>
      <c r="H25" s="31">
        <v>105.77211972161807</v>
      </c>
      <c r="I25" s="31">
        <v>106.05030018643674</v>
      </c>
      <c r="J25" s="31">
        <v>99.590859702470823</v>
      </c>
      <c r="K25" s="31">
        <v>102.54459254711946</v>
      </c>
      <c r="L25" s="31">
        <v>104.03504423530562</v>
      </c>
      <c r="M25" s="31">
        <v>102.86124125097001</v>
      </c>
      <c r="N25" s="31">
        <v>106.84562641289649</v>
      </c>
      <c r="O25" s="31">
        <v>104.13800718273681</v>
      </c>
      <c r="P25" s="31">
        <v>98.737434239227284</v>
      </c>
      <c r="Q25" s="31">
        <v>108.34237957586794</v>
      </c>
      <c r="R25" s="31">
        <v>113.11311203839342</v>
      </c>
      <c r="S25" s="31">
        <v>100.16607092921664</v>
      </c>
      <c r="T25" s="31">
        <v>104.39784280526155</v>
      </c>
      <c r="U25" s="23"/>
      <c r="V25" s="43">
        <v>41760</v>
      </c>
      <c r="W25" s="31">
        <f t="shared" si="0"/>
        <v>2.2746717776876579</v>
      </c>
      <c r="X25" s="31">
        <f t="shared" si="1"/>
        <v>41.118046725004859</v>
      </c>
      <c r="Y25" s="31">
        <f t="shared" si="2"/>
        <v>2.7625877128730991</v>
      </c>
      <c r="Z25" s="31">
        <f t="shared" si="3"/>
        <v>15.026548642313813</v>
      </c>
      <c r="AA25" s="31">
        <f t="shared" si="4"/>
        <v>4.2475163056094516</v>
      </c>
      <c r="AB25" s="31">
        <f t="shared" si="5"/>
        <v>2.4454697436088395</v>
      </c>
      <c r="AC25" s="31">
        <f t="shared" si="6"/>
        <v>5.4131971633625255</v>
      </c>
      <c r="AD25" s="31">
        <f t="shared" si="7"/>
        <v>5.7864245778683028</v>
      </c>
      <c r="AE25" s="31">
        <f t="shared" si="8"/>
        <v>4.0176295609459771</v>
      </c>
      <c r="AF25" s="31">
        <f t="shared" si="9"/>
        <v>10.788454010183955</v>
      </c>
      <c r="AG25" s="31">
        <f t="shared" si="10"/>
        <v>4.5161968666429715</v>
      </c>
      <c r="AH25" s="31">
        <f t="shared" si="11"/>
        <v>3.4233234415226121</v>
      </c>
      <c r="AI25" s="31">
        <f t="shared" si="12"/>
        <v>8.9136799810279683</v>
      </c>
      <c r="AJ25" s="31">
        <f t="shared" si="13"/>
        <v>4.3891611879734143</v>
      </c>
      <c r="AK25" s="31">
        <f t="shared" si="14"/>
        <v>3.8484083920232308</v>
      </c>
      <c r="AL25" s="31">
        <f t="shared" si="15"/>
        <v>4.8754598381238452</v>
      </c>
      <c r="AM25" s="31">
        <f t="shared" si="16"/>
        <v>12.513311405307931</v>
      </c>
      <c r="AN25" s="31">
        <f t="shared" si="17"/>
        <v>1.4229689679738726</v>
      </c>
      <c r="AO25" s="31">
        <f t="shared" si="18"/>
        <v>4.9172145066024342</v>
      </c>
      <c r="AP25" s="23"/>
      <c r="AQ25" s="23"/>
      <c r="AR25" s="57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M25" s="57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</row>
    <row r="26" spans="1:84" s="59" customFormat="1" ht="15.75" x14ac:dyDescent="0.25">
      <c r="A26" s="43">
        <v>41791</v>
      </c>
      <c r="B26" s="31">
        <v>93.336847601336032</v>
      </c>
      <c r="C26" s="31">
        <v>133.37976402454981</v>
      </c>
      <c r="D26" s="31">
        <v>98.477061319323695</v>
      </c>
      <c r="E26" s="31">
        <v>106.9792998376566</v>
      </c>
      <c r="F26" s="31">
        <v>106.10480848630756</v>
      </c>
      <c r="G26" s="31">
        <v>100.16223253585595</v>
      </c>
      <c r="H26" s="31">
        <v>100.09298924892578</v>
      </c>
      <c r="I26" s="31">
        <v>103.92411101990794</v>
      </c>
      <c r="J26" s="31">
        <v>100.10062839303195</v>
      </c>
      <c r="K26" s="31">
        <v>104.79845187156539</v>
      </c>
      <c r="L26" s="31">
        <v>103.68425293957051</v>
      </c>
      <c r="M26" s="31">
        <v>98.964378581837366</v>
      </c>
      <c r="N26" s="31">
        <v>100.10718771945402</v>
      </c>
      <c r="O26" s="31">
        <v>104.30064741493347</v>
      </c>
      <c r="P26" s="31">
        <v>99.275645469967998</v>
      </c>
      <c r="Q26" s="31">
        <v>104.07228744449689</v>
      </c>
      <c r="R26" s="31">
        <v>104.35762714395604</v>
      </c>
      <c r="S26" s="31">
        <v>100.30953056821296</v>
      </c>
      <c r="T26" s="31">
        <v>101.04851596666977</v>
      </c>
      <c r="U26" s="23"/>
      <c r="V26" s="43">
        <v>41791</v>
      </c>
      <c r="W26" s="31">
        <f t="shared" si="0"/>
        <v>1.851891285476583</v>
      </c>
      <c r="X26" s="31">
        <f t="shared" si="1"/>
        <v>45.513303485546516</v>
      </c>
      <c r="Y26" s="31">
        <f t="shared" si="2"/>
        <v>4.4254283692315681</v>
      </c>
      <c r="Z26" s="31">
        <f t="shared" si="3"/>
        <v>15.866365244956441</v>
      </c>
      <c r="AA26" s="31">
        <f t="shared" si="4"/>
        <v>5.0312769757419744</v>
      </c>
      <c r="AB26" s="31">
        <f t="shared" si="5"/>
        <v>2.8971473348776442</v>
      </c>
      <c r="AC26" s="31">
        <f t="shared" si="6"/>
        <v>4.6946370065228678</v>
      </c>
      <c r="AD26" s="31">
        <f t="shared" si="7"/>
        <v>3.4190098923583889</v>
      </c>
      <c r="AE26" s="31">
        <f t="shared" si="8"/>
        <v>-0.80205475293864481</v>
      </c>
      <c r="AF26" s="31">
        <f t="shared" si="9"/>
        <v>-1.4229562197486416</v>
      </c>
      <c r="AG26" s="31">
        <f t="shared" si="10"/>
        <v>4.3757620118848592</v>
      </c>
      <c r="AH26" s="31">
        <f t="shared" si="11"/>
        <v>3.0674410853465304</v>
      </c>
      <c r="AI26" s="31">
        <f t="shared" si="12"/>
        <v>9.1241155089838202</v>
      </c>
      <c r="AJ26" s="31">
        <f t="shared" si="13"/>
        <v>4.0467746371365649</v>
      </c>
      <c r="AK26" s="31">
        <f t="shared" si="14"/>
        <v>3.7516514526454188</v>
      </c>
      <c r="AL26" s="31">
        <f t="shared" si="15"/>
        <v>5.4579552008795247</v>
      </c>
      <c r="AM26" s="31">
        <f t="shared" si="16"/>
        <v>8.770188350657719</v>
      </c>
      <c r="AN26" s="31">
        <f t="shared" si="17"/>
        <v>3.048724463527634</v>
      </c>
      <c r="AO26" s="31">
        <f t="shared" si="18"/>
        <v>4.4767266315252812</v>
      </c>
      <c r="AP26" s="23"/>
      <c r="AQ26" s="23"/>
      <c r="AR26" s="57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M26" s="57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</row>
    <row r="27" spans="1:84" s="59" customFormat="1" ht="15.75" x14ac:dyDescent="0.25">
      <c r="A27" s="43">
        <v>41821</v>
      </c>
      <c r="B27" s="31">
        <v>95.076576764391703</v>
      </c>
      <c r="C27" s="31">
        <v>171.72232658663697</v>
      </c>
      <c r="D27" s="31">
        <v>103.58488024640027</v>
      </c>
      <c r="E27" s="31">
        <v>101.05396706674101</v>
      </c>
      <c r="F27" s="31">
        <v>106.52041055024421</v>
      </c>
      <c r="G27" s="31">
        <v>101.58927029671868</v>
      </c>
      <c r="H27" s="31">
        <v>102.1039992052675</v>
      </c>
      <c r="I27" s="31">
        <v>107.08717441282938</v>
      </c>
      <c r="J27" s="31">
        <v>103.4776666667141</v>
      </c>
      <c r="K27" s="31">
        <v>102.32017411641003</v>
      </c>
      <c r="L27" s="31">
        <v>104.30802135700633</v>
      </c>
      <c r="M27" s="31">
        <v>104.81585594119498</v>
      </c>
      <c r="N27" s="31">
        <v>102.30309413032508</v>
      </c>
      <c r="O27" s="31">
        <v>103.99642047432617</v>
      </c>
      <c r="P27" s="31">
        <v>107.95547724647783</v>
      </c>
      <c r="Q27" s="31">
        <v>115.62030196767866</v>
      </c>
      <c r="R27" s="31">
        <v>102.94249094984161</v>
      </c>
      <c r="S27" s="31">
        <v>102.29506395384325</v>
      </c>
      <c r="T27" s="31">
        <v>103.77199375141551</v>
      </c>
      <c r="U27" s="23"/>
      <c r="V27" s="43">
        <v>41821</v>
      </c>
      <c r="W27" s="31">
        <f t="shared" si="0"/>
        <v>3.1578113383497737</v>
      </c>
      <c r="X27" s="31">
        <f t="shared" si="1"/>
        <v>73.177428910035246</v>
      </c>
      <c r="Y27" s="31">
        <f t="shared" si="2"/>
        <v>5.3153567322291622</v>
      </c>
      <c r="Z27" s="31">
        <f t="shared" si="3"/>
        <v>1.5055163118015855</v>
      </c>
      <c r="AA27" s="31">
        <f t="shared" si="4"/>
        <v>6.5353302466286465</v>
      </c>
      <c r="AB27" s="31">
        <f t="shared" si="5"/>
        <v>3.4513024754134278</v>
      </c>
      <c r="AC27" s="31">
        <f t="shared" si="6"/>
        <v>6.4462966927651308</v>
      </c>
      <c r="AD27" s="31">
        <f t="shared" si="7"/>
        <v>4.7455753977630764</v>
      </c>
      <c r="AE27" s="31">
        <f t="shared" si="8"/>
        <v>4.028975591898984</v>
      </c>
      <c r="AF27" s="31">
        <f t="shared" si="9"/>
        <v>3.6641400647627194</v>
      </c>
      <c r="AG27" s="31">
        <f t="shared" si="10"/>
        <v>4.2539416039424793</v>
      </c>
      <c r="AH27" s="31">
        <f t="shared" si="11"/>
        <v>4.4152146411855</v>
      </c>
      <c r="AI27" s="31">
        <f t="shared" si="12"/>
        <v>8.5581055030874467</v>
      </c>
      <c r="AJ27" s="31">
        <f t="shared" si="13"/>
        <v>3.799408976387312</v>
      </c>
      <c r="AK27" s="31">
        <f t="shared" si="14"/>
        <v>2.7686162911797538</v>
      </c>
      <c r="AL27" s="31">
        <f t="shared" si="15"/>
        <v>9.6313941554563058</v>
      </c>
      <c r="AM27" s="31">
        <f t="shared" si="16"/>
        <v>-0.34591628296415422</v>
      </c>
      <c r="AN27" s="31">
        <f t="shared" si="17"/>
        <v>4.5793530923216963</v>
      </c>
      <c r="AO27" s="31">
        <f t="shared" si="18"/>
        <v>5.1973153120871984</v>
      </c>
      <c r="AP27" s="23"/>
      <c r="AQ27" s="23"/>
      <c r="AR27" s="57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M27" s="57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</row>
    <row r="28" spans="1:84" s="59" customFormat="1" ht="15.75" x14ac:dyDescent="0.25">
      <c r="A28" s="43">
        <v>41852</v>
      </c>
      <c r="B28" s="31">
        <v>95.444421615100268</v>
      </c>
      <c r="C28" s="31">
        <v>147.04249395217039</v>
      </c>
      <c r="D28" s="31">
        <v>97.222086893435332</v>
      </c>
      <c r="E28" s="31">
        <v>95.200744002437077</v>
      </c>
      <c r="F28" s="31">
        <v>111.02117187226663</v>
      </c>
      <c r="G28" s="31">
        <v>103.14787912282836</v>
      </c>
      <c r="H28" s="31">
        <v>102.36711087248121</v>
      </c>
      <c r="I28" s="31">
        <v>107.67642068453793</v>
      </c>
      <c r="J28" s="31">
        <v>96.929880291534616</v>
      </c>
      <c r="K28" s="31">
        <v>101.22969618918259</v>
      </c>
      <c r="L28" s="31">
        <v>104.31305236445083</v>
      </c>
      <c r="M28" s="31">
        <v>101.51580343139349</v>
      </c>
      <c r="N28" s="31">
        <v>96.490215095044334</v>
      </c>
      <c r="O28" s="31">
        <v>104.17159595872727</v>
      </c>
      <c r="P28" s="31">
        <v>108.80289230636031</v>
      </c>
      <c r="Q28" s="31">
        <v>109.88301942127514</v>
      </c>
      <c r="R28" s="31">
        <v>102.88928161897879</v>
      </c>
      <c r="S28" s="31">
        <v>102.68053386123053</v>
      </c>
      <c r="T28" s="31">
        <v>102.1963310963629</v>
      </c>
      <c r="U28" s="23"/>
      <c r="V28" s="43">
        <v>41852</v>
      </c>
      <c r="W28" s="31">
        <f t="shared" si="0"/>
        <v>0.20573394451149341</v>
      </c>
      <c r="X28" s="31">
        <f t="shared" si="1"/>
        <v>55.460601681869804</v>
      </c>
      <c r="Y28" s="31">
        <f t="shared" si="2"/>
        <v>2.6272237341427314</v>
      </c>
      <c r="Z28" s="31">
        <f t="shared" si="3"/>
        <v>-4.9347229038978213</v>
      </c>
      <c r="AA28" s="31">
        <f t="shared" si="4"/>
        <v>6.7734328021916923</v>
      </c>
      <c r="AB28" s="31">
        <f t="shared" si="5"/>
        <v>3.547270161899192</v>
      </c>
      <c r="AC28" s="31">
        <f t="shared" si="6"/>
        <v>6.5646185189247177</v>
      </c>
      <c r="AD28" s="31">
        <f t="shared" si="7"/>
        <v>6.1188590048884492</v>
      </c>
      <c r="AE28" s="31">
        <f t="shared" si="8"/>
        <v>-1.6935777985666505</v>
      </c>
      <c r="AF28" s="31">
        <f t="shared" si="9"/>
        <v>6.8157989323741361</v>
      </c>
      <c r="AG28" s="31">
        <f t="shared" si="10"/>
        <v>4.0032584896041641</v>
      </c>
      <c r="AH28" s="31">
        <f t="shared" si="11"/>
        <v>3.1911840720666191</v>
      </c>
      <c r="AI28" s="31">
        <f t="shared" si="12"/>
        <v>7.414278835759248</v>
      </c>
      <c r="AJ28" s="31">
        <f t="shared" si="13"/>
        <v>3.9102958067249745</v>
      </c>
      <c r="AK28" s="31">
        <f t="shared" si="14"/>
        <v>2.3496122769063135</v>
      </c>
      <c r="AL28" s="31">
        <f t="shared" si="15"/>
        <v>8.5091662900495635E-2</v>
      </c>
      <c r="AM28" s="31">
        <f t="shared" si="16"/>
        <v>-0.50686304835001295</v>
      </c>
      <c r="AN28" s="31">
        <f t="shared" si="17"/>
        <v>3.8388556215006844</v>
      </c>
      <c r="AO28" s="31">
        <f t="shared" si="18"/>
        <v>3.5735226670342826</v>
      </c>
      <c r="AP28" s="23"/>
      <c r="AQ28" s="23"/>
      <c r="AR28" s="57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M28" s="57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</row>
    <row r="29" spans="1:84" s="59" customFormat="1" ht="15.75" x14ac:dyDescent="0.25">
      <c r="A29" s="43">
        <v>41883</v>
      </c>
      <c r="B29" s="31">
        <v>94.143338890004856</v>
      </c>
      <c r="C29" s="31">
        <v>163.93623161681492</v>
      </c>
      <c r="D29" s="31">
        <v>93.819056994032564</v>
      </c>
      <c r="E29" s="31">
        <v>102.98317796109855</v>
      </c>
      <c r="F29" s="31">
        <v>106.72684691258982</v>
      </c>
      <c r="G29" s="31">
        <v>103.88571598652383</v>
      </c>
      <c r="H29" s="31">
        <v>102.81076533453569</v>
      </c>
      <c r="I29" s="31">
        <v>100.12821680603756</v>
      </c>
      <c r="J29" s="31">
        <v>97.673094838995965</v>
      </c>
      <c r="K29" s="31">
        <v>104.33032440593198</v>
      </c>
      <c r="L29" s="31">
        <v>104.41597397301311</v>
      </c>
      <c r="M29" s="31">
        <v>98.770966110280952</v>
      </c>
      <c r="N29" s="31">
        <v>101.87744792802445</v>
      </c>
      <c r="O29" s="31">
        <v>104.75488462628378</v>
      </c>
      <c r="P29" s="31">
        <v>101.99732133384686</v>
      </c>
      <c r="Q29" s="31">
        <v>109.69603700948312</v>
      </c>
      <c r="R29" s="31">
        <v>103.25660393219827</v>
      </c>
      <c r="S29" s="31">
        <v>102.3436477414762</v>
      </c>
      <c r="T29" s="31">
        <v>101.77458458644735</v>
      </c>
      <c r="U29" s="23"/>
      <c r="V29" s="43">
        <v>41883</v>
      </c>
      <c r="W29" s="31">
        <f t="shared" si="0"/>
        <v>2.9958500377614854</v>
      </c>
      <c r="X29" s="31">
        <f t="shared" si="1"/>
        <v>77.610782765948414</v>
      </c>
      <c r="Y29" s="31">
        <f t="shared" si="2"/>
        <v>2.9938622325704927</v>
      </c>
      <c r="Z29" s="31">
        <f t="shared" si="3"/>
        <v>-4.5604266014090911</v>
      </c>
      <c r="AA29" s="31">
        <f t="shared" si="4"/>
        <v>6.6875868187776604</v>
      </c>
      <c r="AB29" s="31">
        <f t="shared" si="5"/>
        <v>3.5038355138359947</v>
      </c>
      <c r="AC29" s="31">
        <f t="shared" si="6"/>
        <v>5.6493068436831209</v>
      </c>
      <c r="AD29" s="31">
        <f t="shared" si="7"/>
        <v>4.2202441647865498</v>
      </c>
      <c r="AE29" s="31">
        <f t="shared" si="8"/>
        <v>1.9966572197332937</v>
      </c>
      <c r="AF29" s="31">
        <f t="shared" si="9"/>
        <v>0.75927825344786015</v>
      </c>
      <c r="AG29" s="31">
        <f t="shared" si="10"/>
        <v>3.9554960662470506</v>
      </c>
      <c r="AH29" s="31">
        <f t="shared" si="11"/>
        <v>4.1333613367626754</v>
      </c>
      <c r="AI29" s="31">
        <f t="shared" si="12"/>
        <v>9.358722227857811</v>
      </c>
      <c r="AJ29" s="31">
        <f t="shared" si="13"/>
        <v>3.1256214542209051</v>
      </c>
      <c r="AK29" s="31">
        <f t="shared" si="14"/>
        <v>2.6671135876848524</v>
      </c>
      <c r="AL29" s="31">
        <f t="shared" si="15"/>
        <v>10.413453124124231</v>
      </c>
      <c r="AM29" s="31">
        <f t="shared" si="16"/>
        <v>-2.2488995822452011</v>
      </c>
      <c r="AN29" s="31">
        <f t="shared" si="17"/>
        <v>1.6560763514122101</v>
      </c>
      <c r="AO29" s="31">
        <f t="shared" si="18"/>
        <v>4.1527448358603607</v>
      </c>
      <c r="AP29" s="23"/>
      <c r="AQ29" s="23"/>
      <c r="AR29" s="57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M29" s="57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</row>
    <row r="30" spans="1:84" s="59" customFormat="1" ht="15.75" x14ac:dyDescent="0.25">
      <c r="A30" s="43">
        <v>41913</v>
      </c>
      <c r="B30" s="31">
        <v>93.400927255440422</v>
      </c>
      <c r="C30" s="31">
        <v>150.12887291023782</v>
      </c>
      <c r="D30" s="31">
        <v>99.891904531612411</v>
      </c>
      <c r="E30" s="31">
        <v>114.05823621359613</v>
      </c>
      <c r="F30" s="31">
        <v>112.77729775388565</v>
      </c>
      <c r="G30" s="31">
        <v>105.54651811856431</v>
      </c>
      <c r="H30" s="31">
        <v>106.19807642784555</v>
      </c>
      <c r="I30" s="31">
        <v>106.97535875385417</v>
      </c>
      <c r="J30" s="31">
        <v>99.602435805971908</v>
      </c>
      <c r="K30" s="31">
        <v>104.96749209306714</v>
      </c>
      <c r="L30" s="31">
        <v>105.3427207617333</v>
      </c>
      <c r="M30" s="31">
        <v>109.19559695920734</v>
      </c>
      <c r="N30" s="31">
        <v>104.38500525013654</v>
      </c>
      <c r="O30" s="31">
        <v>105.30095633876263</v>
      </c>
      <c r="P30" s="31">
        <v>88.391545939945402</v>
      </c>
      <c r="Q30" s="31">
        <v>115.74565973867502</v>
      </c>
      <c r="R30" s="31">
        <v>104.37359821450444</v>
      </c>
      <c r="S30" s="31">
        <v>105.71811369837819</v>
      </c>
      <c r="T30" s="31">
        <v>103.8906013924187</v>
      </c>
      <c r="U30" s="23"/>
      <c r="V30" s="43">
        <v>41913</v>
      </c>
      <c r="W30" s="31">
        <f t="shared" si="0"/>
        <v>2.3449177411278157</v>
      </c>
      <c r="X30" s="31">
        <f t="shared" si="1"/>
        <v>44.114398690976088</v>
      </c>
      <c r="Y30" s="31">
        <f t="shared" si="2"/>
        <v>4.3631113454743371</v>
      </c>
      <c r="Z30" s="31">
        <f t="shared" si="3"/>
        <v>2.5467788323036586</v>
      </c>
      <c r="AA30" s="31">
        <f t="shared" si="4"/>
        <v>7.7994880832679598</v>
      </c>
      <c r="AB30" s="31">
        <f t="shared" si="5"/>
        <v>4.4079035163281759</v>
      </c>
      <c r="AC30" s="31">
        <f t="shared" si="6"/>
        <v>6.4214352523284504</v>
      </c>
      <c r="AD30" s="31">
        <f t="shared" si="7"/>
        <v>3.6738613084874743</v>
      </c>
      <c r="AE30" s="31">
        <f t="shared" si="8"/>
        <v>-7.407345346428599</v>
      </c>
      <c r="AF30" s="31">
        <f t="shared" si="9"/>
        <v>13.119085248767021</v>
      </c>
      <c r="AG30" s="31">
        <f t="shared" si="10"/>
        <v>3.927495611677827</v>
      </c>
      <c r="AH30" s="31">
        <f t="shared" si="11"/>
        <v>3.266249133976487</v>
      </c>
      <c r="AI30" s="31">
        <f t="shared" si="12"/>
        <v>7.5460837841187214</v>
      </c>
      <c r="AJ30" s="31">
        <f t="shared" si="13"/>
        <v>3.8913983156852794</v>
      </c>
      <c r="AK30" s="31">
        <f t="shared" si="14"/>
        <v>3.4230970642966696</v>
      </c>
      <c r="AL30" s="31">
        <f t="shared" si="15"/>
        <v>16.33534034134847</v>
      </c>
      <c r="AM30" s="31">
        <f t="shared" si="16"/>
        <v>-2.1023541197040601</v>
      </c>
      <c r="AN30" s="31">
        <f t="shared" si="17"/>
        <v>2.3515796027218698</v>
      </c>
      <c r="AO30" s="31">
        <f t="shared" si="18"/>
        <v>4.4335147599987152</v>
      </c>
      <c r="AP30" s="23"/>
      <c r="AQ30" s="23"/>
      <c r="AR30" s="57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M30" s="57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</row>
    <row r="31" spans="1:84" s="59" customFormat="1" ht="15.75" x14ac:dyDescent="0.25">
      <c r="A31" s="43">
        <v>41944</v>
      </c>
      <c r="B31" s="31">
        <v>98.932517061864885</v>
      </c>
      <c r="C31" s="31">
        <v>139.97535813213992</v>
      </c>
      <c r="D31" s="31">
        <v>107.04718956831333</v>
      </c>
      <c r="E31" s="31">
        <v>117.86718018953219</v>
      </c>
      <c r="F31" s="31">
        <v>117.88267973833901</v>
      </c>
      <c r="G31" s="31">
        <v>108.87305130539596</v>
      </c>
      <c r="H31" s="31">
        <v>107.9890215861888</v>
      </c>
      <c r="I31" s="31">
        <v>108.06055135722414</v>
      </c>
      <c r="J31" s="31">
        <v>100.04278633224376</v>
      </c>
      <c r="K31" s="31">
        <v>108.21403906590757</v>
      </c>
      <c r="L31" s="31">
        <v>105.95192050144037</v>
      </c>
      <c r="M31" s="31">
        <v>112.20636319249462</v>
      </c>
      <c r="N31" s="31">
        <v>111.87679573901873</v>
      </c>
      <c r="O31" s="31">
        <v>105.49077671081956</v>
      </c>
      <c r="P31" s="31">
        <v>85.983189563370104</v>
      </c>
      <c r="Q31" s="31">
        <v>112.67565932867861</v>
      </c>
      <c r="R31" s="31">
        <v>105.18028881266896</v>
      </c>
      <c r="S31" s="31">
        <v>111.46444015225973</v>
      </c>
      <c r="T31" s="31">
        <v>107.08996860529152</v>
      </c>
      <c r="U31" s="23"/>
      <c r="V31" s="43">
        <v>41944</v>
      </c>
      <c r="W31" s="31">
        <f t="shared" si="0"/>
        <v>0.73328610548377071</v>
      </c>
      <c r="X31" s="31">
        <f t="shared" si="1"/>
        <v>28.390365734656712</v>
      </c>
      <c r="Y31" s="31">
        <f t="shared" si="2"/>
        <v>5.1140399011735838</v>
      </c>
      <c r="Z31" s="31">
        <f t="shared" si="3"/>
        <v>5.8194376420410521</v>
      </c>
      <c r="AA31" s="31">
        <f t="shared" si="4"/>
        <v>8.8351689448917767</v>
      </c>
      <c r="AB31" s="31">
        <f t="shared" si="5"/>
        <v>6.1187763391369288</v>
      </c>
      <c r="AC31" s="31">
        <f t="shared" si="6"/>
        <v>4.5536421814871915</v>
      </c>
      <c r="AD31" s="31">
        <f t="shared" si="7"/>
        <v>4.0264421244608002</v>
      </c>
      <c r="AE31" s="31">
        <f t="shared" si="8"/>
        <v>-1.3451625324940579</v>
      </c>
      <c r="AF31" s="31">
        <f t="shared" si="9"/>
        <v>0.84368882373402698</v>
      </c>
      <c r="AG31" s="31">
        <f t="shared" si="10"/>
        <v>4.0996488800973339</v>
      </c>
      <c r="AH31" s="31">
        <f t="shared" si="11"/>
        <v>4.2596876940935715</v>
      </c>
      <c r="AI31" s="31">
        <f t="shared" si="12"/>
        <v>4.5716615512686474</v>
      </c>
      <c r="AJ31" s="31">
        <f t="shared" si="13"/>
        <v>3.9366719215581298</v>
      </c>
      <c r="AK31" s="31">
        <f t="shared" si="14"/>
        <v>4.0464664774289218</v>
      </c>
      <c r="AL31" s="31">
        <f t="shared" si="15"/>
        <v>8.0208716192054652</v>
      </c>
      <c r="AM31" s="31">
        <f t="shared" si="16"/>
        <v>4.0637520748114184</v>
      </c>
      <c r="AN31" s="31">
        <f t="shared" si="17"/>
        <v>6.901709790771875</v>
      </c>
      <c r="AO31" s="31">
        <f t="shared" si="18"/>
        <v>4.8258964705295995</v>
      </c>
      <c r="AP31" s="23"/>
      <c r="AQ31" s="23"/>
      <c r="AR31" s="57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M31" s="57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</row>
    <row r="32" spans="1:84" s="59" customFormat="1" ht="15.75" x14ac:dyDescent="0.25">
      <c r="A32" s="44">
        <v>41974</v>
      </c>
      <c r="B32" s="33">
        <v>108.02104416357392</v>
      </c>
      <c r="C32" s="33">
        <v>161.26725248389539</v>
      </c>
      <c r="D32" s="33">
        <v>112.88202547976942</v>
      </c>
      <c r="E32" s="33">
        <v>119.82369457571946</v>
      </c>
      <c r="F32" s="33">
        <v>111.61801230557025</v>
      </c>
      <c r="G32" s="33">
        <v>110.38208031865534</v>
      </c>
      <c r="H32" s="33">
        <v>115.43299174488277</v>
      </c>
      <c r="I32" s="33">
        <v>133.88298169333399</v>
      </c>
      <c r="J32" s="33">
        <v>121.95816968897628</v>
      </c>
      <c r="K32" s="33">
        <v>106.56105473719792</v>
      </c>
      <c r="L32" s="33">
        <v>107.23579471901171</v>
      </c>
      <c r="M32" s="33">
        <v>120.91094671808146</v>
      </c>
      <c r="N32" s="33">
        <v>120.86514931358451</v>
      </c>
      <c r="O32" s="33">
        <v>107.38385890377485</v>
      </c>
      <c r="P32" s="33">
        <v>95.858760199907778</v>
      </c>
      <c r="Q32" s="33">
        <v>114.3865349346584</v>
      </c>
      <c r="R32" s="33">
        <v>100.67879595598085</v>
      </c>
      <c r="S32" s="33">
        <v>114.56154980402152</v>
      </c>
      <c r="T32" s="33">
        <v>112.27267560865157</v>
      </c>
      <c r="U32" s="23"/>
      <c r="V32" s="44">
        <v>41974</v>
      </c>
      <c r="W32" s="33">
        <f t="shared" si="0"/>
        <v>1.6578816365093303</v>
      </c>
      <c r="X32" s="33">
        <f t="shared" si="1"/>
        <v>28.727961350203628</v>
      </c>
      <c r="Y32" s="33">
        <f t="shared" si="2"/>
        <v>5.4446803108539825</v>
      </c>
      <c r="Z32" s="33">
        <f t="shared" si="3"/>
        <v>4.2863911996960979</v>
      </c>
      <c r="AA32" s="33">
        <f t="shared" si="4"/>
        <v>5.5744765320316674</v>
      </c>
      <c r="AB32" s="33">
        <f t="shared" si="5"/>
        <v>6.918717087596022</v>
      </c>
      <c r="AC32" s="33">
        <f t="shared" si="6"/>
        <v>5.7779020885710253</v>
      </c>
      <c r="AD32" s="33">
        <f t="shared" si="7"/>
        <v>10.238669661336957</v>
      </c>
      <c r="AE32" s="33">
        <f t="shared" si="8"/>
        <v>3.2178791638131798</v>
      </c>
      <c r="AF32" s="33">
        <f t="shared" si="9"/>
        <v>5.9479267606780155</v>
      </c>
      <c r="AG32" s="33">
        <f t="shared" si="10"/>
        <v>4.1635471131310453</v>
      </c>
      <c r="AH32" s="33">
        <f t="shared" si="11"/>
        <v>4.9268522239642465</v>
      </c>
      <c r="AI32" s="33">
        <f t="shared" si="12"/>
        <v>-1.4435196410050821</v>
      </c>
      <c r="AJ32" s="33">
        <f t="shared" si="13"/>
        <v>5.4032485074041858</v>
      </c>
      <c r="AK32" s="33">
        <f t="shared" si="14"/>
        <v>4.6252287449424045</v>
      </c>
      <c r="AL32" s="33">
        <f t="shared" si="15"/>
        <v>11.311400494668504</v>
      </c>
      <c r="AM32" s="33">
        <f t="shared" si="16"/>
        <v>4.1584314172037722</v>
      </c>
      <c r="AN32" s="33">
        <f t="shared" si="17"/>
        <v>9.6974367402223862</v>
      </c>
      <c r="AO32" s="33">
        <f t="shared" si="18"/>
        <v>5.6213039735561949</v>
      </c>
      <c r="AP32" s="23"/>
      <c r="AQ32" s="23"/>
      <c r="AR32" s="57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M32" s="57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</row>
    <row r="33" spans="1:84" s="59" customFormat="1" ht="15.75" x14ac:dyDescent="0.25">
      <c r="A33" s="45">
        <v>42005</v>
      </c>
      <c r="B33" s="35">
        <v>109.37465839122942</v>
      </c>
      <c r="C33" s="35">
        <v>168.37506689950172</v>
      </c>
      <c r="D33" s="35">
        <v>108.39196671089269</v>
      </c>
      <c r="E33" s="35">
        <v>111.57651219854277</v>
      </c>
      <c r="F33" s="35">
        <v>104.55761175133256</v>
      </c>
      <c r="G33" s="35">
        <v>106.28647106787739</v>
      </c>
      <c r="H33" s="35">
        <v>104.52081278202493</v>
      </c>
      <c r="I33" s="35">
        <v>104.15072579512352</v>
      </c>
      <c r="J33" s="35">
        <v>97.389840287614447</v>
      </c>
      <c r="K33" s="35">
        <v>117.12266310682926</v>
      </c>
      <c r="L33" s="35">
        <v>106.18189471902902</v>
      </c>
      <c r="M33" s="35">
        <v>106.45030230960721</v>
      </c>
      <c r="N33" s="35">
        <v>112.58964163494174</v>
      </c>
      <c r="O33" s="35">
        <v>104.15308420133158</v>
      </c>
      <c r="P33" s="35">
        <v>103.00044486178577</v>
      </c>
      <c r="Q33" s="35">
        <v>112.52180904522181</v>
      </c>
      <c r="R33" s="35">
        <v>99.426705277169219</v>
      </c>
      <c r="S33" s="35">
        <v>110.69615425950322</v>
      </c>
      <c r="T33" s="35">
        <v>107.76386387295457</v>
      </c>
      <c r="U33" s="23"/>
      <c r="V33" s="45">
        <v>42005</v>
      </c>
      <c r="W33" s="35">
        <f t="shared" si="0"/>
        <v>1.9105404076096733</v>
      </c>
      <c r="X33" s="35">
        <f t="shared" si="1"/>
        <v>39.439056408729215</v>
      </c>
      <c r="Y33" s="35">
        <f t="shared" si="2"/>
        <v>3.8081689363330895</v>
      </c>
      <c r="Z33" s="35">
        <f t="shared" si="3"/>
        <v>1.1965488085374574</v>
      </c>
      <c r="AA33" s="35">
        <f t="shared" si="4"/>
        <v>6.4743479272150637</v>
      </c>
      <c r="AB33" s="35">
        <f t="shared" si="5"/>
        <v>4.7095006214515394</v>
      </c>
      <c r="AC33" s="35">
        <f t="shared" si="6"/>
        <v>2.8447588311260716</v>
      </c>
      <c r="AD33" s="35">
        <f t="shared" si="7"/>
        <v>11.08235172332293</v>
      </c>
      <c r="AE33" s="35">
        <f t="shared" si="8"/>
        <v>-2.2265076052659225</v>
      </c>
      <c r="AF33" s="35">
        <f t="shared" si="9"/>
        <v>2.708991730796555</v>
      </c>
      <c r="AG33" s="35">
        <f t="shared" si="10"/>
        <v>4.4416974625636385</v>
      </c>
      <c r="AH33" s="35">
        <f t="shared" si="11"/>
        <v>7.3941608083870847</v>
      </c>
      <c r="AI33" s="35">
        <f t="shared" si="12"/>
        <v>11.23424224464982</v>
      </c>
      <c r="AJ33" s="35">
        <f t="shared" si="13"/>
        <v>5.9747530050094042</v>
      </c>
      <c r="AK33" s="35">
        <f t="shared" si="14"/>
        <v>1.3102438189214354</v>
      </c>
      <c r="AL33" s="35">
        <f t="shared" si="15"/>
        <v>12.148745856839454</v>
      </c>
      <c r="AM33" s="35">
        <f t="shared" si="16"/>
        <v>2.1064754058783137</v>
      </c>
      <c r="AN33" s="35">
        <f t="shared" si="17"/>
        <v>7.3532176439462376</v>
      </c>
      <c r="AO33" s="35">
        <f t="shared" si="18"/>
        <v>4.877020881356728</v>
      </c>
      <c r="AP33" s="23"/>
      <c r="AQ33" s="23"/>
      <c r="AR33" s="57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M33" s="57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</row>
    <row r="34" spans="1:84" s="59" customFormat="1" ht="15.75" x14ac:dyDescent="0.25">
      <c r="A34" s="40">
        <v>42036</v>
      </c>
      <c r="B34" s="27">
        <v>110.37554870224736</v>
      </c>
      <c r="C34" s="27">
        <v>160.24152075346413</v>
      </c>
      <c r="D34" s="27">
        <v>106.15739451105433</v>
      </c>
      <c r="E34" s="27">
        <v>101.69558731862975</v>
      </c>
      <c r="F34" s="27">
        <v>107.80315739542876</v>
      </c>
      <c r="G34" s="27">
        <v>103.43091745325169</v>
      </c>
      <c r="H34" s="27">
        <v>104.57542992718164</v>
      </c>
      <c r="I34" s="27">
        <v>99.591371573196923</v>
      </c>
      <c r="J34" s="27">
        <v>98.469370236038799</v>
      </c>
      <c r="K34" s="27">
        <v>107.87913905418692</v>
      </c>
      <c r="L34" s="27">
        <v>106.24218629694418</v>
      </c>
      <c r="M34" s="27">
        <v>102.62224493342092</v>
      </c>
      <c r="N34" s="27">
        <v>111.91214690474051</v>
      </c>
      <c r="O34" s="27">
        <v>107.23218682463141</v>
      </c>
      <c r="P34" s="27">
        <v>119.85015971052317</v>
      </c>
      <c r="Q34" s="27">
        <v>111.5783471889208</v>
      </c>
      <c r="R34" s="27">
        <v>103.78547855659045</v>
      </c>
      <c r="S34" s="27">
        <v>107.97951529600329</v>
      </c>
      <c r="T34" s="27">
        <v>107.15797087013067</v>
      </c>
      <c r="U34" s="23"/>
      <c r="V34" s="40">
        <v>42036</v>
      </c>
      <c r="W34" s="27">
        <f t="shared" si="0"/>
        <v>1.7434143925096066</v>
      </c>
      <c r="X34" s="27">
        <f t="shared" si="1"/>
        <v>19.792668238135107</v>
      </c>
      <c r="Y34" s="27">
        <f t="shared" si="2"/>
        <v>2.4581591429498246</v>
      </c>
      <c r="Z34" s="27">
        <f t="shared" si="3"/>
        <v>2.8924647809823796</v>
      </c>
      <c r="AA34" s="27">
        <f t="shared" si="4"/>
        <v>4.1952704516590416</v>
      </c>
      <c r="AB34" s="27">
        <f t="shared" si="5"/>
        <v>3.3106823856134469</v>
      </c>
      <c r="AC34" s="27">
        <f t="shared" si="6"/>
        <v>1.9049931674209404</v>
      </c>
      <c r="AD34" s="27">
        <f t="shared" si="7"/>
        <v>8.7367214293916646</v>
      </c>
      <c r="AE34" s="27">
        <f t="shared" si="8"/>
        <v>4.9436440192853581</v>
      </c>
      <c r="AF34" s="27">
        <f t="shared" si="9"/>
        <v>11.974438111038822</v>
      </c>
      <c r="AG34" s="27">
        <f t="shared" si="10"/>
        <v>4.2812335730223481</v>
      </c>
      <c r="AH34" s="27">
        <f t="shared" si="11"/>
        <v>5.1649985670608913</v>
      </c>
      <c r="AI34" s="27">
        <f t="shared" si="12"/>
        <v>9.5524213593974707</v>
      </c>
      <c r="AJ34" s="27">
        <f t="shared" si="13"/>
        <v>6.0113876132438264</v>
      </c>
      <c r="AK34" s="27">
        <f t="shared" si="14"/>
        <v>-3.2284578925384722E-2</v>
      </c>
      <c r="AL34" s="27">
        <f t="shared" si="15"/>
        <v>5.7046448225460438</v>
      </c>
      <c r="AM34" s="27">
        <f t="shared" si="16"/>
        <v>6.6059044709405157</v>
      </c>
      <c r="AN34" s="27">
        <f t="shared" si="17"/>
        <v>7.1692020228414322</v>
      </c>
      <c r="AO34" s="27">
        <f t="shared" si="18"/>
        <v>4.468252913751698</v>
      </c>
      <c r="AP34" s="23"/>
      <c r="AQ34" s="23"/>
      <c r="AR34" s="57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M34" s="57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</row>
    <row r="35" spans="1:84" s="59" customFormat="1" ht="15.75" x14ac:dyDescent="0.25">
      <c r="A35" s="40">
        <v>42064</v>
      </c>
      <c r="B35" s="27">
        <v>119.20739438744678</v>
      </c>
      <c r="C35" s="27">
        <v>162.53500323501493</v>
      </c>
      <c r="D35" s="27">
        <v>114.59193511600064</v>
      </c>
      <c r="E35" s="27">
        <v>109.51169270461799</v>
      </c>
      <c r="F35" s="27">
        <v>102.88130684532275</v>
      </c>
      <c r="G35" s="27">
        <v>105.73118252316263</v>
      </c>
      <c r="H35" s="27">
        <v>108.68385673318591</v>
      </c>
      <c r="I35" s="27">
        <v>109.71889773244369</v>
      </c>
      <c r="J35" s="27">
        <v>102.90029375708457</v>
      </c>
      <c r="K35" s="27">
        <v>117.05036428533555</v>
      </c>
      <c r="L35" s="27">
        <v>107.63093203583549</v>
      </c>
      <c r="M35" s="27">
        <v>111.46607197919782</v>
      </c>
      <c r="N35" s="27">
        <v>120.18136950870992</v>
      </c>
      <c r="O35" s="27">
        <v>107.63162187762833</v>
      </c>
      <c r="P35" s="27">
        <v>122.53535412385995</v>
      </c>
      <c r="Q35" s="27">
        <v>115.45831312744744</v>
      </c>
      <c r="R35" s="27">
        <v>108.57217353161947</v>
      </c>
      <c r="S35" s="27">
        <v>109.37890574236185</v>
      </c>
      <c r="T35" s="27">
        <v>111.73926603411766</v>
      </c>
      <c r="U35" s="23"/>
      <c r="V35" s="40">
        <v>42064</v>
      </c>
      <c r="W35" s="27">
        <f t="shared" si="0"/>
        <v>1.8577419213228836</v>
      </c>
      <c r="X35" s="27">
        <f t="shared" si="1"/>
        <v>19.676478780085048</v>
      </c>
      <c r="Y35" s="27">
        <f t="shared" si="2"/>
        <v>5.3170154595505892</v>
      </c>
      <c r="Z35" s="27">
        <f t="shared" si="3"/>
        <v>2.1049363659815867</v>
      </c>
      <c r="AA35" s="27">
        <f t="shared" si="4"/>
        <v>2.7586499706530958</v>
      </c>
      <c r="AB35" s="27">
        <f t="shared" si="5"/>
        <v>3.493268809393939</v>
      </c>
      <c r="AC35" s="27">
        <f t="shared" si="6"/>
        <v>2.6255455687492741</v>
      </c>
      <c r="AD35" s="27">
        <f t="shared" si="7"/>
        <v>7.5395690626910152</v>
      </c>
      <c r="AE35" s="27">
        <f t="shared" si="8"/>
        <v>4.2551098128332541</v>
      </c>
      <c r="AF35" s="27">
        <f t="shared" si="9"/>
        <v>4.4266831173665793</v>
      </c>
      <c r="AG35" s="27">
        <f t="shared" si="10"/>
        <v>4.1658569373829408</v>
      </c>
      <c r="AH35" s="27">
        <f t="shared" si="11"/>
        <v>7.4463997074412305</v>
      </c>
      <c r="AI35" s="27">
        <f t="shared" si="12"/>
        <v>6.7499023720686893</v>
      </c>
      <c r="AJ35" s="27">
        <f t="shared" si="13"/>
        <v>4.8426658586800926</v>
      </c>
      <c r="AK35" s="27">
        <f t="shared" si="14"/>
        <v>3.1538829788523799</v>
      </c>
      <c r="AL35" s="27">
        <f t="shared" si="15"/>
        <v>8.3034843641629976</v>
      </c>
      <c r="AM35" s="27">
        <f t="shared" si="16"/>
        <v>3.7686138444491775</v>
      </c>
      <c r="AN35" s="27">
        <f t="shared" si="17"/>
        <v>9.4675709023166519</v>
      </c>
      <c r="AO35" s="27">
        <f t="shared" si="18"/>
        <v>4.6629942285509713</v>
      </c>
      <c r="AP35" s="23"/>
      <c r="AQ35" s="23"/>
      <c r="AR35" s="57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M35" s="57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</row>
    <row r="36" spans="1:84" s="59" customFormat="1" ht="15.75" x14ac:dyDescent="0.25">
      <c r="A36" s="40">
        <v>42095</v>
      </c>
      <c r="B36" s="27">
        <v>107.64777558963674</v>
      </c>
      <c r="C36" s="27">
        <v>146.35669431464038</v>
      </c>
      <c r="D36" s="27">
        <v>108.03988743975566</v>
      </c>
      <c r="E36" s="27">
        <v>102.69019622335298</v>
      </c>
      <c r="F36" s="27">
        <v>102.53649322179761</v>
      </c>
      <c r="G36" s="27">
        <v>106.51909627772594</v>
      </c>
      <c r="H36" s="27">
        <v>108.61231590001846</v>
      </c>
      <c r="I36" s="27">
        <v>104.60061125488731</v>
      </c>
      <c r="J36" s="27">
        <v>99.007589909735685</v>
      </c>
      <c r="K36" s="27">
        <v>107.35106695125982</v>
      </c>
      <c r="L36" s="27">
        <v>107.47506980323178</v>
      </c>
      <c r="M36" s="27">
        <v>110.77486949543851</v>
      </c>
      <c r="N36" s="27">
        <v>112.64956865003164</v>
      </c>
      <c r="O36" s="27">
        <v>107.62598116014378</v>
      </c>
      <c r="P36" s="27">
        <v>106.86716451390339</v>
      </c>
      <c r="Q36" s="27">
        <v>110.58323357206038</v>
      </c>
      <c r="R36" s="27">
        <v>109.52737788778391</v>
      </c>
      <c r="S36" s="27">
        <v>109.35120745055441</v>
      </c>
      <c r="T36" s="27">
        <v>107.65713623142156</v>
      </c>
      <c r="U36" s="23"/>
      <c r="V36" s="40">
        <v>42095</v>
      </c>
      <c r="W36" s="27">
        <f t="shared" si="0"/>
        <v>1.0670038929631431</v>
      </c>
      <c r="X36" s="27">
        <f t="shared" si="1"/>
        <v>-6.4015661628495337</v>
      </c>
      <c r="Y36" s="27">
        <f t="shared" si="2"/>
        <v>2.3517644431488662</v>
      </c>
      <c r="Z36" s="27">
        <f t="shared" si="3"/>
        <v>3.4637596242248918</v>
      </c>
      <c r="AA36" s="27">
        <f t="shared" si="4"/>
        <v>-2.4606762632323296</v>
      </c>
      <c r="AB36" s="27">
        <f t="shared" si="5"/>
        <v>2.8825204002002778</v>
      </c>
      <c r="AC36" s="27">
        <f t="shared" si="6"/>
        <v>1.4304621603439642</v>
      </c>
      <c r="AD36" s="27">
        <f t="shared" si="7"/>
        <v>2.9391926791261938</v>
      </c>
      <c r="AE36" s="27">
        <f t="shared" si="8"/>
        <v>-5.0457232071450306</v>
      </c>
      <c r="AF36" s="27">
        <f t="shared" si="9"/>
        <v>9.6876668086806319</v>
      </c>
      <c r="AG36" s="27">
        <f t="shared" si="10"/>
        <v>3.658607070137279</v>
      </c>
      <c r="AH36" s="27">
        <f t="shared" si="11"/>
        <v>4.6637382498225861</v>
      </c>
      <c r="AI36" s="27">
        <f t="shared" si="12"/>
        <v>6.5468591631412636</v>
      </c>
      <c r="AJ36" s="27">
        <f t="shared" si="13"/>
        <v>3.6952650334399095</v>
      </c>
      <c r="AK36" s="27">
        <f t="shared" si="14"/>
        <v>1.5911161856742524</v>
      </c>
      <c r="AL36" s="27">
        <f t="shared" si="15"/>
        <v>2.3267712953688005</v>
      </c>
      <c r="AM36" s="27">
        <f t="shared" si="16"/>
        <v>7.2369670417093346</v>
      </c>
      <c r="AN36" s="27">
        <f t="shared" si="17"/>
        <v>8.8257300650701893</v>
      </c>
      <c r="AO36" s="27">
        <f t="shared" si="18"/>
        <v>2.7292738754551635</v>
      </c>
      <c r="AP36" s="23"/>
      <c r="AQ36" s="23"/>
      <c r="AR36" s="57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M36" s="57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</row>
    <row r="37" spans="1:84" s="59" customFormat="1" ht="15.75" x14ac:dyDescent="0.25">
      <c r="A37" s="40">
        <v>42125</v>
      </c>
      <c r="B37" s="27">
        <v>102.2766391789888</v>
      </c>
      <c r="C37" s="27">
        <v>145.63479896151867</v>
      </c>
      <c r="D37" s="27">
        <v>107.48063228708749</v>
      </c>
      <c r="E37" s="27">
        <v>99.749545980260052</v>
      </c>
      <c r="F37" s="27">
        <v>106.72693635809013</v>
      </c>
      <c r="G37" s="27">
        <v>104.84169616019369</v>
      </c>
      <c r="H37" s="27">
        <v>106.5916413210077</v>
      </c>
      <c r="I37" s="27">
        <v>112.9920321068597</v>
      </c>
      <c r="J37" s="27">
        <v>101.86959080388318</v>
      </c>
      <c r="K37" s="27">
        <v>106.52636980388596</v>
      </c>
      <c r="L37" s="27">
        <v>107.69599823329651</v>
      </c>
      <c r="M37" s="27">
        <v>108.34317609530238</v>
      </c>
      <c r="N37" s="27">
        <v>111.49467414030052</v>
      </c>
      <c r="O37" s="27">
        <v>107.90410177523918</v>
      </c>
      <c r="P37" s="27">
        <v>100.31581260041996</v>
      </c>
      <c r="Q37" s="27">
        <v>114.58092214360049</v>
      </c>
      <c r="R37" s="27">
        <v>107.26092199102348</v>
      </c>
      <c r="S37" s="27">
        <v>108.48877137945503</v>
      </c>
      <c r="T37" s="27">
        <v>106.6685916780703</v>
      </c>
      <c r="U37" s="23"/>
      <c r="V37" s="40">
        <v>42125</v>
      </c>
      <c r="W37" s="27">
        <f t="shared" si="0"/>
        <v>0.70989003813966178</v>
      </c>
      <c r="X37" s="27">
        <f t="shared" si="1"/>
        <v>0.23837583860890277</v>
      </c>
      <c r="Y37" s="27">
        <f t="shared" si="2"/>
        <v>1.662499445696568</v>
      </c>
      <c r="Z37" s="27">
        <f t="shared" si="3"/>
        <v>-4.6942797783716514</v>
      </c>
      <c r="AA37" s="27">
        <f t="shared" si="4"/>
        <v>-2.8495740722755158</v>
      </c>
      <c r="AB37" s="27">
        <f t="shared" si="5"/>
        <v>2.9271041075289048</v>
      </c>
      <c r="AC37" s="27">
        <f t="shared" si="6"/>
        <v>0.774799258582064</v>
      </c>
      <c r="AD37" s="27">
        <f t="shared" si="7"/>
        <v>6.5456975682476752</v>
      </c>
      <c r="AE37" s="27">
        <f t="shared" si="8"/>
        <v>2.2880926103259895</v>
      </c>
      <c r="AF37" s="27">
        <f t="shared" si="9"/>
        <v>3.8829714545278051</v>
      </c>
      <c r="AG37" s="27">
        <f t="shared" si="10"/>
        <v>3.5189623120749332</v>
      </c>
      <c r="AH37" s="27">
        <f t="shared" si="11"/>
        <v>5.3294465219966298</v>
      </c>
      <c r="AI37" s="27">
        <f t="shared" si="12"/>
        <v>4.3511820590935031</v>
      </c>
      <c r="AJ37" s="27">
        <f t="shared" si="13"/>
        <v>3.6164458053185058</v>
      </c>
      <c r="AK37" s="27">
        <f t="shared" si="14"/>
        <v>1.5985612481771483</v>
      </c>
      <c r="AL37" s="27">
        <f t="shared" si="15"/>
        <v>5.7581738486405953</v>
      </c>
      <c r="AM37" s="27">
        <f t="shared" si="16"/>
        <v>-5.1737503653719301</v>
      </c>
      <c r="AN37" s="27">
        <f t="shared" si="17"/>
        <v>8.3089017798448879</v>
      </c>
      <c r="AO37" s="27">
        <f t="shared" si="18"/>
        <v>2.1750917564882002</v>
      </c>
      <c r="AP37" s="23"/>
      <c r="AQ37" s="23"/>
      <c r="AR37" s="57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M37" s="57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</row>
    <row r="38" spans="1:84" s="59" customFormat="1" ht="15.75" x14ac:dyDescent="0.25">
      <c r="A38" s="40">
        <v>42156</v>
      </c>
      <c r="B38" s="27">
        <v>96.014659758663271</v>
      </c>
      <c r="C38" s="27">
        <v>134.56855287183009</v>
      </c>
      <c r="D38" s="27">
        <v>102.70977228159227</v>
      </c>
      <c r="E38" s="27">
        <v>97.902357047075796</v>
      </c>
      <c r="F38" s="27">
        <v>103.29837076316804</v>
      </c>
      <c r="G38" s="27">
        <v>105.56291002619382</v>
      </c>
      <c r="H38" s="27">
        <v>105.18659556806024</v>
      </c>
      <c r="I38" s="27">
        <v>108.23312386842774</v>
      </c>
      <c r="J38" s="27">
        <v>106.47938446511269</v>
      </c>
      <c r="K38" s="27">
        <v>118.89755760165848</v>
      </c>
      <c r="L38" s="27">
        <v>107.94083793313837</v>
      </c>
      <c r="M38" s="27">
        <v>106.54407171852212</v>
      </c>
      <c r="N38" s="27">
        <v>106.53259233514601</v>
      </c>
      <c r="O38" s="27">
        <v>108.30034338078188</v>
      </c>
      <c r="P38" s="27">
        <v>100.92638138068503</v>
      </c>
      <c r="Q38" s="27">
        <v>113.3477930999826</v>
      </c>
      <c r="R38" s="27">
        <v>110.19800301691107</v>
      </c>
      <c r="S38" s="27">
        <v>109.7402110408473</v>
      </c>
      <c r="T38" s="27">
        <v>105.62207490009729</v>
      </c>
      <c r="U38" s="23"/>
      <c r="V38" s="40">
        <v>42156</v>
      </c>
      <c r="W38" s="27">
        <f t="shared" si="0"/>
        <v>2.8689764290784865</v>
      </c>
      <c r="X38" s="27">
        <f t="shared" si="1"/>
        <v>0.89128126442139433</v>
      </c>
      <c r="Y38" s="27">
        <f t="shared" si="2"/>
        <v>4.2981694473431844</v>
      </c>
      <c r="Z38" s="27">
        <f t="shared" si="3"/>
        <v>-8.4847655615200921</v>
      </c>
      <c r="AA38" s="27">
        <f t="shared" si="4"/>
        <v>-2.6449675214311128</v>
      </c>
      <c r="AB38" s="27">
        <f t="shared" si="5"/>
        <v>5.3919300255258662</v>
      </c>
      <c r="AC38" s="27">
        <f t="shared" si="6"/>
        <v>5.0888742132248126</v>
      </c>
      <c r="AD38" s="27">
        <f t="shared" si="7"/>
        <v>4.1463071526244306</v>
      </c>
      <c r="AE38" s="27">
        <f t="shared" si="8"/>
        <v>6.372343685032007</v>
      </c>
      <c r="AF38" s="27">
        <f t="shared" si="9"/>
        <v>13.453543900984428</v>
      </c>
      <c r="AG38" s="27">
        <f t="shared" si="10"/>
        <v>4.1053341012628835</v>
      </c>
      <c r="AH38" s="27">
        <f t="shared" si="11"/>
        <v>7.6590115002003643</v>
      </c>
      <c r="AI38" s="27">
        <f t="shared" si="12"/>
        <v>6.4185247453948193</v>
      </c>
      <c r="AJ38" s="27">
        <f t="shared" si="13"/>
        <v>3.8347757803809657</v>
      </c>
      <c r="AK38" s="27">
        <f t="shared" si="14"/>
        <v>1.6627803354009956</v>
      </c>
      <c r="AL38" s="27">
        <f t="shared" si="15"/>
        <v>8.912560570394362</v>
      </c>
      <c r="AM38" s="27">
        <f t="shared" si="16"/>
        <v>5.5965012168190924</v>
      </c>
      <c r="AN38" s="27">
        <f t="shared" si="17"/>
        <v>9.4015797095384102</v>
      </c>
      <c r="AO38" s="27">
        <f t="shared" si="18"/>
        <v>4.5261020309650917</v>
      </c>
      <c r="AP38" s="23"/>
      <c r="AQ38" s="23"/>
      <c r="AR38" s="57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M38" s="57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</row>
    <row r="39" spans="1:84" s="59" customFormat="1" ht="15.75" x14ac:dyDescent="0.25">
      <c r="A39" s="40">
        <v>42186</v>
      </c>
      <c r="B39" s="27">
        <v>97.240124583654946</v>
      </c>
      <c r="C39" s="27">
        <v>157.67721029653444</v>
      </c>
      <c r="D39" s="27">
        <v>108.54391874094154</v>
      </c>
      <c r="E39" s="27">
        <v>97.165252623843529</v>
      </c>
      <c r="F39" s="27">
        <v>102.58644150559239</v>
      </c>
      <c r="G39" s="27">
        <v>108.35083709056789</v>
      </c>
      <c r="H39" s="27">
        <v>107.75513350995305</v>
      </c>
      <c r="I39" s="27">
        <v>115.69976907925715</v>
      </c>
      <c r="J39" s="27">
        <v>111.52413672331464</v>
      </c>
      <c r="K39" s="27">
        <v>108.9712319328717</v>
      </c>
      <c r="L39" s="27">
        <v>108.80923200885226</v>
      </c>
      <c r="M39" s="27">
        <v>113.72667708626827</v>
      </c>
      <c r="N39" s="27">
        <v>106.74746631129106</v>
      </c>
      <c r="O39" s="27">
        <v>108.63905424388194</v>
      </c>
      <c r="P39" s="27">
        <v>110.26503473927436</v>
      </c>
      <c r="Q39" s="27">
        <v>124.02294349161023</v>
      </c>
      <c r="R39" s="27">
        <v>114.21607098465707</v>
      </c>
      <c r="S39" s="27">
        <v>112.45372076274558</v>
      </c>
      <c r="T39" s="27">
        <v>108.71376583043282</v>
      </c>
      <c r="U39" s="23"/>
      <c r="V39" s="40">
        <v>42186</v>
      </c>
      <c r="W39" s="27">
        <f t="shared" si="0"/>
        <v>2.2755844740021587</v>
      </c>
      <c r="X39" s="27">
        <f t="shared" si="1"/>
        <v>-8.1789692518616732</v>
      </c>
      <c r="Y39" s="27">
        <f t="shared" si="2"/>
        <v>4.787415386053496</v>
      </c>
      <c r="Z39" s="27">
        <f t="shared" si="3"/>
        <v>-3.8481561444581303</v>
      </c>
      <c r="AA39" s="27">
        <f t="shared" si="4"/>
        <v>-3.6931598595334094</v>
      </c>
      <c r="AB39" s="27">
        <f t="shared" si="5"/>
        <v>6.65578832695644</v>
      </c>
      <c r="AC39" s="27">
        <f t="shared" si="6"/>
        <v>5.5346845850030348</v>
      </c>
      <c r="AD39" s="27">
        <f t="shared" si="7"/>
        <v>8.0426014727268438</v>
      </c>
      <c r="AE39" s="27">
        <f t="shared" si="8"/>
        <v>7.7760451272224742</v>
      </c>
      <c r="AF39" s="27">
        <f t="shared" si="9"/>
        <v>6.5002409093779931</v>
      </c>
      <c r="AG39" s="27">
        <f t="shared" si="10"/>
        <v>4.315306333383532</v>
      </c>
      <c r="AH39" s="27">
        <f t="shared" si="11"/>
        <v>8.5014056938794909</v>
      </c>
      <c r="AI39" s="27">
        <f t="shared" si="12"/>
        <v>4.3443184380173676</v>
      </c>
      <c r="AJ39" s="27">
        <f t="shared" si="13"/>
        <v>4.4642245842508714</v>
      </c>
      <c r="AK39" s="27">
        <f t="shared" si="14"/>
        <v>2.1393611067305898</v>
      </c>
      <c r="AL39" s="27">
        <f t="shared" si="15"/>
        <v>7.2674447142341023</v>
      </c>
      <c r="AM39" s="27">
        <f t="shared" si="16"/>
        <v>10.951337907986371</v>
      </c>
      <c r="AN39" s="27">
        <f t="shared" si="17"/>
        <v>9.9307399753775201</v>
      </c>
      <c r="AO39" s="27">
        <f t="shared" si="18"/>
        <v>4.7621442938209952</v>
      </c>
      <c r="AP39" s="23"/>
      <c r="AQ39" s="23"/>
      <c r="AR39" s="57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M39" s="57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</row>
    <row r="40" spans="1:84" s="59" customFormat="1" ht="15.75" x14ac:dyDescent="0.25">
      <c r="A40" s="40">
        <v>42217</v>
      </c>
      <c r="B40" s="27">
        <v>98.914847359520451</v>
      </c>
      <c r="C40" s="27">
        <v>149.60094244677666</v>
      </c>
      <c r="D40" s="27">
        <v>101.3602770217818</v>
      </c>
      <c r="E40" s="27">
        <v>96.60450457581392</v>
      </c>
      <c r="F40" s="27">
        <v>107.29171645286895</v>
      </c>
      <c r="G40" s="27">
        <v>109.48807333756835</v>
      </c>
      <c r="H40" s="27">
        <v>107.49833474612603</v>
      </c>
      <c r="I40" s="27">
        <v>110.34980927821192</v>
      </c>
      <c r="J40" s="27">
        <v>109.82229390026404</v>
      </c>
      <c r="K40" s="27">
        <v>108.01317377635907</v>
      </c>
      <c r="L40" s="27">
        <v>108.819169912549</v>
      </c>
      <c r="M40" s="27">
        <v>109.50564495299315</v>
      </c>
      <c r="N40" s="27">
        <v>103.74007516767155</v>
      </c>
      <c r="O40" s="27">
        <v>109.13098580543334</v>
      </c>
      <c r="P40" s="27">
        <v>111.53100449080026</v>
      </c>
      <c r="Q40" s="27">
        <v>118.52514290411554</v>
      </c>
      <c r="R40" s="27">
        <v>110.79594855512272</v>
      </c>
      <c r="S40" s="27">
        <v>112.32802873925419</v>
      </c>
      <c r="T40" s="27">
        <v>107.5242267197404</v>
      </c>
      <c r="U40" s="23"/>
      <c r="V40" s="40">
        <v>42217</v>
      </c>
      <c r="W40" s="27">
        <f t="shared" si="0"/>
        <v>3.6360697521070335</v>
      </c>
      <c r="X40" s="27">
        <f t="shared" si="1"/>
        <v>1.7399381810257353</v>
      </c>
      <c r="Y40" s="27">
        <f t="shared" si="2"/>
        <v>4.2564300567650974</v>
      </c>
      <c r="Z40" s="27">
        <f t="shared" si="3"/>
        <v>1.4745268937613787</v>
      </c>
      <c r="AA40" s="27">
        <f t="shared" si="4"/>
        <v>-3.3592290159651128</v>
      </c>
      <c r="AB40" s="27">
        <f t="shared" si="5"/>
        <v>6.1467034210079134</v>
      </c>
      <c r="AC40" s="27">
        <f t="shared" si="6"/>
        <v>5.0125707660508141</v>
      </c>
      <c r="AD40" s="27">
        <f t="shared" si="7"/>
        <v>2.4827985334934937</v>
      </c>
      <c r="AE40" s="27">
        <f t="shared" si="8"/>
        <v>13.300762953542389</v>
      </c>
      <c r="AF40" s="27">
        <f t="shared" si="9"/>
        <v>6.7010747266288462</v>
      </c>
      <c r="AG40" s="27">
        <f t="shared" si="10"/>
        <v>4.3198022164614827</v>
      </c>
      <c r="AH40" s="27">
        <f t="shared" si="11"/>
        <v>7.8705396120904112</v>
      </c>
      <c r="AI40" s="27">
        <f t="shared" si="12"/>
        <v>7.5135702262514314</v>
      </c>
      <c r="AJ40" s="27">
        <f t="shared" si="13"/>
        <v>4.7607889665729743</v>
      </c>
      <c r="AK40" s="27">
        <f t="shared" si="14"/>
        <v>2.5073893961920675</v>
      </c>
      <c r="AL40" s="27">
        <f t="shared" si="15"/>
        <v>7.8648398345405894</v>
      </c>
      <c r="AM40" s="27">
        <f t="shared" si="16"/>
        <v>7.6846361561975272</v>
      </c>
      <c r="AN40" s="27">
        <f t="shared" si="17"/>
        <v>9.3956415254540246</v>
      </c>
      <c r="AO40" s="27">
        <f t="shared" si="18"/>
        <v>5.213392267823906</v>
      </c>
      <c r="AP40" s="23"/>
      <c r="AQ40" s="23"/>
      <c r="AR40" s="57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M40" s="57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</row>
    <row r="41" spans="1:84" s="59" customFormat="1" ht="15.75" x14ac:dyDescent="0.25">
      <c r="A41" s="40">
        <v>42248</v>
      </c>
      <c r="B41" s="27">
        <v>98.092127217089057</v>
      </c>
      <c r="C41" s="27">
        <v>152.89557109752502</v>
      </c>
      <c r="D41" s="27">
        <v>99.955774150265768</v>
      </c>
      <c r="E41" s="27">
        <v>104.05993157471515</v>
      </c>
      <c r="F41" s="27">
        <v>104.79316870629367</v>
      </c>
      <c r="G41" s="27">
        <v>109.46755899508416</v>
      </c>
      <c r="H41" s="27">
        <v>109.56180604241246</v>
      </c>
      <c r="I41" s="27">
        <v>104.55048703849279</v>
      </c>
      <c r="J41" s="27">
        <v>107.42459426065614</v>
      </c>
      <c r="K41" s="27">
        <v>117.11113464097676</v>
      </c>
      <c r="L41" s="27">
        <v>108.74416028865909</v>
      </c>
      <c r="M41" s="27">
        <v>103.06748551782252</v>
      </c>
      <c r="N41" s="27">
        <v>105.07612983671937</v>
      </c>
      <c r="O41" s="27">
        <v>109.40031005429904</v>
      </c>
      <c r="P41" s="27">
        <v>104.3004024704408</v>
      </c>
      <c r="Q41" s="27">
        <v>114.99791799676372</v>
      </c>
      <c r="R41" s="27">
        <v>105.33117740985668</v>
      </c>
      <c r="S41" s="27">
        <v>110.57294599063827</v>
      </c>
      <c r="T41" s="27">
        <v>106.64130760305886</v>
      </c>
      <c r="U41" s="23"/>
      <c r="V41" s="40">
        <v>42248</v>
      </c>
      <c r="W41" s="27">
        <f t="shared" si="0"/>
        <v>4.1944426165911608</v>
      </c>
      <c r="X41" s="27">
        <f t="shared" si="1"/>
        <v>-6.7347287481246809</v>
      </c>
      <c r="Y41" s="27">
        <f t="shared" si="2"/>
        <v>6.5410134708810119</v>
      </c>
      <c r="Z41" s="27">
        <f t="shared" si="3"/>
        <v>1.0455626199682229</v>
      </c>
      <c r="AA41" s="27">
        <f t="shared" si="4"/>
        <v>-1.8118011186818279</v>
      </c>
      <c r="AB41" s="27">
        <f t="shared" si="5"/>
        <v>5.3730611138921347</v>
      </c>
      <c r="AC41" s="27">
        <f t="shared" si="6"/>
        <v>6.5664725730905502</v>
      </c>
      <c r="AD41" s="27">
        <f t="shared" si="7"/>
        <v>4.416607399512344</v>
      </c>
      <c r="AE41" s="27">
        <f t="shared" si="8"/>
        <v>9.9838132883313619</v>
      </c>
      <c r="AF41" s="27">
        <f t="shared" si="9"/>
        <v>12.250331155222696</v>
      </c>
      <c r="AG41" s="27">
        <f t="shared" si="10"/>
        <v>4.1451380961734969</v>
      </c>
      <c r="AH41" s="27">
        <f t="shared" si="11"/>
        <v>4.3499821625156017</v>
      </c>
      <c r="AI41" s="27">
        <f t="shared" si="12"/>
        <v>3.1397350186419715</v>
      </c>
      <c r="AJ41" s="27">
        <f t="shared" si="13"/>
        <v>4.4345668887784626</v>
      </c>
      <c r="AK41" s="27">
        <f t="shared" si="14"/>
        <v>2.2579819807774726</v>
      </c>
      <c r="AL41" s="27">
        <f t="shared" si="15"/>
        <v>4.8332475190715058</v>
      </c>
      <c r="AM41" s="27">
        <f t="shared" si="16"/>
        <v>2.0091436272886085</v>
      </c>
      <c r="AN41" s="27">
        <f t="shared" si="17"/>
        <v>8.0408490715022936</v>
      </c>
      <c r="AO41" s="27">
        <f t="shared" si="18"/>
        <v>4.7818647812585482</v>
      </c>
      <c r="AP41" s="23"/>
      <c r="AQ41" s="23"/>
      <c r="AR41" s="57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M41" s="57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</row>
    <row r="42" spans="1:84" s="59" customFormat="1" ht="15.75" x14ac:dyDescent="0.25">
      <c r="A42" s="40">
        <v>42278</v>
      </c>
      <c r="B42" s="27">
        <v>97.600027375766658</v>
      </c>
      <c r="C42" s="27">
        <v>153.09291495798308</v>
      </c>
      <c r="D42" s="27">
        <v>104.78048840745713</v>
      </c>
      <c r="E42" s="27">
        <v>115.8193423184261</v>
      </c>
      <c r="F42" s="27">
        <v>120.31838969235152</v>
      </c>
      <c r="G42" s="27">
        <v>110.23296904464952</v>
      </c>
      <c r="H42" s="27">
        <v>115.2914643924554</v>
      </c>
      <c r="I42" s="27">
        <v>115.24888178742791</v>
      </c>
      <c r="J42" s="27">
        <v>109.30154307553818</v>
      </c>
      <c r="K42" s="27">
        <v>111.78821876707678</v>
      </c>
      <c r="L42" s="27">
        <v>109.83400021983087</v>
      </c>
      <c r="M42" s="27">
        <v>107.8443118193137</v>
      </c>
      <c r="N42" s="27">
        <v>108.83367689530884</v>
      </c>
      <c r="O42" s="27">
        <v>108.5722666219478</v>
      </c>
      <c r="P42" s="27">
        <v>90.007270518367207</v>
      </c>
      <c r="Q42" s="27">
        <v>110.80471780009545</v>
      </c>
      <c r="R42" s="27">
        <v>108.31208367239094</v>
      </c>
      <c r="S42" s="27">
        <v>109.74890041162072</v>
      </c>
      <c r="T42" s="27">
        <v>108.44738719471326</v>
      </c>
      <c r="U42" s="23"/>
      <c r="V42" s="40">
        <v>42278</v>
      </c>
      <c r="W42" s="27">
        <f t="shared" si="0"/>
        <v>4.4957799068120465</v>
      </c>
      <c r="X42" s="27">
        <f t="shared" si="1"/>
        <v>1.974331779282366</v>
      </c>
      <c r="Y42" s="27">
        <f t="shared" si="2"/>
        <v>4.8938739317935926</v>
      </c>
      <c r="Z42" s="27">
        <f t="shared" si="3"/>
        <v>1.544041152391614</v>
      </c>
      <c r="AA42" s="27">
        <f t="shared" si="4"/>
        <v>6.6867109681266044</v>
      </c>
      <c r="AB42" s="27">
        <f t="shared" si="5"/>
        <v>4.44017577237436</v>
      </c>
      <c r="AC42" s="27">
        <f t="shared" si="6"/>
        <v>8.5626673010298759</v>
      </c>
      <c r="AD42" s="27">
        <f t="shared" si="7"/>
        <v>7.7340456063445231</v>
      </c>
      <c r="AE42" s="27">
        <f t="shared" si="8"/>
        <v>9.7378213605743298</v>
      </c>
      <c r="AF42" s="27">
        <f t="shared" si="9"/>
        <v>6.4979419227832977</v>
      </c>
      <c r="AG42" s="27">
        <f t="shared" si="10"/>
        <v>4.2634929358394231</v>
      </c>
      <c r="AH42" s="27">
        <f t="shared" si="11"/>
        <v>-1.2374905010120898</v>
      </c>
      <c r="AI42" s="27">
        <f t="shared" si="12"/>
        <v>4.2617918488503221</v>
      </c>
      <c r="AJ42" s="27">
        <f t="shared" si="13"/>
        <v>3.1066292243928615</v>
      </c>
      <c r="AK42" s="27">
        <f t="shared" si="14"/>
        <v>1.8279175471368774</v>
      </c>
      <c r="AL42" s="27">
        <f t="shared" si="15"/>
        <v>-4.2687924106484871</v>
      </c>
      <c r="AM42" s="27">
        <f t="shared" si="16"/>
        <v>3.7734499195785958</v>
      </c>
      <c r="AN42" s="27">
        <f t="shared" si="17"/>
        <v>3.8127682875071685</v>
      </c>
      <c r="AO42" s="27">
        <f t="shared" si="18"/>
        <v>4.3861386316193602</v>
      </c>
      <c r="AP42" s="23"/>
      <c r="AQ42" s="23"/>
      <c r="AR42" s="57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M42" s="57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</row>
    <row r="43" spans="1:84" s="59" customFormat="1" ht="15.75" x14ac:dyDescent="0.25">
      <c r="A43" s="40">
        <v>42309</v>
      </c>
      <c r="B43" s="27">
        <v>104.14805632220097</v>
      </c>
      <c r="C43" s="27">
        <v>168.55293613615547</v>
      </c>
      <c r="D43" s="27">
        <v>108.21387639418259</v>
      </c>
      <c r="E43" s="27">
        <v>121.16837919756938</v>
      </c>
      <c r="F43" s="27">
        <v>127.1001278860941</v>
      </c>
      <c r="G43" s="27">
        <v>111.46703760309481</v>
      </c>
      <c r="H43" s="27">
        <v>119.25079393477019</v>
      </c>
      <c r="I43" s="27">
        <v>114.70982020787642</v>
      </c>
      <c r="J43" s="27">
        <v>111.08693022332446</v>
      </c>
      <c r="K43" s="27">
        <v>120.675559544156</v>
      </c>
      <c r="L43" s="27">
        <v>110.30583319855363</v>
      </c>
      <c r="M43" s="27">
        <v>108.92869867164394</v>
      </c>
      <c r="N43" s="27">
        <v>116.58800282713835</v>
      </c>
      <c r="O43" s="27">
        <v>108.54087554715674</v>
      </c>
      <c r="P43" s="27">
        <v>87.134243024664485</v>
      </c>
      <c r="Q43" s="27">
        <v>123.2546629123959</v>
      </c>
      <c r="R43" s="27">
        <v>106.13332149036714</v>
      </c>
      <c r="S43" s="27">
        <v>111.36450049023135</v>
      </c>
      <c r="T43" s="27">
        <v>111.4413213597788</v>
      </c>
      <c r="U43" s="23"/>
      <c r="V43" s="40">
        <v>42309</v>
      </c>
      <c r="W43" s="27">
        <f t="shared" si="0"/>
        <v>5.271814985839967</v>
      </c>
      <c r="X43" s="27">
        <f t="shared" si="1"/>
        <v>20.41614923180812</v>
      </c>
      <c r="Y43" s="27">
        <f t="shared" si="2"/>
        <v>1.0898808558862214</v>
      </c>
      <c r="Z43" s="27">
        <f t="shared" si="3"/>
        <v>2.800778811140475</v>
      </c>
      <c r="AA43" s="27">
        <f t="shared" si="4"/>
        <v>7.8191708639596698</v>
      </c>
      <c r="AB43" s="27">
        <f t="shared" si="5"/>
        <v>2.3825788536251622</v>
      </c>
      <c r="AC43" s="27">
        <f t="shared" si="6"/>
        <v>10.428627080015801</v>
      </c>
      <c r="AD43" s="27">
        <f t="shared" si="7"/>
        <v>6.153280514617478</v>
      </c>
      <c r="AE43" s="27">
        <f t="shared" si="8"/>
        <v>11.039420527935832</v>
      </c>
      <c r="AF43" s="27">
        <f t="shared" si="9"/>
        <v>11.515622728635748</v>
      </c>
      <c r="AG43" s="27">
        <f t="shared" si="10"/>
        <v>4.1093287186371157</v>
      </c>
      <c r="AH43" s="27">
        <f t="shared" si="11"/>
        <v>-2.9211039620165735</v>
      </c>
      <c r="AI43" s="27">
        <f t="shared" si="12"/>
        <v>4.2110672342723632</v>
      </c>
      <c r="AJ43" s="27">
        <f t="shared" si="13"/>
        <v>2.8913417186209358</v>
      </c>
      <c r="AK43" s="27">
        <f t="shared" si="14"/>
        <v>1.3386959324718219</v>
      </c>
      <c r="AL43" s="27">
        <f t="shared" si="15"/>
        <v>9.3888987619393305</v>
      </c>
      <c r="AM43" s="27">
        <f t="shared" si="16"/>
        <v>0.90609437229780099</v>
      </c>
      <c r="AN43" s="27">
        <f t="shared" si="17"/>
        <v>-8.9660578649002787E-2</v>
      </c>
      <c r="AO43" s="27">
        <f t="shared" si="18"/>
        <v>4.0632683071608113</v>
      </c>
      <c r="AP43" s="23"/>
      <c r="AQ43" s="23"/>
      <c r="AR43" s="57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M43" s="57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</row>
    <row r="44" spans="1:84" s="59" customFormat="1" ht="15.75" x14ac:dyDescent="0.25">
      <c r="A44" s="41">
        <v>42339</v>
      </c>
      <c r="B44" s="28">
        <v>110.38708602881985</v>
      </c>
      <c r="C44" s="28">
        <v>134.63586344031495</v>
      </c>
      <c r="D44" s="28">
        <v>116.33444040058674</v>
      </c>
      <c r="E44" s="28">
        <v>127.32437335206301</v>
      </c>
      <c r="F44" s="28">
        <v>119.78614175540972</v>
      </c>
      <c r="G44" s="28">
        <v>111.00674175097724</v>
      </c>
      <c r="H44" s="28">
        <v>123.55596090969772</v>
      </c>
      <c r="I44" s="28">
        <v>133.83697596866492</v>
      </c>
      <c r="J44" s="28">
        <v>130.71507538621111</v>
      </c>
      <c r="K44" s="28">
        <v>123.61317721373521</v>
      </c>
      <c r="L44" s="28">
        <v>111.10235297716012</v>
      </c>
      <c r="M44" s="28">
        <v>119.46659798031989</v>
      </c>
      <c r="N44" s="28">
        <v>123.79245088831892</v>
      </c>
      <c r="O44" s="28">
        <v>108.62858510405543</v>
      </c>
      <c r="P44" s="28">
        <v>97.003275986040038</v>
      </c>
      <c r="Q44" s="28">
        <v>120.73969777361346</v>
      </c>
      <c r="R44" s="28">
        <v>104.95056270134954</v>
      </c>
      <c r="S44" s="28">
        <v>113.22014535424506</v>
      </c>
      <c r="T44" s="28">
        <v>115.23913234831966</v>
      </c>
      <c r="U44" s="23"/>
      <c r="V44" s="41">
        <v>42339</v>
      </c>
      <c r="W44" s="28">
        <f t="shared" si="0"/>
        <v>2.1903527072586684</v>
      </c>
      <c r="X44" s="28">
        <f t="shared" si="1"/>
        <v>-16.513823255121139</v>
      </c>
      <c r="Y44" s="28">
        <f t="shared" si="2"/>
        <v>3.058427509733221</v>
      </c>
      <c r="Z44" s="28">
        <f t="shared" si="3"/>
        <v>6.2597625644097405</v>
      </c>
      <c r="AA44" s="28">
        <f t="shared" si="4"/>
        <v>7.3179312918402815</v>
      </c>
      <c r="AB44" s="28">
        <f t="shared" si="5"/>
        <v>0.56590837074152489</v>
      </c>
      <c r="AC44" s="28">
        <f t="shared" si="6"/>
        <v>7.0369562826262353</v>
      </c>
      <c r="AD44" s="28">
        <f t="shared" si="7"/>
        <v>-3.4362638243635502E-2</v>
      </c>
      <c r="AE44" s="28">
        <f t="shared" si="8"/>
        <v>7.1802534586794025</v>
      </c>
      <c r="AF44" s="28">
        <f t="shared" si="9"/>
        <v>16.002208798131207</v>
      </c>
      <c r="AG44" s="28">
        <f t="shared" si="10"/>
        <v>3.6056600953812961</v>
      </c>
      <c r="AH44" s="28">
        <f t="shared" si="11"/>
        <v>-1.1945558090197181</v>
      </c>
      <c r="AI44" s="28">
        <f t="shared" si="12"/>
        <v>2.4219566941828106</v>
      </c>
      <c r="AJ44" s="28">
        <f t="shared" si="13"/>
        <v>1.1591371487180027</v>
      </c>
      <c r="AK44" s="28">
        <f t="shared" si="14"/>
        <v>1.1939605558693387</v>
      </c>
      <c r="AL44" s="28">
        <f t="shared" si="15"/>
        <v>5.5541177487229589</v>
      </c>
      <c r="AM44" s="28">
        <f t="shared" si="16"/>
        <v>4.2429656660141433</v>
      </c>
      <c r="AN44" s="28">
        <f t="shared" si="17"/>
        <v>-1.1709028483563486</v>
      </c>
      <c r="AO44" s="28">
        <f t="shared" si="18"/>
        <v>2.6421894050234158</v>
      </c>
      <c r="AP44" s="23"/>
      <c r="AQ44" s="23"/>
      <c r="AR44" s="57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M44" s="57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</row>
    <row r="45" spans="1:84" s="59" customFormat="1" ht="15.75" x14ac:dyDescent="0.25">
      <c r="A45" s="42">
        <v>42370</v>
      </c>
      <c r="B45" s="29">
        <v>111.14767232378013</v>
      </c>
      <c r="C45" s="29">
        <v>128.09599558880223</v>
      </c>
      <c r="D45" s="29">
        <v>111.20633153688546</v>
      </c>
      <c r="E45" s="29">
        <v>111.54237923474375</v>
      </c>
      <c r="F45" s="29">
        <v>100.80323003600923</v>
      </c>
      <c r="G45" s="29">
        <v>107.10874257546311</v>
      </c>
      <c r="H45" s="29">
        <v>107.24409492983781</v>
      </c>
      <c r="I45" s="29">
        <v>109.44797123460518</v>
      </c>
      <c r="J45" s="29">
        <v>109.40465035298125</v>
      </c>
      <c r="K45" s="29">
        <v>125.95177378073986</v>
      </c>
      <c r="L45" s="29">
        <v>109.64874038235737</v>
      </c>
      <c r="M45" s="29">
        <v>103.73215058442534</v>
      </c>
      <c r="N45" s="29">
        <v>113.14420911195425</v>
      </c>
      <c r="O45" s="29">
        <v>106.72985073162816</v>
      </c>
      <c r="P45" s="29">
        <v>104.51115595178284</v>
      </c>
      <c r="Q45" s="29">
        <v>113.25503489506407</v>
      </c>
      <c r="R45" s="29">
        <v>104.68413019549995</v>
      </c>
      <c r="S45" s="29">
        <v>113.28942674410308</v>
      </c>
      <c r="T45" s="29">
        <v>109.74552903558163</v>
      </c>
      <c r="U45" s="23"/>
      <c r="V45" s="42">
        <v>42370</v>
      </c>
      <c r="W45" s="29">
        <f t="shared" si="0"/>
        <v>1.6210463727426685</v>
      </c>
      <c r="X45" s="29">
        <f t="shared" si="1"/>
        <v>-23.922230323294201</v>
      </c>
      <c r="Y45" s="29">
        <f t="shared" si="2"/>
        <v>2.5964699335139443</v>
      </c>
      <c r="Z45" s="29">
        <f t="shared" si="3"/>
        <v>-3.0591531431184649E-2</v>
      </c>
      <c r="AA45" s="29">
        <f t="shared" si="4"/>
        <v>-3.5907301749128635</v>
      </c>
      <c r="AB45" s="29">
        <f t="shared" si="5"/>
        <v>0.77363703896105562</v>
      </c>
      <c r="AC45" s="29">
        <f t="shared" si="6"/>
        <v>2.6054927007620847</v>
      </c>
      <c r="AD45" s="29">
        <f t="shared" si="7"/>
        <v>5.0861339650210056</v>
      </c>
      <c r="AE45" s="29">
        <f t="shared" si="8"/>
        <v>12.336820791454556</v>
      </c>
      <c r="AF45" s="29">
        <f t="shared" si="9"/>
        <v>7.5383452183438067</v>
      </c>
      <c r="AG45" s="29">
        <f t="shared" si="10"/>
        <v>3.2650064048132492</v>
      </c>
      <c r="AH45" s="29">
        <f t="shared" si="11"/>
        <v>-2.5534466940978859</v>
      </c>
      <c r="AI45" s="29">
        <f t="shared" si="12"/>
        <v>0.4925563923638947</v>
      </c>
      <c r="AJ45" s="29">
        <f t="shared" si="13"/>
        <v>2.4740184604765005</v>
      </c>
      <c r="AK45" s="29">
        <f t="shared" si="14"/>
        <v>1.4667034613532621</v>
      </c>
      <c r="AL45" s="29">
        <f t="shared" si="15"/>
        <v>0.65162998716769494</v>
      </c>
      <c r="AM45" s="29">
        <f t="shared" si="16"/>
        <v>5.2877392483988501</v>
      </c>
      <c r="AN45" s="29">
        <f t="shared" si="17"/>
        <v>2.3426942895599581</v>
      </c>
      <c r="AO45" s="29">
        <f t="shared" si="18"/>
        <v>1.8388957962413883</v>
      </c>
      <c r="AP45" s="23"/>
      <c r="AQ45" s="23"/>
      <c r="AR45" s="57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M45" s="57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</row>
    <row r="46" spans="1:84" s="59" customFormat="1" ht="15.75" x14ac:dyDescent="0.25">
      <c r="A46" s="43">
        <v>42401</v>
      </c>
      <c r="B46" s="31">
        <v>112.65092200223152</v>
      </c>
      <c r="C46" s="31">
        <v>155.09306227624242</v>
      </c>
      <c r="D46" s="31">
        <v>108.76791837093377</v>
      </c>
      <c r="E46" s="31">
        <v>102.54886111375805</v>
      </c>
      <c r="F46" s="31">
        <v>103.68283061058004</v>
      </c>
      <c r="G46" s="31">
        <v>105.59260060512401</v>
      </c>
      <c r="H46" s="31">
        <v>105.54109932784326</v>
      </c>
      <c r="I46" s="31">
        <v>101.24116655841104</v>
      </c>
      <c r="J46" s="31">
        <v>104.2009553977518</v>
      </c>
      <c r="K46" s="31">
        <v>113.42837729738864</v>
      </c>
      <c r="L46" s="31">
        <v>109.62272760801881</v>
      </c>
      <c r="M46" s="31">
        <v>101.45172589633052</v>
      </c>
      <c r="N46" s="31">
        <v>111.18773500847017</v>
      </c>
      <c r="O46" s="31">
        <v>109.52746333629689</v>
      </c>
      <c r="P46" s="31">
        <v>122.80710947709211</v>
      </c>
      <c r="Q46" s="31">
        <v>119.62688241754546</v>
      </c>
      <c r="R46" s="31">
        <v>104.32396688675225</v>
      </c>
      <c r="S46" s="31">
        <v>112.72873050743569</v>
      </c>
      <c r="T46" s="31">
        <v>109.43600041950862</v>
      </c>
      <c r="U46" s="23"/>
      <c r="V46" s="43">
        <v>42401</v>
      </c>
      <c r="W46" s="31">
        <f t="shared" si="0"/>
        <v>2.0614831153612556</v>
      </c>
      <c r="X46" s="31">
        <f t="shared" si="1"/>
        <v>-3.2129366053276271</v>
      </c>
      <c r="Y46" s="31">
        <f t="shared" si="2"/>
        <v>2.4591069438950797</v>
      </c>
      <c r="Z46" s="31">
        <f t="shared" si="3"/>
        <v>0.83904702025550648</v>
      </c>
      <c r="AA46" s="31">
        <f t="shared" si="4"/>
        <v>-3.8220835867868885</v>
      </c>
      <c r="AB46" s="31">
        <f t="shared" si="5"/>
        <v>2.0899777407943105</v>
      </c>
      <c r="AC46" s="31">
        <f t="shared" si="6"/>
        <v>0.92341901088433076</v>
      </c>
      <c r="AD46" s="31">
        <f t="shared" si="7"/>
        <v>1.6565641773510009</v>
      </c>
      <c r="AE46" s="31">
        <f t="shared" si="8"/>
        <v>5.8206781946243353</v>
      </c>
      <c r="AF46" s="31">
        <f t="shared" si="9"/>
        <v>5.1439400535207938</v>
      </c>
      <c r="AG46" s="31">
        <f t="shared" si="10"/>
        <v>3.1819199405649385</v>
      </c>
      <c r="AH46" s="31">
        <f t="shared" si="11"/>
        <v>-1.1406094632307173</v>
      </c>
      <c r="AI46" s="31">
        <f t="shared" si="12"/>
        <v>-0.64730408298480313</v>
      </c>
      <c r="AJ46" s="31">
        <f t="shared" si="13"/>
        <v>2.1404734712900932</v>
      </c>
      <c r="AK46" s="31">
        <f t="shared" si="14"/>
        <v>2.4672055287293233</v>
      </c>
      <c r="AL46" s="31">
        <f t="shared" si="15"/>
        <v>7.2133486750768299</v>
      </c>
      <c r="AM46" s="31">
        <f t="shared" si="16"/>
        <v>0.51884747042736024</v>
      </c>
      <c r="AN46" s="31">
        <f t="shared" si="17"/>
        <v>4.3982557232392026</v>
      </c>
      <c r="AO46" s="31">
        <f t="shared" si="18"/>
        <v>2.1258610357028687</v>
      </c>
      <c r="AP46" s="23"/>
      <c r="AQ46" s="23"/>
      <c r="AR46" s="57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M46" s="57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</row>
    <row r="47" spans="1:84" s="59" customFormat="1" ht="15.75" x14ac:dyDescent="0.25">
      <c r="A47" s="43">
        <v>42430</v>
      </c>
      <c r="B47" s="31">
        <v>120.14331415862569</v>
      </c>
      <c r="C47" s="31">
        <v>156.35981386699655</v>
      </c>
      <c r="D47" s="31">
        <v>111.81578284983306</v>
      </c>
      <c r="E47" s="31">
        <v>108.72077865920227</v>
      </c>
      <c r="F47" s="31">
        <v>100.41831555953513</v>
      </c>
      <c r="G47" s="31">
        <v>108.66224512088431</v>
      </c>
      <c r="H47" s="31">
        <v>107.86671666341495</v>
      </c>
      <c r="I47" s="31">
        <v>114.78058485372748</v>
      </c>
      <c r="J47" s="31">
        <v>105.83270613797711</v>
      </c>
      <c r="K47" s="31">
        <v>124.86766831161282</v>
      </c>
      <c r="L47" s="31">
        <v>110.97364402935708</v>
      </c>
      <c r="M47" s="31">
        <v>104.15791717372127</v>
      </c>
      <c r="N47" s="31">
        <v>115.73409127099207</v>
      </c>
      <c r="O47" s="31">
        <v>110.88003323863416</v>
      </c>
      <c r="P47" s="31">
        <v>122.80917597866542</v>
      </c>
      <c r="Q47" s="31">
        <v>120.84604117900088</v>
      </c>
      <c r="R47" s="31">
        <v>111.29421569410607</v>
      </c>
      <c r="S47" s="31">
        <v>114.83980592636763</v>
      </c>
      <c r="T47" s="31">
        <v>112.95536751031125</v>
      </c>
      <c r="U47" s="23"/>
      <c r="V47" s="43">
        <v>42430</v>
      </c>
      <c r="W47" s="31">
        <f t="shared" si="0"/>
        <v>0.78511888963615206</v>
      </c>
      <c r="X47" s="31">
        <f t="shared" si="1"/>
        <v>-3.7992981481591812</v>
      </c>
      <c r="Y47" s="31">
        <f t="shared" si="2"/>
        <v>-2.4226419279483338</v>
      </c>
      <c r="Z47" s="31">
        <f t="shared" si="3"/>
        <v>-0.72221881141862809</v>
      </c>
      <c r="AA47" s="31">
        <f t="shared" si="4"/>
        <v>-2.3940124414346826</v>
      </c>
      <c r="AB47" s="31">
        <f t="shared" si="5"/>
        <v>2.7721836905395065</v>
      </c>
      <c r="AC47" s="31">
        <f t="shared" si="6"/>
        <v>-0.75185045353791224</v>
      </c>
      <c r="AD47" s="31">
        <f t="shared" si="7"/>
        <v>4.613322978897429</v>
      </c>
      <c r="AE47" s="31">
        <f t="shared" si="8"/>
        <v>2.8497609421942514</v>
      </c>
      <c r="AF47" s="31">
        <f t="shared" si="9"/>
        <v>6.6785815439419878</v>
      </c>
      <c r="AG47" s="31">
        <f t="shared" si="10"/>
        <v>3.1057168513682001</v>
      </c>
      <c r="AH47" s="31">
        <f t="shared" si="11"/>
        <v>-6.5563939553198054</v>
      </c>
      <c r="AI47" s="31">
        <f t="shared" si="12"/>
        <v>-3.700472257803284</v>
      </c>
      <c r="AJ47" s="31">
        <f t="shared" si="13"/>
        <v>3.0180827012893161</v>
      </c>
      <c r="AK47" s="31">
        <f t="shared" si="14"/>
        <v>0.22346355202000723</v>
      </c>
      <c r="AL47" s="31">
        <f t="shared" si="15"/>
        <v>4.6663838277337959</v>
      </c>
      <c r="AM47" s="31">
        <f t="shared" si="16"/>
        <v>2.5071268944375049</v>
      </c>
      <c r="AN47" s="31">
        <f t="shared" si="17"/>
        <v>4.9926447398081848</v>
      </c>
      <c r="AO47" s="31">
        <f t="shared" si="18"/>
        <v>1.0883385217711066</v>
      </c>
      <c r="AP47" s="23"/>
      <c r="AQ47" s="23"/>
      <c r="AR47" s="57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M47" s="57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</row>
    <row r="48" spans="1:84" s="59" customFormat="1" ht="15.75" x14ac:dyDescent="0.25">
      <c r="A48" s="43">
        <v>42461</v>
      </c>
      <c r="B48" s="31">
        <v>111.20756952847537</v>
      </c>
      <c r="C48" s="31">
        <v>128.4606512130016</v>
      </c>
      <c r="D48" s="31">
        <v>114.20211931673845</v>
      </c>
      <c r="E48" s="31">
        <v>113.39769184534831</v>
      </c>
      <c r="F48" s="31">
        <v>103.95631741132156</v>
      </c>
      <c r="G48" s="31">
        <v>111.13041440080829</v>
      </c>
      <c r="H48" s="31">
        <v>112.14933883976893</v>
      </c>
      <c r="I48" s="31">
        <v>109.64627896249202</v>
      </c>
      <c r="J48" s="31">
        <v>108.8795129501509</v>
      </c>
      <c r="K48" s="31">
        <v>116.91682023109497</v>
      </c>
      <c r="L48" s="31">
        <v>111.76677711145061</v>
      </c>
      <c r="M48" s="31">
        <v>111.64441523568357</v>
      </c>
      <c r="N48" s="31">
        <v>115.22773771670218</v>
      </c>
      <c r="O48" s="31">
        <v>108.86745628488644</v>
      </c>
      <c r="P48" s="31">
        <v>107.94014044795553</v>
      </c>
      <c r="Q48" s="31">
        <v>121.41552666145103</v>
      </c>
      <c r="R48" s="31">
        <v>113.14464824287396</v>
      </c>
      <c r="S48" s="31">
        <v>115.19035576998633</v>
      </c>
      <c r="T48" s="31">
        <v>112.2842463451238</v>
      </c>
      <c r="U48" s="23"/>
      <c r="V48" s="43">
        <v>42461</v>
      </c>
      <c r="W48" s="31">
        <f t="shared" si="0"/>
        <v>3.3068903833265466</v>
      </c>
      <c r="X48" s="31">
        <f t="shared" si="1"/>
        <v>-12.227690154825126</v>
      </c>
      <c r="Y48" s="31">
        <f t="shared" si="2"/>
        <v>5.7036637329143076</v>
      </c>
      <c r="Z48" s="31">
        <f t="shared" si="3"/>
        <v>10.426989153576386</v>
      </c>
      <c r="AA48" s="31">
        <f t="shared" si="4"/>
        <v>1.3847013340437826</v>
      </c>
      <c r="AB48" s="31">
        <f t="shared" si="5"/>
        <v>4.3290999306446594</v>
      </c>
      <c r="AC48" s="31">
        <f t="shared" si="6"/>
        <v>3.2565578870507039</v>
      </c>
      <c r="AD48" s="31">
        <f t="shared" si="7"/>
        <v>4.8237459103461617</v>
      </c>
      <c r="AE48" s="31">
        <f t="shared" si="8"/>
        <v>9.9708750101031143</v>
      </c>
      <c r="AF48" s="31">
        <f t="shared" si="9"/>
        <v>8.910720267156961</v>
      </c>
      <c r="AG48" s="31">
        <f t="shared" si="10"/>
        <v>3.9932119291257209</v>
      </c>
      <c r="AH48" s="31">
        <f t="shared" si="11"/>
        <v>0.78496661219796238</v>
      </c>
      <c r="AI48" s="31">
        <f t="shared" si="12"/>
        <v>2.2886630615338959</v>
      </c>
      <c r="AJ48" s="31">
        <f t="shared" si="13"/>
        <v>1.1535087637392962</v>
      </c>
      <c r="AK48" s="31">
        <f t="shared" si="14"/>
        <v>1.0040277001197637</v>
      </c>
      <c r="AL48" s="31">
        <f t="shared" si="15"/>
        <v>9.7956016834431807</v>
      </c>
      <c r="AM48" s="31">
        <f t="shared" si="16"/>
        <v>3.3026175051831501</v>
      </c>
      <c r="AN48" s="31">
        <f t="shared" si="17"/>
        <v>5.3398114712836815</v>
      </c>
      <c r="AO48" s="31">
        <f t="shared" si="18"/>
        <v>4.298005943382833</v>
      </c>
      <c r="AP48" s="23"/>
      <c r="AQ48" s="23"/>
      <c r="AR48" s="57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M48" s="57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</row>
    <row r="49" spans="1:84" s="59" customFormat="1" ht="15.75" x14ac:dyDescent="0.25">
      <c r="A49" s="43">
        <v>42491</v>
      </c>
      <c r="B49" s="31">
        <v>104.87228119954003</v>
      </c>
      <c r="C49" s="31">
        <v>124.13217640028141</v>
      </c>
      <c r="D49" s="31">
        <v>114.09620067721944</v>
      </c>
      <c r="E49" s="31">
        <v>108.86834881061378</v>
      </c>
      <c r="F49" s="31">
        <v>108.78086324581258</v>
      </c>
      <c r="G49" s="31">
        <v>109.9631690437306</v>
      </c>
      <c r="H49" s="31">
        <v>113.49543777152999</v>
      </c>
      <c r="I49" s="31">
        <v>116.286499797727</v>
      </c>
      <c r="J49" s="31">
        <v>112.12167911127081</v>
      </c>
      <c r="K49" s="31">
        <v>116.59749922205116</v>
      </c>
      <c r="L49" s="31">
        <v>112.09822601694606</v>
      </c>
      <c r="M49" s="31">
        <v>105.54763098713309</v>
      </c>
      <c r="N49" s="31">
        <v>110.29205723710534</v>
      </c>
      <c r="O49" s="31">
        <v>109.50612954755539</v>
      </c>
      <c r="P49" s="31">
        <v>100.86688542610857</v>
      </c>
      <c r="Q49" s="31">
        <v>119.00307665239889</v>
      </c>
      <c r="R49" s="31">
        <v>113.4505970109598</v>
      </c>
      <c r="S49" s="31">
        <v>113.60293014330284</v>
      </c>
      <c r="T49" s="31">
        <v>111.11556368457519</v>
      </c>
      <c r="U49" s="23"/>
      <c r="V49" s="43">
        <v>42491</v>
      </c>
      <c r="W49" s="31">
        <f t="shared" si="0"/>
        <v>2.53786401409684</v>
      </c>
      <c r="X49" s="31">
        <f t="shared" si="1"/>
        <v>-14.764755892524647</v>
      </c>
      <c r="Y49" s="31">
        <f t="shared" si="2"/>
        <v>6.1551260439753861</v>
      </c>
      <c r="Z49" s="31">
        <f t="shared" si="3"/>
        <v>9.1416985819246577</v>
      </c>
      <c r="AA49" s="31">
        <f t="shared" si="4"/>
        <v>1.9244690776385909</v>
      </c>
      <c r="AB49" s="31">
        <f t="shared" si="5"/>
        <v>4.8849580568703459</v>
      </c>
      <c r="AC49" s="31">
        <f t="shared" si="6"/>
        <v>6.476864756900639</v>
      </c>
      <c r="AD49" s="31">
        <f t="shared" si="7"/>
        <v>2.9156637237497023</v>
      </c>
      <c r="AE49" s="31">
        <f t="shared" si="8"/>
        <v>10.063933924231307</v>
      </c>
      <c r="AF49" s="31">
        <f t="shared" si="9"/>
        <v>9.4541186719363992</v>
      </c>
      <c r="AG49" s="31">
        <f t="shared" si="10"/>
        <v>4.0876428612632623</v>
      </c>
      <c r="AH49" s="31">
        <f t="shared" si="11"/>
        <v>-2.5802687431926756</v>
      </c>
      <c r="AI49" s="31">
        <f t="shared" si="12"/>
        <v>-1.0786317036828592</v>
      </c>
      <c r="AJ49" s="31">
        <f t="shared" si="13"/>
        <v>1.4846773625465772</v>
      </c>
      <c r="AK49" s="31">
        <f t="shared" si="14"/>
        <v>0.54933794723235962</v>
      </c>
      <c r="AL49" s="31">
        <f t="shared" si="15"/>
        <v>3.85941605816042</v>
      </c>
      <c r="AM49" s="31">
        <f t="shared" si="16"/>
        <v>5.7706710934801748</v>
      </c>
      <c r="AN49" s="31">
        <f t="shared" si="17"/>
        <v>4.7139982311720701</v>
      </c>
      <c r="AO49" s="31">
        <f t="shared" si="18"/>
        <v>4.1689610189342545</v>
      </c>
      <c r="AP49" s="23"/>
      <c r="AQ49" s="23"/>
      <c r="AR49" s="57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M49" s="57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</row>
    <row r="50" spans="1:84" s="59" customFormat="1" ht="15.75" x14ac:dyDescent="0.25">
      <c r="A50" s="43">
        <v>42522</v>
      </c>
      <c r="B50" s="31">
        <v>99.535386176385728</v>
      </c>
      <c r="C50" s="31">
        <v>161.45882503301095</v>
      </c>
      <c r="D50" s="31">
        <v>105.4406164561167</v>
      </c>
      <c r="E50" s="31">
        <v>103.10596003449858</v>
      </c>
      <c r="F50" s="31">
        <v>103.73885382348674</v>
      </c>
      <c r="G50" s="31">
        <v>107.91260497733401</v>
      </c>
      <c r="H50" s="31">
        <v>108.95869843645718</v>
      </c>
      <c r="I50" s="31">
        <v>111.73778110219055</v>
      </c>
      <c r="J50" s="31">
        <v>110.17965268172779</v>
      </c>
      <c r="K50" s="31">
        <v>123.94747003887453</v>
      </c>
      <c r="L50" s="31">
        <v>111.97112122552902</v>
      </c>
      <c r="M50" s="31">
        <v>100.65945586954851</v>
      </c>
      <c r="N50" s="31">
        <v>104.97674560089645</v>
      </c>
      <c r="O50" s="31">
        <v>109.69920040034795</v>
      </c>
      <c r="P50" s="31">
        <v>101.16152757177153</v>
      </c>
      <c r="Q50" s="31">
        <v>123.03225373360983</v>
      </c>
      <c r="R50" s="31">
        <v>113.64433750486343</v>
      </c>
      <c r="S50" s="31">
        <v>110.8117462876651</v>
      </c>
      <c r="T50" s="31">
        <v>108.39172075649127</v>
      </c>
      <c r="U50" s="23"/>
      <c r="V50" s="43">
        <v>42522</v>
      </c>
      <c r="W50" s="31">
        <f t="shared" si="0"/>
        <v>3.6668634004140017</v>
      </c>
      <c r="X50" s="31">
        <f t="shared" si="1"/>
        <v>19.982582547939344</v>
      </c>
      <c r="Y50" s="31">
        <f t="shared" si="2"/>
        <v>2.6587968348692925</v>
      </c>
      <c r="Z50" s="31">
        <f t="shared" si="3"/>
        <v>5.3150946967708563</v>
      </c>
      <c r="AA50" s="31">
        <f t="shared" si="4"/>
        <v>0.42641820685496157</v>
      </c>
      <c r="AB50" s="31">
        <f t="shared" si="5"/>
        <v>2.2258717105820125</v>
      </c>
      <c r="AC50" s="31">
        <f t="shared" si="6"/>
        <v>3.5861060508952676</v>
      </c>
      <c r="AD50" s="31">
        <f t="shared" si="7"/>
        <v>3.238063458302463</v>
      </c>
      <c r="AE50" s="31">
        <f t="shared" si="8"/>
        <v>3.4751029367825481</v>
      </c>
      <c r="AF50" s="31">
        <f t="shared" si="9"/>
        <v>4.2472802125462721</v>
      </c>
      <c r="AG50" s="31">
        <f t="shared" si="10"/>
        <v>3.7337891474282543</v>
      </c>
      <c r="AH50" s="31">
        <f t="shared" si="11"/>
        <v>-5.5231752964351841</v>
      </c>
      <c r="AI50" s="31">
        <f t="shared" si="12"/>
        <v>-1.4604420113564345</v>
      </c>
      <c r="AJ50" s="31">
        <f t="shared" si="13"/>
        <v>1.2916459688846231</v>
      </c>
      <c r="AK50" s="31">
        <f t="shared" si="14"/>
        <v>0.23298783516230515</v>
      </c>
      <c r="AL50" s="31">
        <f t="shared" si="15"/>
        <v>8.5440222246627258</v>
      </c>
      <c r="AM50" s="31">
        <f t="shared" si="16"/>
        <v>3.127401943412238</v>
      </c>
      <c r="AN50" s="31">
        <f t="shared" si="17"/>
        <v>0.97642900141585187</v>
      </c>
      <c r="AO50" s="31">
        <f t="shared" si="18"/>
        <v>2.6222225410868418</v>
      </c>
      <c r="AP50" s="23"/>
      <c r="AQ50" s="23"/>
      <c r="AR50" s="57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M50" s="57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</row>
    <row r="51" spans="1:84" s="59" customFormat="1" ht="15.75" x14ac:dyDescent="0.25">
      <c r="A51" s="43">
        <v>42552</v>
      </c>
      <c r="B51" s="31">
        <v>99.146927633588035</v>
      </c>
      <c r="C51" s="31">
        <v>124.65090558525493</v>
      </c>
      <c r="D51" s="31">
        <v>108.50776386699589</v>
      </c>
      <c r="E51" s="31">
        <v>105.59297541008993</v>
      </c>
      <c r="F51" s="31">
        <v>106.400002704626</v>
      </c>
      <c r="G51" s="31">
        <v>107.89495190056439</v>
      </c>
      <c r="H51" s="31">
        <v>108.11986027278925</v>
      </c>
      <c r="I51" s="31">
        <v>125.78787862508443</v>
      </c>
      <c r="J51" s="31">
        <v>108.54251996692565</v>
      </c>
      <c r="K51" s="31">
        <v>116.81556841982055</v>
      </c>
      <c r="L51" s="31">
        <v>112.30042212772385</v>
      </c>
      <c r="M51" s="31">
        <v>104.91293769147894</v>
      </c>
      <c r="N51" s="31">
        <v>104.38335967794681</v>
      </c>
      <c r="O51" s="31">
        <v>109.60190452269251</v>
      </c>
      <c r="P51" s="31">
        <v>110.34831147993555</v>
      </c>
      <c r="Q51" s="31">
        <v>131.11105534986646</v>
      </c>
      <c r="R51" s="31">
        <v>111.73106349651388</v>
      </c>
      <c r="S51" s="31">
        <v>110.16644434286437</v>
      </c>
      <c r="T51" s="31">
        <v>109.34888131136067</v>
      </c>
      <c r="U51" s="23"/>
      <c r="V51" s="43">
        <v>42552</v>
      </c>
      <c r="W51" s="31">
        <f t="shared" si="0"/>
        <v>1.9609220556815217</v>
      </c>
      <c r="X51" s="31">
        <f t="shared" si="1"/>
        <v>-20.945515619643984</v>
      </c>
      <c r="Y51" s="31">
        <f t="shared" si="2"/>
        <v>-3.3308981622397482E-2</v>
      </c>
      <c r="Z51" s="31">
        <f t="shared" si="3"/>
        <v>8.6735973598223381</v>
      </c>
      <c r="AA51" s="31">
        <f t="shared" si="4"/>
        <v>3.7174124992197051</v>
      </c>
      <c r="AB51" s="31">
        <f t="shared" si="5"/>
        <v>-0.42074911670727033</v>
      </c>
      <c r="AC51" s="31">
        <f t="shared" si="6"/>
        <v>0.33847738938814587</v>
      </c>
      <c r="AD51" s="31">
        <f t="shared" si="7"/>
        <v>8.7192132068272912</v>
      </c>
      <c r="AE51" s="31">
        <f t="shared" si="8"/>
        <v>-2.6735170017825141</v>
      </c>
      <c r="AF51" s="31">
        <f t="shared" si="9"/>
        <v>7.1985388692137491</v>
      </c>
      <c r="AG51" s="31">
        <f t="shared" si="10"/>
        <v>3.2085421929892561</v>
      </c>
      <c r="AH51" s="31">
        <f t="shared" si="11"/>
        <v>-7.7499313446954829</v>
      </c>
      <c r="AI51" s="31">
        <f t="shared" si="12"/>
        <v>-2.214672361824654</v>
      </c>
      <c r="AJ51" s="31">
        <f t="shared" si="13"/>
        <v>0.88628374529943699</v>
      </c>
      <c r="AK51" s="31">
        <f t="shared" si="14"/>
        <v>7.5524159456435314E-2</v>
      </c>
      <c r="AL51" s="31">
        <f t="shared" si="15"/>
        <v>5.7151617746725236</v>
      </c>
      <c r="AM51" s="31">
        <f t="shared" si="16"/>
        <v>-2.1757073822623454</v>
      </c>
      <c r="AN51" s="31">
        <f t="shared" si="17"/>
        <v>-2.0339713122582168</v>
      </c>
      <c r="AO51" s="31">
        <f t="shared" si="18"/>
        <v>0.58420888658983472</v>
      </c>
      <c r="AP51" s="23"/>
      <c r="AQ51" s="23"/>
      <c r="AR51" s="57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M51" s="57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</row>
    <row r="52" spans="1:84" s="59" customFormat="1" ht="15.75" x14ac:dyDescent="0.25">
      <c r="A52" s="43">
        <v>42583</v>
      </c>
      <c r="B52" s="31">
        <v>104.37267213590229</v>
      </c>
      <c r="C52" s="31">
        <v>151.71246000579853</v>
      </c>
      <c r="D52" s="31">
        <v>106.18986628922136</v>
      </c>
      <c r="E52" s="31">
        <v>109.18129427684886</v>
      </c>
      <c r="F52" s="31">
        <v>110.60906183274098</v>
      </c>
      <c r="G52" s="31">
        <v>109.96871461811899</v>
      </c>
      <c r="H52" s="31">
        <v>111.15693620231346</v>
      </c>
      <c r="I52" s="31">
        <v>113.48914049149566</v>
      </c>
      <c r="J52" s="31">
        <v>109.71748726665693</v>
      </c>
      <c r="K52" s="31">
        <v>114.81001718384532</v>
      </c>
      <c r="L52" s="31">
        <v>112.71532769944685</v>
      </c>
      <c r="M52" s="31">
        <v>104.05134937946291</v>
      </c>
      <c r="N52" s="31">
        <v>103.60512482177656</v>
      </c>
      <c r="O52" s="31">
        <v>109.4919530029244</v>
      </c>
      <c r="P52" s="31">
        <v>110.94270288115739</v>
      </c>
      <c r="Q52" s="31">
        <v>129.25076563291969</v>
      </c>
      <c r="R52" s="31">
        <v>115.22776491991993</v>
      </c>
      <c r="S52" s="31">
        <v>112.27035379054998</v>
      </c>
      <c r="T52" s="31">
        <v>110.41332079839336</v>
      </c>
      <c r="U52" s="23"/>
      <c r="V52" s="43">
        <v>42583</v>
      </c>
      <c r="W52" s="31">
        <f t="shared" si="0"/>
        <v>5.5177002462982898</v>
      </c>
      <c r="X52" s="31">
        <f t="shared" si="1"/>
        <v>1.41143332688101</v>
      </c>
      <c r="Y52" s="31">
        <f t="shared" si="2"/>
        <v>4.7647751262575042</v>
      </c>
      <c r="Z52" s="31">
        <f t="shared" si="3"/>
        <v>13.018843951696724</v>
      </c>
      <c r="AA52" s="31">
        <f t="shared" si="4"/>
        <v>3.0918932882663626</v>
      </c>
      <c r="AB52" s="31">
        <f t="shared" si="5"/>
        <v>0.43898962316082191</v>
      </c>
      <c r="AC52" s="31">
        <f t="shared" si="6"/>
        <v>3.4034029130104955</v>
      </c>
      <c r="AD52" s="31">
        <f t="shared" si="7"/>
        <v>2.8448904749521802</v>
      </c>
      <c r="AE52" s="31">
        <f t="shared" si="8"/>
        <v>-9.5432930678256866E-2</v>
      </c>
      <c r="AF52" s="31">
        <f t="shared" si="9"/>
        <v>6.2926059570836088</v>
      </c>
      <c r="AG52" s="31">
        <f t="shared" si="10"/>
        <v>3.580396533100668</v>
      </c>
      <c r="AH52" s="31">
        <f t="shared" si="11"/>
        <v>-4.9808350755539408</v>
      </c>
      <c r="AI52" s="31">
        <f t="shared" si="12"/>
        <v>-0.13008506662143304</v>
      </c>
      <c r="AJ52" s="31">
        <f t="shared" si="13"/>
        <v>0.33076508456969123</v>
      </c>
      <c r="AK52" s="31">
        <f t="shared" si="14"/>
        <v>-0.52747808766609694</v>
      </c>
      <c r="AL52" s="31">
        <f t="shared" si="15"/>
        <v>9.0492383860536449</v>
      </c>
      <c r="AM52" s="31">
        <f t="shared" si="16"/>
        <v>3.9999805250932212</v>
      </c>
      <c r="AN52" s="31">
        <f t="shared" si="17"/>
        <v>-5.1345108920315852E-2</v>
      </c>
      <c r="AO52" s="31">
        <f t="shared" si="18"/>
        <v>2.6869238373444091</v>
      </c>
      <c r="AP52" s="23"/>
      <c r="AQ52" s="23"/>
      <c r="AR52" s="57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M52" s="57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</row>
    <row r="53" spans="1:84" s="59" customFormat="1" ht="15.75" x14ac:dyDescent="0.25">
      <c r="A53" s="43">
        <v>42614</v>
      </c>
      <c r="B53" s="31">
        <v>100.17553678726271</v>
      </c>
      <c r="C53" s="31">
        <v>126.48223501716861</v>
      </c>
      <c r="D53" s="31">
        <v>103.13764450927309</v>
      </c>
      <c r="E53" s="31">
        <v>116.39314937087522</v>
      </c>
      <c r="F53" s="31">
        <v>106.83891869115729</v>
      </c>
      <c r="G53" s="31">
        <v>111.38833702330145</v>
      </c>
      <c r="H53" s="31">
        <v>112.81590763597772</v>
      </c>
      <c r="I53" s="31">
        <v>112.32727084264486</v>
      </c>
      <c r="J53" s="31">
        <v>113.37263594076725</v>
      </c>
      <c r="K53" s="31">
        <v>131.44916340451414</v>
      </c>
      <c r="L53" s="31">
        <v>112.96754135021989</v>
      </c>
      <c r="M53" s="31">
        <v>100.60649994108564</v>
      </c>
      <c r="N53" s="31">
        <v>106.28355935697458</v>
      </c>
      <c r="O53" s="31">
        <v>110.42908700160557</v>
      </c>
      <c r="P53" s="31">
        <v>104.12145605274728</v>
      </c>
      <c r="Q53" s="31">
        <v>122.30621013168165</v>
      </c>
      <c r="R53" s="31">
        <v>109.84690340792869</v>
      </c>
      <c r="S53" s="31">
        <v>114.33425214298376</v>
      </c>
      <c r="T53" s="31">
        <v>109.79955206476767</v>
      </c>
      <c r="U53" s="23"/>
      <c r="V53" s="43">
        <v>42614</v>
      </c>
      <c r="W53" s="31">
        <f t="shared" si="0"/>
        <v>2.1239314808239698</v>
      </c>
      <c r="X53" s="31">
        <f t="shared" si="1"/>
        <v>-17.275409543098249</v>
      </c>
      <c r="Y53" s="31">
        <f t="shared" si="2"/>
        <v>3.1832781908366172</v>
      </c>
      <c r="Z53" s="31">
        <f t="shared" si="3"/>
        <v>11.852033351862048</v>
      </c>
      <c r="AA53" s="31">
        <f t="shared" si="4"/>
        <v>1.9521787632906609</v>
      </c>
      <c r="AB53" s="31">
        <f t="shared" si="5"/>
        <v>1.7546550282568489</v>
      </c>
      <c r="AC53" s="31">
        <f t="shared" si="6"/>
        <v>2.970105834423336</v>
      </c>
      <c r="AD53" s="31">
        <f t="shared" si="7"/>
        <v>7.438304712333732</v>
      </c>
      <c r="AE53" s="31">
        <f t="shared" si="8"/>
        <v>5.5369459117329427</v>
      </c>
      <c r="AF53" s="31">
        <f t="shared" si="9"/>
        <v>12.243096104817823</v>
      </c>
      <c r="AG53" s="31">
        <f t="shared" si="10"/>
        <v>3.8837773452385278</v>
      </c>
      <c r="AH53" s="31">
        <f t="shared" si="11"/>
        <v>-2.3877419385683254</v>
      </c>
      <c r="AI53" s="31">
        <f t="shared" si="12"/>
        <v>1.1490997261999212</v>
      </c>
      <c r="AJ53" s="31">
        <f t="shared" si="13"/>
        <v>0.94037845669350872</v>
      </c>
      <c r="AK53" s="31">
        <f t="shared" si="14"/>
        <v>-0.17156829068252932</v>
      </c>
      <c r="AL53" s="31">
        <f t="shared" si="15"/>
        <v>6.3551516951146851</v>
      </c>
      <c r="AM53" s="31">
        <f t="shared" si="16"/>
        <v>4.2871693919273071</v>
      </c>
      <c r="AN53" s="31">
        <f t="shared" si="17"/>
        <v>3.4016513882735353</v>
      </c>
      <c r="AO53" s="31">
        <f t="shared" si="18"/>
        <v>2.9615582673315117</v>
      </c>
      <c r="AP53" s="23"/>
      <c r="AQ53" s="23"/>
      <c r="AR53" s="57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M53" s="57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</row>
    <row r="54" spans="1:84" s="59" customFormat="1" ht="15.75" x14ac:dyDescent="0.25">
      <c r="A54" s="43">
        <v>42644</v>
      </c>
      <c r="B54" s="31">
        <v>97.497068104334289</v>
      </c>
      <c r="C54" s="31">
        <v>117.79346921876493</v>
      </c>
      <c r="D54" s="31">
        <v>106.45572256071831</v>
      </c>
      <c r="E54" s="31">
        <v>110.8036487872139</v>
      </c>
      <c r="F54" s="31">
        <v>117.55441922805102</v>
      </c>
      <c r="G54" s="31">
        <v>113.14090322742248</v>
      </c>
      <c r="H54" s="31">
        <v>114.83120956672765</v>
      </c>
      <c r="I54" s="31">
        <v>124.67759044191649</v>
      </c>
      <c r="J54" s="31">
        <v>109.126032610769</v>
      </c>
      <c r="K54" s="31">
        <v>120.71532273828998</v>
      </c>
      <c r="L54" s="31">
        <v>114.20089499151905</v>
      </c>
      <c r="M54" s="31">
        <v>108.50956049052536</v>
      </c>
      <c r="N54" s="31">
        <v>111.78310303180939</v>
      </c>
      <c r="O54" s="31">
        <v>110.77146367910728</v>
      </c>
      <c r="P54" s="31">
        <v>90.132539945283042</v>
      </c>
      <c r="Q54" s="31">
        <v>123.25192999768765</v>
      </c>
      <c r="R54" s="31">
        <v>111.47815283142603</v>
      </c>
      <c r="S54" s="31">
        <v>114.40403568732782</v>
      </c>
      <c r="T54" s="31">
        <v>110.42992000061966</v>
      </c>
      <c r="U54" s="23"/>
      <c r="V54" s="43">
        <v>42644</v>
      </c>
      <c r="W54" s="31">
        <f t="shared" si="0"/>
        <v>-0.10549102720634096</v>
      </c>
      <c r="X54" s="31">
        <f t="shared" si="1"/>
        <v>-23.05753061721127</v>
      </c>
      <c r="Y54" s="31">
        <f t="shared" si="2"/>
        <v>1.5988035355845511</v>
      </c>
      <c r="Z54" s="31">
        <f t="shared" si="3"/>
        <v>-4.3306182117857048</v>
      </c>
      <c r="AA54" s="31">
        <f t="shared" si="4"/>
        <v>-2.2972136440388198</v>
      </c>
      <c r="AB54" s="31">
        <f t="shared" si="5"/>
        <v>2.6379895306957621</v>
      </c>
      <c r="AC54" s="31">
        <f t="shared" si="6"/>
        <v>-0.39920980113585358</v>
      </c>
      <c r="AD54" s="31">
        <f t="shared" si="7"/>
        <v>8.1811714857932287</v>
      </c>
      <c r="AE54" s="31">
        <f t="shared" si="8"/>
        <v>-0.16057455350642158</v>
      </c>
      <c r="AF54" s="31">
        <f t="shared" si="9"/>
        <v>7.9857287911652151</v>
      </c>
      <c r="AG54" s="31">
        <f t="shared" si="10"/>
        <v>3.9759043310340303</v>
      </c>
      <c r="AH54" s="31">
        <f t="shared" si="11"/>
        <v>0.61686023118794253</v>
      </c>
      <c r="AI54" s="31">
        <f t="shared" si="12"/>
        <v>2.710030774148791</v>
      </c>
      <c r="AJ54" s="31">
        <f t="shared" si="13"/>
        <v>2.0255606017853154</v>
      </c>
      <c r="AK54" s="31">
        <f t="shared" si="14"/>
        <v>0.139177008917585</v>
      </c>
      <c r="AL54" s="31">
        <f t="shared" si="15"/>
        <v>11.233467712131556</v>
      </c>
      <c r="AM54" s="31">
        <f t="shared" si="16"/>
        <v>2.9230987454838697</v>
      </c>
      <c r="AN54" s="31">
        <f t="shared" si="17"/>
        <v>4.2416236137653271</v>
      </c>
      <c r="AO54" s="31">
        <f t="shared" si="18"/>
        <v>1.8281056438426191</v>
      </c>
      <c r="AP54" s="23"/>
      <c r="AQ54" s="23"/>
      <c r="AR54" s="57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M54" s="57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</row>
    <row r="55" spans="1:84" s="59" customFormat="1" ht="15.75" x14ac:dyDescent="0.25">
      <c r="A55" s="43">
        <v>42675</v>
      </c>
      <c r="B55" s="31">
        <v>107.49407539510158</v>
      </c>
      <c r="C55" s="31">
        <v>134.60115761338562</v>
      </c>
      <c r="D55" s="31">
        <v>113.45721312705668</v>
      </c>
      <c r="E55" s="31">
        <v>122.23638614363453</v>
      </c>
      <c r="F55" s="31">
        <v>124.31194296131864</v>
      </c>
      <c r="G55" s="31">
        <v>117.53109330294897</v>
      </c>
      <c r="H55" s="31">
        <v>119.38403645857565</v>
      </c>
      <c r="I55" s="31">
        <v>118.20382580821727</v>
      </c>
      <c r="J55" s="31">
        <v>114.59740350305087</v>
      </c>
      <c r="K55" s="31">
        <v>132.12076923903135</v>
      </c>
      <c r="L55" s="31">
        <v>115.00178710562251</v>
      </c>
      <c r="M55" s="31">
        <v>113.94377264455179</v>
      </c>
      <c r="N55" s="31">
        <v>115.53764344349317</v>
      </c>
      <c r="O55" s="31">
        <v>111.73026368687211</v>
      </c>
      <c r="P55" s="31">
        <v>87.661588761405582</v>
      </c>
      <c r="Q55" s="31">
        <v>121.75825248700576</v>
      </c>
      <c r="R55" s="31">
        <v>112.2287784719671</v>
      </c>
      <c r="S55" s="31">
        <v>116.68937183353748</v>
      </c>
      <c r="T55" s="31">
        <v>114.99295794231844</v>
      </c>
      <c r="U55" s="23"/>
      <c r="V55" s="43">
        <v>42675</v>
      </c>
      <c r="W55" s="31">
        <f t="shared" si="0"/>
        <v>3.2127522980833163</v>
      </c>
      <c r="X55" s="31">
        <f t="shared" si="1"/>
        <v>-20.143095279778407</v>
      </c>
      <c r="Y55" s="31">
        <f t="shared" si="2"/>
        <v>4.8453460014449234</v>
      </c>
      <c r="Z55" s="31">
        <f t="shared" si="3"/>
        <v>0.88142381134250058</v>
      </c>
      <c r="AA55" s="31">
        <f t="shared" si="4"/>
        <v>-2.1936916753334827</v>
      </c>
      <c r="AB55" s="31">
        <f t="shared" si="5"/>
        <v>5.4402232536641719</v>
      </c>
      <c r="AC55" s="31">
        <f t="shared" si="6"/>
        <v>0.11173302869443091</v>
      </c>
      <c r="AD55" s="31">
        <f t="shared" si="7"/>
        <v>3.0459515968284592</v>
      </c>
      <c r="AE55" s="31">
        <f t="shared" si="8"/>
        <v>3.1601136809425725</v>
      </c>
      <c r="AF55" s="31">
        <f t="shared" si="9"/>
        <v>9.4842814386847323</v>
      </c>
      <c r="AG55" s="31">
        <f t="shared" si="10"/>
        <v>4.2572126703544626</v>
      </c>
      <c r="AH55" s="31">
        <f t="shared" si="11"/>
        <v>4.6039969577029041</v>
      </c>
      <c r="AI55" s="31">
        <f t="shared" si="12"/>
        <v>-0.90091549574145802</v>
      </c>
      <c r="AJ55" s="31">
        <f t="shared" si="13"/>
        <v>2.9384212386693918</v>
      </c>
      <c r="AK55" s="31">
        <f t="shared" si="14"/>
        <v>0.60521067084017943</v>
      </c>
      <c r="AL55" s="31">
        <f t="shared" si="15"/>
        <v>-1.214080173545824</v>
      </c>
      <c r="AM55" s="31">
        <f t="shared" si="16"/>
        <v>5.7432075958851385</v>
      </c>
      <c r="AN55" s="31">
        <f t="shared" si="17"/>
        <v>4.7814800226875036</v>
      </c>
      <c r="AO55" s="31">
        <f t="shared" si="18"/>
        <v>3.1870014992674669</v>
      </c>
      <c r="AP55" s="23"/>
      <c r="AQ55" s="23"/>
      <c r="AR55" s="57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M55" s="57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</row>
    <row r="56" spans="1:84" s="59" customFormat="1" ht="15.75" x14ac:dyDescent="0.25">
      <c r="A56" s="44">
        <v>42705</v>
      </c>
      <c r="B56" s="33">
        <v>112.92482252458441</v>
      </c>
      <c r="C56" s="33">
        <v>159.03295719763324</v>
      </c>
      <c r="D56" s="33">
        <v>121.50812273010143</v>
      </c>
      <c r="E56" s="33">
        <v>122.35888253114327</v>
      </c>
      <c r="F56" s="33">
        <v>118.75644169754096</v>
      </c>
      <c r="G56" s="33">
        <v>119.63466192203175</v>
      </c>
      <c r="H56" s="33">
        <v>127.69419488000776</v>
      </c>
      <c r="I56" s="33">
        <v>140.90110343889768</v>
      </c>
      <c r="J56" s="33">
        <v>138.07859205451942</v>
      </c>
      <c r="K56" s="33">
        <v>129.35743958182019</v>
      </c>
      <c r="L56" s="33">
        <v>116.62786595256404</v>
      </c>
      <c r="M56" s="33">
        <v>128.40096803416384</v>
      </c>
      <c r="N56" s="33">
        <v>132.85130813469351</v>
      </c>
      <c r="O56" s="33">
        <v>112.82956105536539</v>
      </c>
      <c r="P56" s="33">
        <v>97.678440188493823</v>
      </c>
      <c r="Q56" s="33">
        <v>124.07527691863423</v>
      </c>
      <c r="R56" s="33">
        <v>109.27345353358155</v>
      </c>
      <c r="S56" s="33">
        <v>120.26304542522288</v>
      </c>
      <c r="T56" s="33">
        <v>120.63802865124559</v>
      </c>
      <c r="U56" s="23"/>
      <c r="V56" s="44">
        <v>42705</v>
      </c>
      <c r="W56" s="33">
        <f t="shared" si="0"/>
        <v>2.2989432795626215</v>
      </c>
      <c r="X56" s="33">
        <f t="shared" si="1"/>
        <v>18.120798674220779</v>
      </c>
      <c r="Y56" s="33">
        <f t="shared" si="2"/>
        <v>4.4472490792061308</v>
      </c>
      <c r="Z56" s="33">
        <f t="shared" si="3"/>
        <v>-3.8998745410587787</v>
      </c>
      <c r="AA56" s="33">
        <f t="shared" si="4"/>
        <v>-0.85961534679969986</v>
      </c>
      <c r="AB56" s="33">
        <f t="shared" si="5"/>
        <v>7.77242898490762</v>
      </c>
      <c r="AC56" s="33">
        <f t="shared" si="6"/>
        <v>3.3492790957568559</v>
      </c>
      <c r="AD56" s="33">
        <f t="shared" si="7"/>
        <v>5.2781583109638319</v>
      </c>
      <c r="AE56" s="33">
        <f t="shared" si="8"/>
        <v>5.6332574085674878</v>
      </c>
      <c r="AF56" s="33">
        <f t="shared" si="9"/>
        <v>4.6469660416160679</v>
      </c>
      <c r="AG56" s="33">
        <f t="shared" si="10"/>
        <v>4.9733536935440412</v>
      </c>
      <c r="AH56" s="33">
        <f t="shared" si="11"/>
        <v>7.4785506617638333</v>
      </c>
      <c r="AI56" s="33">
        <f t="shared" si="12"/>
        <v>7.3177784116635394</v>
      </c>
      <c r="AJ56" s="33">
        <f t="shared" si="13"/>
        <v>3.8672840553762455</v>
      </c>
      <c r="AK56" s="33">
        <f t="shared" si="14"/>
        <v>0.69602206275069989</v>
      </c>
      <c r="AL56" s="33">
        <f t="shared" si="15"/>
        <v>2.7626200881130103</v>
      </c>
      <c r="AM56" s="33">
        <f t="shared" si="16"/>
        <v>4.1189782321923758</v>
      </c>
      <c r="AN56" s="33">
        <f t="shared" si="17"/>
        <v>6.2205361501187753</v>
      </c>
      <c r="AO56" s="33">
        <f t="shared" si="18"/>
        <v>4.6849504963360431</v>
      </c>
      <c r="AP56" s="23"/>
      <c r="AQ56" s="23"/>
      <c r="AR56" s="57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M56" s="57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</row>
    <row r="57" spans="1:84" s="59" customFormat="1" ht="15.75" x14ac:dyDescent="0.25">
      <c r="A57" s="45">
        <v>42736</v>
      </c>
      <c r="B57" s="35">
        <v>115.18337241399948</v>
      </c>
      <c r="C57" s="35">
        <v>151.24860217996968</v>
      </c>
      <c r="D57" s="35">
        <v>115.90178475098804</v>
      </c>
      <c r="E57" s="35">
        <v>116.97138810684029</v>
      </c>
      <c r="F57" s="35">
        <v>107.134034031618</v>
      </c>
      <c r="G57" s="35">
        <v>114.61570365851463</v>
      </c>
      <c r="H57" s="35">
        <v>116.9728954296112</v>
      </c>
      <c r="I57" s="35">
        <v>112.49608731868884</v>
      </c>
      <c r="J57" s="35">
        <v>113.52350518951017</v>
      </c>
      <c r="K57" s="35">
        <v>139.77431525084231</v>
      </c>
      <c r="L57" s="35">
        <v>114.63503399822731</v>
      </c>
      <c r="M57" s="35">
        <v>107.84030900947845</v>
      </c>
      <c r="N57" s="35">
        <v>113.2057058401311</v>
      </c>
      <c r="O57" s="35">
        <v>109.74798777212713</v>
      </c>
      <c r="P57" s="35">
        <v>106.0196583607016</v>
      </c>
      <c r="Q57" s="35">
        <v>120.18535442919037</v>
      </c>
      <c r="R57" s="35">
        <v>113.57427106930157</v>
      </c>
      <c r="S57" s="35">
        <v>119.40984930886084</v>
      </c>
      <c r="T57" s="35">
        <v>115.42432791151069</v>
      </c>
      <c r="U57" s="23"/>
      <c r="V57" s="45">
        <v>42736</v>
      </c>
      <c r="W57" s="35">
        <f t="shared" si="0"/>
        <v>3.6309353186120745</v>
      </c>
      <c r="X57" s="35">
        <f t="shared" si="1"/>
        <v>18.074418708207759</v>
      </c>
      <c r="Y57" s="35">
        <f t="shared" si="2"/>
        <v>4.2222894588921633</v>
      </c>
      <c r="Z57" s="35">
        <f t="shared" si="3"/>
        <v>4.8672163076879116</v>
      </c>
      <c r="AA57" s="35">
        <f t="shared" si="4"/>
        <v>6.2803582716022675</v>
      </c>
      <c r="AB57" s="35">
        <f t="shared" si="5"/>
        <v>7.0087286084630449</v>
      </c>
      <c r="AC57" s="35">
        <f t="shared" si="6"/>
        <v>9.071642132033702</v>
      </c>
      <c r="AD57" s="35">
        <f t="shared" si="7"/>
        <v>2.7849909410837057</v>
      </c>
      <c r="AE57" s="35">
        <f t="shared" si="8"/>
        <v>3.7647895434425465</v>
      </c>
      <c r="AF57" s="35">
        <f t="shared" si="9"/>
        <v>10.974471462517926</v>
      </c>
      <c r="AG57" s="35">
        <f t="shared" si="10"/>
        <v>4.5475156381023396</v>
      </c>
      <c r="AH57" s="35">
        <f t="shared" si="11"/>
        <v>3.9603521202518266</v>
      </c>
      <c r="AI57" s="35">
        <f t="shared" si="12"/>
        <v>5.4352519372869779E-2</v>
      </c>
      <c r="AJ57" s="35">
        <f t="shared" si="13"/>
        <v>2.8278284095871697</v>
      </c>
      <c r="AK57" s="35">
        <f t="shared" si="14"/>
        <v>1.4433888853116628</v>
      </c>
      <c r="AL57" s="35">
        <f t="shared" si="15"/>
        <v>6.1192153978386443</v>
      </c>
      <c r="AM57" s="35">
        <f t="shared" si="16"/>
        <v>8.4923482262297938</v>
      </c>
      <c r="AN57" s="35">
        <f t="shared" si="17"/>
        <v>5.4024658263851109</v>
      </c>
      <c r="AO57" s="35">
        <f t="shared" si="18"/>
        <v>5.174515012896677</v>
      </c>
      <c r="AP57" s="23"/>
      <c r="AQ57" s="23"/>
      <c r="AR57" s="57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M57" s="57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</row>
    <row r="58" spans="1:84" s="59" customFormat="1" ht="15.75" x14ac:dyDescent="0.25">
      <c r="A58" s="40">
        <v>42767</v>
      </c>
      <c r="B58" s="27">
        <v>119.22816690427452</v>
      </c>
      <c r="C58" s="27">
        <v>132.71630239427776</v>
      </c>
      <c r="D58" s="27">
        <v>113.02901832948524</v>
      </c>
      <c r="E58" s="27">
        <v>109.92161352934482</v>
      </c>
      <c r="F58" s="27">
        <v>108.43913581370087</v>
      </c>
      <c r="G58" s="27">
        <v>111.26304382178395</v>
      </c>
      <c r="H58" s="27">
        <v>113.07771823888332</v>
      </c>
      <c r="I58" s="27">
        <v>104.81612357660126</v>
      </c>
      <c r="J58" s="27">
        <v>110.26265260286443</v>
      </c>
      <c r="K58" s="27">
        <v>121.54057542308138</v>
      </c>
      <c r="L58" s="27">
        <v>114.13212412757179</v>
      </c>
      <c r="M58" s="27">
        <v>109.04102576420459</v>
      </c>
      <c r="N58" s="27">
        <v>113.57115477272129</v>
      </c>
      <c r="O58" s="27">
        <v>114.24694073135286</v>
      </c>
      <c r="P58" s="27">
        <v>124.55168258597334</v>
      </c>
      <c r="Q58" s="27">
        <v>121.86675035427932</v>
      </c>
      <c r="R58" s="27">
        <v>111.01795429898374</v>
      </c>
      <c r="S58" s="27">
        <v>116.41592772305322</v>
      </c>
      <c r="T58" s="27">
        <v>114.29918397603028</v>
      </c>
      <c r="U58" s="23"/>
      <c r="V58" s="40">
        <v>42767</v>
      </c>
      <c r="W58" s="27">
        <f t="shared" si="0"/>
        <v>5.8386072525111672</v>
      </c>
      <c r="X58" s="27">
        <f t="shared" si="1"/>
        <v>-14.427956707765901</v>
      </c>
      <c r="Y58" s="27">
        <f t="shared" si="2"/>
        <v>3.9176073444926516</v>
      </c>
      <c r="Z58" s="27">
        <f t="shared" si="3"/>
        <v>7.1895019949642602</v>
      </c>
      <c r="AA58" s="27">
        <f t="shared" si="4"/>
        <v>4.5873604868919244</v>
      </c>
      <c r="AB58" s="27">
        <f t="shared" si="5"/>
        <v>5.3701141786110895</v>
      </c>
      <c r="AC58" s="27">
        <f t="shared" si="6"/>
        <v>7.1409327352456273</v>
      </c>
      <c r="AD58" s="27">
        <f t="shared" si="7"/>
        <v>3.5311298157826485</v>
      </c>
      <c r="AE58" s="27">
        <f t="shared" si="8"/>
        <v>5.8173144209418837</v>
      </c>
      <c r="AF58" s="27">
        <f t="shared" si="9"/>
        <v>7.1518241898356933</v>
      </c>
      <c r="AG58" s="27">
        <f t="shared" si="10"/>
        <v>4.1135598592997553</v>
      </c>
      <c r="AH58" s="27">
        <f t="shared" si="11"/>
        <v>7.4807006000363998</v>
      </c>
      <c r="AI58" s="27">
        <f t="shared" si="12"/>
        <v>2.1435995292732173</v>
      </c>
      <c r="AJ58" s="27">
        <f t="shared" si="13"/>
        <v>4.3089443061099075</v>
      </c>
      <c r="AK58" s="27">
        <f t="shared" si="14"/>
        <v>1.4205798966440568</v>
      </c>
      <c r="AL58" s="27">
        <f t="shared" si="15"/>
        <v>1.8723784248726218</v>
      </c>
      <c r="AM58" s="27">
        <f t="shared" si="16"/>
        <v>6.4165384158542054</v>
      </c>
      <c r="AN58" s="27">
        <f t="shared" si="17"/>
        <v>3.2708584573072415</v>
      </c>
      <c r="AO58" s="27">
        <f t="shared" si="18"/>
        <v>4.4438608299638815</v>
      </c>
      <c r="AP58" s="23"/>
      <c r="AQ58" s="23"/>
      <c r="AR58" s="57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M58" s="57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</row>
    <row r="59" spans="1:84" s="59" customFormat="1" ht="15.75" x14ac:dyDescent="0.25">
      <c r="A59" s="40">
        <v>42795</v>
      </c>
      <c r="B59" s="27">
        <v>125.29185069612255</v>
      </c>
      <c r="C59" s="27">
        <v>143.17416187863381</v>
      </c>
      <c r="D59" s="27">
        <v>119.67518202708499</v>
      </c>
      <c r="E59" s="27">
        <v>115.80269232045762</v>
      </c>
      <c r="F59" s="27">
        <v>103.97387028887664</v>
      </c>
      <c r="G59" s="27">
        <v>112.63447994463628</v>
      </c>
      <c r="H59" s="27">
        <v>116.56104214355886</v>
      </c>
      <c r="I59" s="27">
        <v>115.92195795253905</v>
      </c>
      <c r="J59" s="27">
        <v>116.89663719420125</v>
      </c>
      <c r="K59" s="27">
        <v>124.73070500658406</v>
      </c>
      <c r="L59" s="27">
        <v>115.40447595779388</v>
      </c>
      <c r="M59" s="27">
        <v>114.61494864787065</v>
      </c>
      <c r="N59" s="27">
        <v>120.42934646382645</v>
      </c>
      <c r="O59" s="27">
        <v>114.70417444073446</v>
      </c>
      <c r="P59" s="27">
        <v>125.62663668017754</v>
      </c>
      <c r="Q59" s="27">
        <v>126.67016040553882</v>
      </c>
      <c r="R59" s="27">
        <v>121.16993156341789</v>
      </c>
      <c r="S59" s="27">
        <v>117.85261722009858</v>
      </c>
      <c r="T59" s="27">
        <v>118.0736003962034</v>
      </c>
      <c r="U59" s="23"/>
      <c r="V59" s="40">
        <v>42795</v>
      </c>
      <c r="W59" s="27">
        <f t="shared" si="0"/>
        <v>4.2853292116606951</v>
      </c>
      <c r="X59" s="27">
        <f t="shared" si="1"/>
        <v>-8.4328905632867901</v>
      </c>
      <c r="Y59" s="27">
        <f t="shared" si="2"/>
        <v>7.0288817704804671</v>
      </c>
      <c r="Z59" s="27">
        <f t="shared" si="3"/>
        <v>6.5138548018078808</v>
      </c>
      <c r="AA59" s="27">
        <f t="shared" si="4"/>
        <v>3.5407432494060487</v>
      </c>
      <c r="AB59" s="27">
        <f t="shared" si="5"/>
        <v>3.6555795615422255</v>
      </c>
      <c r="AC59" s="27">
        <f t="shared" si="6"/>
        <v>8.0602485633019825</v>
      </c>
      <c r="AD59" s="27">
        <f t="shared" si="7"/>
        <v>0.99439561164990664</v>
      </c>
      <c r="AE59" s="27">
        <f t="shared" si="8"/>
        <v>10.454170038702188</v>
      </c>
      <c r="AF59" s="27">
        <f t="shared" si="9"/>
        <v>-0.10968676430071866</v>
      </c>
      <c r="AG59" s="27">
        <f t="shared" si="10"/>
        <v>3.9926885047269991</v>
      </c>
      <c r="AH59" s="27">
        <f t="shared" si="11"/>
        <v>10.039593492166759</v>
      </c>
      <c r="AI59" s="27">
        <f t="shared" si="12"/>
        <v>4.05693356319739</v>
      </c>
      <c r="AJ59" s="27">
        <f t="shared" si="13"/>
        <v>3.448899761664066</v>
      </c>
      <c r="AK59" s="27">
        <f t="shared" si="14"/>
        <v>2.2941776777344103</v>
      </c>
      <c r="AL59" s="27">
        <f t="shared" si="15"/>
        <v>4.819453885056177</v>
      </c>
      <c r="AM59" s="27">
        <f t="shared" si="16"/>
        <v>8.8735212407223116</v>
      </c>
      <c r="AN59" s="27">
        <f t="shared" si="17"/>
        <v>2.6234904085981299</v>
      </c>
      <c r="AO59" s="27">
        <f t="shared" si="18"/>
        <v>4.531199356617492</v>
      </c>
      <c r="AP59" s="23"/>
      <c r="AQ59" s="23"/>
      <c r="AR59" s="57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M59" s="57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</row>
    <row r="60" spans="1:84" s="59" customFormat="1" ht="15.75" x14ac:dyDescent="0.25">
      <c r="A60" s="40">
        <v>42826</v>
      </c>
      <c r="B60" s="27">
        <v>112.52738295786924</v>
      </c>
      <c r="C60" s="27">
        <v>116.50131781382677</v>
      </c>
      <c r="D60" s="27">
        <v>114.7089806857863</v>
      </c>
      <c r="E60" s="27">
        <v>110.03631443232814</v>
      </c>
      <c r="F60" s="27">
        <v>106.30191052502109</v>
      </c>
      <c r="G60" s="27">
        <v>112.64062725422373</v>
      </c>
      <c r="H60" s="27">
        <v>116.60693129447273</v>
      </c>
      <c r="I60" s="27">
        <v>125.02038639540922</v>
      </c>
      <c r="J60" s="27">
        <v>111.12927497888217</v>
      </c>
      <c r="K60" s="27">
        <v>126.21694188378929</v>
      </c>
      <c r="L60" s="27">
        <v>115.7682250146279</v>
      </c>
      <c r="M60" s="27">
        <v>117.0685002557306</v>
      </c>
      <c r="N60" s="27">
        <v>115.1795376397617</v>
      </c>
      <c r="O60" s="27">
        <v>113.63502305677866</v>
      </c>
      <c r="P60" s="27">
        <v>110.02636947733249</v>
      </c>
      <c r="Q60" s="27">
        <v>120.34863624015763</v>
      </c>
      <c r="R60" s="27">
        <v>116.07035042185954</v>
      </c>
      <c r="S60" s="27">
        <v>118.12655738656302</v>
      </c>
      <c r="T60" s="27">
        <v>114.70230549455344</v>
      </c>
      <c r="U60" s="23"/>
      <c r="V60" s="40">
        <v>42826</v>
      </c>
      <c r="W60" s="27">
        <f t="shared" si="0"/>
        <v>1.1868017932501402</v>
      </c>
      <c r="X60" s="27">
        <f t="shared" si="1"/>
        <v>-9.3097250296084439</v>
      </c>
      <c r="Y60" s="27">
        <f t="shared" si="2"/>
        <v>0.44382833880874273</v>
      </c>
      <c r="Z60" s="27">
        <f t="shared" si="3"/>
        <v>-2.9642379472806226</v>
      </c>
      <c r="AA60" s="27">
        <f t="shared" si="4"/>
        <v>2.256325706901265</v>
      </c>
      <c r="AB60" s="27">
        <f t="shared" si="5"/>
        <v>1.3589554772725165</v>
      </c>
      <c r="AC60" s="27">
        <f t="shared" si="6"/>
        <v>3.9746934764122841</v>
      </c>
      <c r="AD60" s="27">
        <f t="shared" si="7"/>
        <v>14.021549639797982</v>
      </c>
      <c r="AE60" s="27">
        <f t="shared" si="8"/>
        <v>2.0662859042741104</v>
      </c>
      <c r="AF60" s="27">
        <f t="shared" si="9"/>
        <v>7.954477066954027</v>
      </c>
      <c r="AG60" s="27">
        <f t="shared" si="10"/>
        <v>3.5801765127280873</v>
      </c>
      <c r="AH60" s="27">
        <f t="shared" si="11"/>
        <v>4.8583576783457261</v>
      </c>
      <c r="AI60" s="27">
        <f t="shared" si="12"/>
        <v>-4.1830272723899498E-2</v>
      </c>
      <c r="AJ60" s="27">
        <f t="shared" si="13"/>
        <v>4.3792396135502258</v>
      </c>
      <c r="AK60" s="27">
        <f t="shared" si="14"/>
        <v>1.9327647904839154</v>
      </c>
      <c r="AL60" s="27">
        <f t="shared" si="15"/>
        <v>-0.87871003868249886</v>
      </c>
      <c r="AM60" s="27">
        <f t="shared" si="16"/>
        <v>2.5858069510325663</v>
      </c>
      <c r="AN60" s="27">
        <f t="shared" si="17"/>
        <v>2.5489995207929894</v>
      </c>
      <c r="AO60" s="27">
        <f t="shared" si="18"/>
        <v>2.1535159455916357</v>
      </c>
      <c r="AP60" s="23"/>
      <c r="AQ60" s="23"/>
      <c r="AR60" s="57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M60" s="57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</row>
    <row r="61" spans="1:84" s="59" customFormat="1" ht="15.75" x14ac:dyDescent="0.25">
      <c r="A61" s="40">
        <v>42856</v>
      </c>
      <c r="B61" s="27">
        <v>107.45851668772288</v>
      </c>
      <c r="C61" s="27">
        <v>178.17967183016074</v>
      </c>
      <c r="D61" s="27">
        <v>112.7669999439116</v>
      </c>
      <c r="E61" s="27">
        <v>107.68094527228872</v>
      </c>
      <c r="F61" s="27">
        <v>111.51680131904453</v>
      </c>
      <c r="G61" s="27">
        <v>110.71111060016165</v>
      </c>
      <c r="H61" s="27">
        <v>114.44177709077074</v>
      </c>
      <c r="I61" s="27">
        <v>119.1546112296854</v>
      </c>
      <c r="J61" s="27">
        <v>114.55107213523429</v>
      </c>
      <c r="K61" s="27">
        <v>123.82785706668157</v>
      </c>
      <c r="L61" s="27">
        <v>115.89879987847</v>
      </c>
      <c r="M61" s="27">
        <v>110.78502478928846</v>
      </c>
      <c r="N61" s="27">
        <v>112.21388285152611</v>
      </c>
      <c r="O61" s="27">
        <v>113.03537758051743</v>
      </c>
      <c r="P61" s="27">
        <v>102.78009997469918</v>
      </c>
      <c r="Q61" s="27">
        <v>132.56386343424913</v>
      </c>
      <c r="R61" s="27">
        <v>118.16729878037243</v>
      </c>
      <c r="S61" s="27">
        <v>116.26144292657314</v>
      </c>
      <c r="T61" s="27">
        <v>113.71869625109807</v>
      </c>
      <c r="U61" s="23"/>
      <c r="V61" s="40">
        <v>42856</v>
      </c>
      <c r="W61" s="27">
        <f t="shared" si="0"/>
        <v>2.466081083200649</v>
      </c>
      <c r="X61" s="27">
        <f t="shared" si="1"/>
        <v>43.540278594323269</v>
      </c>
      <c r="Y61" s="27">
        <f t="shared" si="2"/>
        <v>-1.1649824669168254</v>
      </c>
      <c r="Z61" s="27">
        <f t="shared" si="3"/>
        <v>-1.0906783755769567</v>
      </c>
      <c r="AA61" s="27">
        <f t="shared" si="4"/>
        <v>2.5150913419849701</v>
      </c>
      <c r="AB61" s="27">
        <f t="shared" si="5"/>
        <v>0.6801746102220676</v>
      </c>
      <c r="AC61" s="27">
        <f t="shared" si="6"/>
        <v>0.83381265169950325</v>
      </c>
      <c r="AD61" s="27">
        <f t="shared" si="7"/>
        <v>2.4664182316496834</v>
      </c>
      <c r="AE61" s="27">
        <f t="shared" si="8"/>
        <v>2.1667469156901689</v>
      </c>
      <c r="AF61" s="27">
        <f t="shared" si="9"/>
        <v>6.2011260043071275</v>
      </c>
      <c r="AG61" s="27">
        <f t="shared" si="10"/>
        <v>3.390396080799178</v>
      </c>
      <c r="AH61" s="27">
        <f t="shared" si="11"/>
        <v>4.9621140267883703</v>
      </c>
      <c r="AI61" s="27">
        <f t="shared" si="12"/>
        <v>1.7424877752431769</v>
      </c>
      <c r="AJ61" s="27">
        <f t="shared" si="13"/>
        <v>3.2228771554101883</v>
      </c>
      <c r="AK61" s="27">
        <f t="shared" si="14"/>
        <v>1.8967717110608788</v>
      </c>
      <c r="AL61" s="27">
        <f t="shared" si="15"/>
        <v>11.395324527163723</v>
      </c>
      <c r="AM61" s="27">
        <f t="shared" si="16"/>
        <v>4.1574940050399078</v>
      </c>
      <c r="AN61" s="27">
        <f t="shared" si="17"/>
        <v>2.3401797646563693</v>
      </c>
      <c r="AO61" s="27">
        <f t="shared" si="18"/>
        <v>2.3427254294568627</v>
      </c>
      <c r="AP61" s="23"/>
      <c r="AQ61" s="23"/>
      <c r="AR61" s="57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M61" s="57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</row>
    <row r="62" spans="1:84" s="59" customFormat="1" ht="15.75" x14ac:dyDescent="0.25">
      <c r="A62" s="40">
        <v>42887</v>
      </c>
      <c r="B62" s="27">
        <v>103.43410464805413</v>
      </c>
      <c r="C62" s="27">
        <v>83.010528316349465</v>
      </c>
      <c r="D62" s="27">
        <v>110.39289876458426</v>
      </c>
      <c r="E62" s="27">
        <v>117.00357698548557</v>
      </c>
      <c r="F62" s="27">
        <v>107.86108835578074</v>
      </c>
      <c r="G62" s="27">
        <v>109.83684460257338</v>
      </c>
      <c r="H62" s="27">
        <v>112.10202793530976</v>
      </c>
      <c r="I62" s="27">
        <v>120.38726374223053</v>
      </c>
      <c r="J62" s="27">
        <v>115.06465101090791</v>
      </c>
      <c r="K62" s="27">
        <v>123.79110777252934</v>
      </c>
      <c r="L62" s="27">
        <v>116.04552378770055</v>
      </c>
      <c r="M62" s="27">
        <v>106.15209238219471</v>
      </c>
      <c r="N62" s="27">
        <v>108.65313205935345</v>
      </c>
      <c r="O62" s="27">
        <v>113.30433108642666</v>
      </c>
      <c r="P62" s="27">
        <v>102.80769211145791</v>
      </c>
      <c r="Q62" s="27">
        <v>126.07288025373374</v>
      </c>
      <c r="R62" s="27">
        <v>116.35722096226627</v>
      </c>
      <c r="S62" s="27">
        <v>116.164820894177</v>
      </c>
      <c r="T62" s="27">
        <v>111.62237130393967</v>
      </c>
      <c r="U62" s="23"/>
      <c r="V62" s="40">
        <v>42887</v>
      </c>
      <c r="W62" s="27">
        <f t="shared" si="0"/>
        <v>3.9169170095542967</v>
      </c>
      <c r="X62" s="27">
        <f t="shared" si="1"/>
        <v>-48.587184194250391</v>
      </c>
      <c r="Y62" s="27">
        <f t="shared" si="2"/>
        <v>4.6967501470637245</v>
      </c>
      <c r="Z62" s="27">
        <f t="shared" si="3"/>
        <v>13.478965664387331</v>
      </c>
      <c r="AA62" s="27">
        <f t="shared" si="4"/>
        <v>3.9736650062743593</v>
      </c>
      <c r="AB62" s="27">
        <f t="shared" si="5"/>
        <v>1.7831463021799294</v>
      </c>
      <c r="AC62" s="27">
        <f t="shared" si="6"/>
        <v>2.8848816514504421</v>
      </c>
      <c r="AD62" s="27">
        <f t="shared" si="7"/>
        <v>7.7408756060132617</v>
      </c>
      <c r="AE62" s="27">
        <f t="shared" si="8"/>
        <v>4.4336664804083767</v>
      </c>
      <c r="AF62" s="27">
        <f t="shared" si="9"/>
        <v>-0.12615204351985199</v>
      </c>
      <c r="AG62" s="27">
        <f t="shared" si="10"/>
        <v>3.6387976806671247</v>
      </c>
      <c r="AH62" s="27">
        <f t="shared" si="11"/>
        <v>5.4566522987810231</v>
      </c>
      <c r="AI62" s="27">
        <f t="shared" si="12"/>
        <v>3.5020960474751064</v>
      </c>
      <c r="AJ62" s="27">
        <f t="shared" si="13"/>
        <v>3.2863782716025014</v>
      </c>
      <c r="AK62" s="27">
        <f t="shared" si="14"/>
        <v>1.6272634263242622</v>
      </c>
      <c r="AL62" s="27">
        <f t="shared" si="15"/>
        <v>2.4714060157814401</v>
      </c>
      <c r="AM62" s="27">
        <f t="shared" si="16"/>
        <v>2.387169934698008</v>
      </c>
      <c r="AN62" s="27">
        <f t="shared" si="17"/>
        <v>4.8307826433990186</v>
      </c>
      <c r="AO62" s="27">
        <f t="shared" si="18"/>
        <v>2.9805325765666737</v>
      </c>
      <c r="AP62" s="23"/>
      <c r="AQ62" s="23"/>
      <c r="AR62" s="57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M62" s="57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</row>
    <row r="63" spans="1:84" s="59" customFormat="1" ht="15.75" x14ac:dyDescent="0.25">
      <c r="A63" s="40">
        <v>42917</v>
      </c>
      <c r="B63" s="27">
        <v>103.49380821001482</v>
      </c>
      <c r="C63" s="27">
        <v>60.766933648097364</v>
      </c>
      <c r="D63" s="27">
        <v>113.33764869493857</v>
      </c>
      <c r="E63" s="27">
        <v>118.33513868928156</v>
      </c>
      <c r="F63" s="27">
        <v>115.8234810939569</v>
      </c>
      <c r="G63" s="27">
        <v>111.54963234301705</v>
      </c>
      <c r="H63" s="27">
        <v>111.43487683488607</v>
      </c>
      <c r="I63" s="27">
        <v>131.41734983126113</v>
      </c>
      <c r="J63" s="27">
        <v>117.32552750083759</v>
      </c>
      <c r="K63" s="27">
        <v>125.84667165018085</v>
      </c>
      <c r="L63" s="27">
        <v>116.78787841621676</v>
      </c>
      <c r="M63" s="27">
        <v>110.40592182600176</v>
      </c>
      <c r="N63" s="27">
        <v>107.56804536641688</v>
      </c>
      <c r="O63" s="27">
        <v>113.93655804488782</v>
      </c>
      <c r="P63" s="27">
        <v>111.91938565227505</v>
      </c>
      <c r="Q63" s="27">
        <v>128.73800423638005</v>
      </c>
      <c r="R63" s="27">
        <v>116.00158431485201</v>
      </c>
      <c r="S63" s="27">
        <v>117.3366631765054</v>
      </c>
      <c r="T63" s="27">
        <v>113.80408549563434</v>
      </c>
      <c r="U63" s="23"/>
      <c r="V63" s="40">
        <v>42917</v>
      </c>
      <c r="W63" s="27">
        <f t="shared" si="0"/>
        <v>4.3842816718348701</v>
      </c>
      <c r="X63" s="27">
        <f t="shared" si="1"/>
        <v>-51.250307117475494</v>
      </c>
      <c r="Y63" s="27">
        <f t="shared" si="2"/>
        <v>4.451188242956448</v>
      </c>
      <c r="Z63" s="27">
        <f t="shared" si="3"/>
        <v>12.067245221289653</v>
      </c>
      <c r="AA63" s="27">
        <f t="shared" si="4"/>
        <v>8.8566523964206567</v>
      </c>
      <c r="AB63" s="27">
        <f t="shared" si="5"/>
        <v>3.3872580487554131</v>
      </c>
      <c r="AC63" s="27">
        <f t="shared" si="6"/>
        <v>3.0660570164749998</v>
      </c>
      <c r="AD63" s="27">
        <f t="shared" si="7"/>
        <v>4.4753685869491022</v>
      </c>
      <c r="AE63" s="27">
        <f t="shared" si="8"/>
        <v>8.0917667441185586</v>
      </c>
      <c r="AF63" s="27">
        <f t="shared" si="9"/>
        <v>7.7310784448727361</v>
      </c>
      <c r="AG63" s="27">
        <f t="shared" si="10"/>
        <v>3.9959389319027991</v>
      </c>
      <c r="AH63" s="27">
        <f t="shared" si="11"/>
        <v>5.2357547652285064</v>
      </c>
      <c r="AI63" s="27">
        <f t="shared" si="12"/>
        <v>3.0509515101791607</v>
      </c>
      <c r="AJ63" s="27">
        <f t="shared" si="13"/>
        <v>3.9549071168720786</v>
      </c>
      <c r="AK63" s="27">
        <f t="shared" si="14"/>
        <v>1.4237410172109151</v>
      </c>
      <c r="AL63" s="27">
        <f t="shared" si="15"/>
        <v>-1.8099550088693803</v>
      </c>
      <c r="AM63" s="27">
        <f t="shared" si="16"/>
        <v>3.8221428174908283</v>
      </c>
      <c r="AN63" s="27">
        <f t="shared" si="17"/>
        <v>6.5085324995382479</v>
      </c>
      <c r="AO63" s="27">
        <f t="shared" si="18"/>
        <v>4.0743024810540902</v>
      </c>
      <c r="AP63" s="23"/>
      <c r="AQ63" s="23"/>
      <c r="AR63" s="57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M63" s="57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</row>
    <row r="64" spans="1:84" s="59" customFormat="1" ht="15.75" x14ac:dyDescent="0.25">
      <c r="A64" s="40">
        <v>42948</v>
      </c>
      <c r="B64" s="27">
        <v>106.77103848117959</v>
      </c>
      <c r="C64" s="27">
        <v>65.144343465752328</v>
      </c>
      <c r="D64" s="27">
        <v>109.43211012414211</v>
      </c>
      <c r="E64" s="27">
        <v>118.88047471987927</v>
      </c>
      <c r="F64" s="27">
        <v>121.78781686140967</v>
      </c>
      <c r="G64" s="27">
        <v>113.92919034877642</v>
      </c>
      <c r="H64" s="27">
        <v>113.23297826343013</v>
      </c>
      <c r="I64" s="27">
        <v>120.00634914010814</v>
      </c>
      <c r="J64" s="27">
        <v>115.49372638179379</v>
      </c>
      <c r="K64" s="27">
        <v>122.52119228037868</v>
      </c>
      <c r="L64" s="27">
        <v>117.18757904343011</v>
      </c>
      <c r="M64" s="27">
        <v>108.21358584674689</v>
      </c>
      <c r="N64" s="27">
        <v>106.48810994486601</v>
      </c>
      <c r="O64" s="27">
        <v>114.02475064509409</v>
      </c>
      <c r="P64" s="27">
        <v>112.56064550907931</v>
      </c>
      <c r="Q64" s="27">
        <v>130.64214424513656</v>
      </c>
      <c r="R64" s="27">
        <v>115.75792045568873</v>
      </c>
      <c r="S64" s="27">
        <v>117.18079599008941</v>
      </c>
      <c r="T64" s="27">
        <v>113.92336384309996</v>
      </c>
      <c r="U64" s="23"/>
      <c r="V64" s="40">
        <v>42948</v>
      </c>
      <c r="W64" s="27">
        <f t="shared" si="0"/>
        <v>2.2978872689533318</v>
      </c>
      <c r="X64" s="27">
        <f t="shared" si="1"/>
        <v>-57.060650481006981</v>
      </c>
      <c r="Y64" s="27">
        <f t="shared" si="2"/>
        <v>3.0532516408770221</v>
      </c>
      <c r="Z64" s="27">
        <f t="shared" si="3"/>
        <v>8.883555106460264</v>
      </c>
      <c r="AA64" s="27">
        <f t="shared" si="4"/>
        <v>10.106545380136026</v>
      </c>
      <c r="AB64" s="27">
        <f t="shared" si="5"/>
        <v>3.6014567819681247</v>
      </c>
      <c r="AC64" s="27">
        <f t="shared" si="6"/>
        <v>1.8676675806700302</v>
      </c>
      <c r="AD64" s="27">
        <f t="shared" si="7"/>
        <v>5.7425834933526971</v>
      </c>
      <c r="AE64" s="27">
        <f t="shared" si="8"/>
        <v>5.264647650103683</v>
      </c>
      <c r="AF64" s="27">
        <f t="shared" si="9"/>
        <v>6.7164654144990408</v>
      </c>
      <c r="AG64" s="27">
        <f t="shared" si="10"/>
        <v>3.9677401780780173</v>
      </c>
      <c r="AH64" s="27">
        <f t="shared" si="11"/>
        <v>4.0001753865822565</v>
      </c>
      <c r="AI64" s="27">
        <f t="shared" si="12"/>
        <v>2.78266652161156</v>
      </c>
      <c r="AJ64" s="27">
        <f t="shared" si="13"/>
        <v>4.1398454569977474</v>
      </c>
      <c r="AK64" s="27">
        <f t="shared" si="14"/>
        <v>1.458358761688956</v>
      </c>
      <c r="AL64" s="27">
        <f t="shared" si="15"/>
        <v>1.0764954508420317</v>
      </c>
      <c r="AM64" s="27">
        <f t="shared" si="16"/>
        <v>0.46009356871343243</v>
      </c>
      <c r="AN64" s="27">
        <f t="shared" si="17"/>
        <v>4.3737656770016713</v>
      </c>
      <c r="AO64" s="27">
        <f t="shared" si="18"/>
        <v>3.1790032392157599</v>
      </c>
      <c r="AP64" s="23"/>
      <c r="AQ64" s="23"/>
      <c r="AR64" s="57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M64" s="57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</row>
    <row r="65" spans="1:84" s="59" customFormat="1" ht="15.75" x14ac:dyDescent="0.25">
      <c r="A65" s="40">
        <v>42979</v>
      </c>
      <c r="B65" s="27">
        <v>103.90853725502782</v>
      </c>
      <c r="C65" s="27">
        <v>63.582847210892453</v>
      </c>
      <c r="D65" s="27">
        <v>106.44881010767187</v>
      </c>
      <c r="E65" s="27">
        <v>117.14880156920781</v>
      </c>
      <c r="F65" s="27">
        <v>114.86969150871288</v>
      </c>
      <c r="G65" s="27">
        <v>114.91238182851741</v>
      </c>
      <c r="H65" s="27">
        <v>112.23579334256853</v>
      </c>
      <c r="I65" s="27">
        <v>115.36440450854852</v>
      </c>
      <c r="J65" s="27">
        <v>111.74068723054246</v>
      </c>
      <c r="K65" s="27">
        <v>126.43684139252828</v>
      </c>
      <c r="L65" s="27">
        <v>117.23887122859126</v>
      </c>
      <c r="M65" s="27">
        <v>103.63833794962045</v>
      </c>
      <c r="N65" s="27">
        <v>109.32689451153281</v>
      </c>
      <c r="O65" s="27">
        <v>113.54991381135926</v>
      </c>
      <c r="P65" s="27">
        <v>104.68856364093671</v>
      </c>
      <c r="Q65" s="27">
        <v>125.786333243043</v>
      </c>
      <c r="R65" s="27">
        <v>111.53073640963484</v>
      </c>
      <c r="S65" s="27">
        <v>116.75123331329925</v>
      </c>
      <c r="T65" s="27">
        <v>112.073151973756</v>
      </c>
      <c r="U65" s="23"/>
      <c r="V65" s="40">
        <v>42979</v>
      </c>
      <c r="W65" s="27">
        <f t="shared" si="0"/>
        <v>3.7264591610750983</v>
      </c>
      <c r="X65" s="27">
        <f t="shared" si="1"/>
        <v>-49.729820000206537</v>
      </c>
      <c r="Y65" s="27">
        <f t="shared" si="2"/>
        <v>3.2104336046777604</v>
      </c>
      <c r="Z65" s="27">
        <f t="shared" si="3"/>
        <v>0.64922394695649643</v>
      </c>
      <c r="AA65" s="27">
        <f t="shared" si="4"/>
        <v>7.5167110599185349</v>
      </c>
      <c r="AB65" s="27">
        <f t="shared" si="5"/>
        <v>3.1637466716813947</v>
      </c>
      <c r="AC65" s="27">
        <f t="shared" si="6"/>
        <v>-0.51421320411749605</v>
      </c>
      <c r="AD65" s="27">
        <f t="shared" si="7"/>
        <v>2.7038257434013957</v>
      </c>
      <c r="AE65" s="27">
        <f t="shared" si="8"/>
        <v>-1.4394555588152826</v>
      </c>
      <c r="AF65" s="27">
        <f t="shared" si="9"/>
        <v>-3.8131258367626373</v>
      </c>
      <c r="AG65" s="27">
        <f t="shared" si="10"/>
        <v>3.7810240245288469</v>
      </c>
      <c r="AH65" s="27">
        <f t="shared" si="11"/>
        <v>3.0135607642748994</v>
      </c>
      <c r="AI65" s="27">
        <f t="shared" si="12"/>
        <v>2.8634110232764982</v>
      </c>
      <c r="AJ65" s="27">
        <f t="shared" si="13"/>
        <v>2.8260912903393915</v>
      </c>
      <c r="AK65" s="27">
        <f t="shared" si="14"/>
        <v>0.54465967888705791</v>
      </c>
      <c r="AL65" s="27">
        <f t="shared" si="15"/>
        <v>2.8454181579287336</v>
      </c>
      <c r="AM65" s="27">
        <f t="shared" si="16"/>
        <v>1.5328907319790801</v>
      </c>
      <c r="AN65" s="27">
        <f t="shared" si="17"/>
        <v>2.113960711697203</v>
      </c>
      <c r="AO65" s="27">
        <f t="shared" si="18"/>
        <v>2.0706823172167503</v>
      </c>
      <c r="AP65" s="23"/>
      <c r="AQ65" s="23"/>
      <c r="AR65" s="57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M65" s="57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</row>
    <row r="66" spans="1:84" s="59" customFormat="1" ht="15.75" x14ac:dyDescent="0.25">
      <c r="A66" s="40">
        <v>43009</v>
      </c>
      <c r="B66" s="27">
        <v>101.75696372723554</v>
      </c>
      <c r="C66" s="27">
        <v>62.671247497673804</v>
      </c>
      <c r="D66" s="27">
        <v>109.27741870428937</v>
      </c>
      <c r="E66" s="27">
        <v>124.0035401857709</v>
      </c>
      <c r="F66" s="27">
        <v>114.61654721498137</v>
      </c>
      <c r="G66" s="27">
        <v>117.03552745046765</v>
      </c>
      <c r="H66" s="27">
        <v>115.65313338857268</v>
      </c>
      <c r="I66" s="27">
        <v>125.03576823609872</v>
      </c>
      <c r="J66" s="27">
        <v>120.04089443258421</v>
      </c>
      <c r="K66" s="27">
        <v>125.69943189248747</v>
      </c>
      <c r="L66" s="27">
        <v>118.5836658754402</v>
      </c>
      <c r="M66" s="27">
        <v>113.94447643098965</v>
      </c>
      <c r="N66" s="27">
        <v>115.2448673914419</v>
      </c>
      <c r="O66" s="27">
        <v>113.07171186382298</v>
      </c>
      <c r="P66" s="27">
        <v>89.668401861299813</v>
      </c>
      <c r="Q66" s="27">
        <v>128.6548604238655</v>
      </c>
      <c r="R66" s="27">
        <v>115.5995716536205</v>
      </c>
      <c r="S66" s="27">
        <v>119.15434269267098</v>
      </c>
      <c r="T66" s="27">
        <v>113.70149433433339</v>
      </c>
      <c r="U66" s="23"/>
      <c r="V66" s="40">
        <v>43009</v>
      </c>
      <c r="W66" s="27">
        <f t="shared" si="0"/>
        <v>4.3692551024638249</v>
      </c>
      <c r="X66" s="27">
        <f t="shared" si="1"/>
        <v>-46.795651818963449</v>
      </c>
      <c r="Y66" s="27">
        <f t="shared" si="2"/>
        <v>2.6505819280515226</v>
      </c>
      <c r="Z66" s="27">
        <f t="shared" si="3"/>
        <v>11.91286707886843</v>
      </c>
      <c r="AA66" s="27">
        <f t="shared" si="4"/>
        <v>-2.4991591403895228</v>
      </c>
      <c r="AB66" s="27">
        <f t="shared" si="5"/>
        <v>3.4422778252146884</v>
      </c>
      <c r="AC66" s="27">
        <f t="shared" si="6"/>
        <v>0.71576692864792335</v>
      </c>
      <c r="AD66" s="27">
        <f t="shared" si="7"/>
        <v>0.28728321818915958</v>
      </c>
      <c r="AE66" s="27">
        <f t="shared" si="8"/>
        <v>10.002069680977371</v>
      </c>
      <c r="AF66" s="27">
        <f t="shared" si="9"/>
        <v>4.1288123505273546</v>
      </c>
      <c r="AG66" s="27">
        <f t="shared" si="10"/>
        <v>3.8377727987566317</v>
      </c>
      <c r="AH66" s="27">
        <f t="shared" si="11"/>
        <v>5.0086977736296916</v>
      </c>
      <c r="AI66" s="27">
        <f t="shared" si="12"/>
        <v>3.0968583495552195</v>
      </c>
      <c r="AJ66" s="27">
        <f t="shared" si="13"/>
        <v>2.0765710845703609</v>
      </c>
      <c r="AK66" s="27">
        <f t="shared" si="14"/>
        <v>-0.51495063188610857</v>
      </c>
      <c r="AL66" s="27">
        <f t="shared" si="15"/>
        <v>4.3836477256617599</v>
      </c>
      <c r="AM66" s="27">
        <f t="shared" si="16"/>
        <v>3.6970641489070459</v>
      </c>
      <c r="AN66" s="27">
        <f t="shared" si="17"/>
        <v>4.1522197856079117</v>
      </c>
      <c r="AO66" s="27">
        <f t="shared" si="18"/>
        <v>2.9625796466169447</v>
      </c>
      <c r="AP66" s="23"/>
      <c r="AQ66" s="23"/>
      <c r="AR66" s="57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M66" s="57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</row>
    <row r="67" spans="1:84" s="59" customFormat="1" ht="15.75" x14ac:dyDescent="0.25">
      <c r="A67" s="40">
        <v>43040</v>
      </c>
      <c r="B67" s="27">
        <v>109.70070720484769</v>
      </c>
      <c r="C67" s="27">
        <v>59.789541852581358</v>
      </c>
      <c r="D67" s="27">
        <v>118.55352498596416</v>
      </c>
      <c r="E67" s="27">
        <v>125.5577981382087</v>
      </c>
      <c r="F67" s="27">
        <v>118.65525934087691</v>
      </c>
      <c r="G67" s="27">
        <v>120.60361711213494</v>
      </c>
      <c r="H67" s="27">
        <v>118.55626877673187</v>
      </c>
      <c r="I67" s="27">
        <v>122.31691300891896</v>
      </c>
      <c r="J67" s="27">
        <v>115.37798574075271</v>
      </c>
      <c r="K67" s="27">
        <v>127.57772933665903</v>
      </c>
      <c r="L67" s="27">
        <v>119.14341748834468</v>
      </c>
      <c r="M67" s="27">
        <v>117.21337933672753</v>
      </c>
      <c r="N67" s="27">
        <v>123.39517960926176</v>
      </c>
      <c r="O67" s="27">
        <v>113.43769927055547</v>
      </c>
      <c r="P67" s="27">
        <v>86.985149134276128</v>
      </c>
      <c r="Q67" s="27">
        <v>125.02630100921554</v>
      </c>
      <c r="R67" s="27">
        <v>110.87661514988584</v>
      </c>
      <c r="S67" s="27">
        <v>124.374839951263</v>
      </c>
      <c r="T67" s="27">
        <v>116.92280367848988</v>
      </c>
      <c r="U67" s="23"/>
      <c r="V67" s="40">
        <v>43040</v>
      </c>
      <c r="W67" s="27">
        <f t="shared" si="0"/>
        <v>2.0527938880682512</v>
      </c>
      <c r="X67" s="27">
        <f t="shared" si="1"/>
        <v>-55.5802172041383</v>
      </c>
      <c r="Y67" s="27">
        <f t="shared" si="2"/>
        <v>4.4918359251432634</v>
      </c>
      <c r="Z67" s="27">
        <f t="shared" si="3"/>
        <v>2.7172040170357405</v>
      </c>
      <c r="AA67" s="27">
        <f t="shared" si="4"/>
        <v>-4.5503943432063352</v>
      </c>
      <c r="AB67" s="27">
        <f t="shared" si="5"/>
        <v>2.6142220946300654</v>
      </c>
      <c r="AC67" s="27">
        <f t="shared" si="6"/>
        <v>-0.69336546694080425</v>
      </c>
      <c r="AD67" s="27">
        <f t="shared" si="7"/>
        <v>3.4796565784385649</v>
      </c>
      <c r="AE67" s="27">
        <f t="shared" si="8"/>
        <v>0.68115176595694038</v>
      </c>
      <c r="AF67" s="27">
        <f t="shared" si="9"/>
        <v>-3.4385509019805198</v>
      </c>
      <c r="AG67" s="27">
        <f t="shared" si="10"/>
        <v>3.6013617587684195</v>
      </c>
      <c r="AH67" s="27">
        <f t="shared" si="11"/>
        <v>2.8694913432218101</v>
      </c>
      <c r="AI67" s="27">
        <f t="shared" si="12"/>
        <v>6.8008451025847165</v>
      </c>
      <c r="AJ67" s="27">
        <f t="shared" si="13"/>
        <v>1.5281764558155118</v>
      </c>
      <c r="AK67" s="27">
        <f t="shared" si="14"/>
        <v>-0.77164883352794789</v>
      </c>
      <c r="AL67" s="27">
        <f t="shared" si="15"/>
        <v>2.6840468349844002</v>
      </c>
      <c r="AM67" s="27">
        <f t="shared" si="16"/>
        <v>-1.2048276213030533</v>
      </c>
      <c r="AN67" s="27">
        <f t="shared" si="17"/>
        <v>6.5862623107519909</v>
      </c>
      <c r="AO67" s="27">
        <f t="shared" si="18"/>
        <v>1.6782294939655884</v>
      </c>
      <c r="AP67" s="23"/>
      <c r="AQ67" s="23"/>
      <c r="AR67" s="57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M67" s="57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</row>
    <row r="68" spans="1:84" s="59" customFormat="1" ht="15.75" x14ac:dyDescent="0.25">
      <c r="A68" s="41">
        <v>43070</v>
      </c>
      <c r="B68" s="28">
        <v>114.78769129587238</v>
      </c>
      <c r="C68" s="28">
        <v>62.201397120577965</v>
      </c>
      <c r="D68" s="28">
        <v>120.88918012675785</v>
      </c>
      <c r="E68" s="28">
        <v>125.69275274073858</v>
      </c>
      <c r="F68" s="28">
        <v>114.61248442116381</v>
      </c>
      <c r="G68" s="28">
        <v>121.7887734522061</v>
      </c>
      <c r="H68" s="28">
        <v>125.19089932764282</v>
      </c>
      <c r="I68" s="28">
        <v>147.81631631439069</v>
      </c>
      <c r="J68" s="28">
        <v>150.72062833384294</v>
      </c>
      <c r="K68" s="28">
        <v>140.60059376671742</v>
      </c>
      <c r="L68" s="28">
        <v>120.52056147100951</v>
      </c>
      <c r="M68" s="28">
        <v>128.5331308475553</v>
      </c>
      <c r="N68" s="28">
        <v>134.69829241951751</v>
      </c>
      <c r="O68" s="28">
        <v>116.04588395802968</v>
      </c>
      <c r="P68" s="28">
        <v>97.569635900652088</v>
      </c>
      <c r="Q68" s="28">
        <v>138.85832356257922</v>
      </c>
      <c r="R68" s="28">
        <v>108.87993703464286</v>
      </c>
      <c r="S68" s="28">
        <v>129.24044083679183</v>
      </c>
      <c r="T68" s="28">
        <v>122.54188528106128</v>
      </c>
      <c r="U68" s="23"/>
      <c r="V68" s="41">
        <v>43070</v>
      </c>
      <c r="W68" s="28">
        <f t="shared" si="0"/>
        <v>1.6496539287298049</v>
      </c>
      <c r="X68" s="28">
        <f t="shared" si="1"/>
        <v>-60.887731564169357</v>
      </c>
      <c r="Y68" s="28">
        <f t="shared" si="2"/>
        <v>-0.50938372631959794</v>
      </c>
      <c r="Z68" s="28">
        <f t="shared" si="3"/>
        <v>2.7246654600223081</v>
      </c>
      <c r="AA68" s="28">
        <f t="shared" si="4"/>
        <v>-3.489458943988339</v>
      </c>
      <c r="AB68" s="28">
        <f t="shared" si="5"/>
        <v>1.8005747628377264</v>
      </c>
      <c r="AC68" s="28">
        <f t="shared" si="6"/>
        <v>-1.9603832067050888</v>
      </c>
      <c r="AD68" s="28">
        <f t="shared" si="7"/>
        <v>4.9078486305054696</v>
      </c>
      <c r="AE68" s="28">
        <f t="shared" si="8"/>
        <v>9.1556816239347825</v>
      </c>
      <c r="AF68" s="28">
        <f t="shared" si="9"/>
        <v>8.6915404488860446</v>
      </c>
      <c r="AG68" s="28">
        <f t="shared" si="10"/>
        <v>3.3377062048179482</v>
      </c>
      <c r="AH68" s="28">
        <f t="shared" si="11"/>
        <v>0.10292976401571252</v>
      </c>
      <c r="AI68" s="28">
        <f t="shared" si="12"/>
        <v>1.3902642817422759</v>
      </c>
      <c r="AJ68" s="28">
        <f t="shared" si="13"/>
        <v>2.8506030446099544</v>
      </c>
      <c r="AK68" s="28">
        <f t="shared" si="14"/>
        <v>-0.11139027981177207</v>
      </c>
      <c r="AL68" s="28">
        <f t="shared" si="15"/>
        <v>11.914578803349656</v>
      </c>
      <c r="AM68" s="28">
        <f t="shared" si="16"/>
        <v>-0.36012085846425634</v>
      </c>
      <c r="AN68" s="28">
        <f t="shared" si="17"/>
        <v>7.4647996646242518</v>
      </c>
      <c r="AO68" s="28">
        <f t="shared" si="18"/>
        <v>1.578156283802997</v>
      </c>
      <c r="AP68" s="23"/>
      <c r="AQ68" s="23"/>
      <c r="AR68" s="57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M68" s="57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</row>
    <row r="69" spans="1:84" s="59" customFormat="1" ht="15.75" x14ac:dyDescent="0.25">
      <c r="A69" s="42">
        <v>43101</v>
      </c>
      <c r="B69" s="29">
        <v>116.89922297335561</v>
      </c>
      <c r="C69" s="29">
        <v>64.672303113230541</v>
      </c>
      <c r="D69" s="29">
        <v>118.87680466710977</v>
      </c>
      <c r="E69" s="29">
        <v>125.28175376518013</v>
      </c>
      <c r="F69" s="29">
        <v>103.08156256376895</v>
      </c>
      <c r="G69" s="29">
        <v>117.51941733664309</v>
      </c>
      <c r="H69" s="29">
        <v>117.01922651980787</v>
      </c>
      <c r="I69" s="29">
        <v>115.6396374562585</v>
      </c>
      <c r="J69" s="29">
        <v>113.12760440511964</v>
      </c>
      <c r="K69" s="29">
        <v>147.53143145732807</v>
      </c>
      <c r="L69" s="29">
        <v>118.80124047567816</v>
      </c>
      <c r="M69" s="29">
        <v>109.15848281722863</v>
      </c>
      <c r="N69" s="29">
        <v>116.19168504953488</v>
      </c>
      <c r="O69" s="29">
        <v>112.83928227285809</v>
      </c>
      <c r="P69" s="29">
        <v>109.07334745025913</v>
      </c>
      <c r="Q69" s="29">
        <v>128.41404330755068</v>
      </c>
      <c r="R69" s="29">
        <v>117.29353436190495</v>
      </c>
      <c r="S69" s="29">
        <v>126.47053357949562</v>
      </c>
      <c r="T69" s="29">
        <v>117.70881519232185</v>
      </c>
      <c r="U69" s="23"/>
      <c r="V69" s="42">
        <v>43101</v>
      </c>
      <c r="W69" s="29">
        <f t="shared" si="0"/>
        <v>1.4896686243817356</v>
      </c>
      <c r="X69" s="29">
        <f t="shared" si="1"/>
        <v>-57.241057318151341</v>
      </c>
      <c r="Y69" s="29">
        <f t="shared" si="2"/>
        <v>2.5668456465217275</v>
      </c>
      <c r="Z69" s="29">
        <f t="shared" si="3"/>
        <v>7.1046140366815393</v>
      </c>
      <c r="AA69" s="29">
        <f t="shared" si="4"/>
        <v>-3.7826181982964044</v>
      </c>
      <c r="AB69" s="29">
        <f t="shared" si="5"/>
        <v>2.5334344120765167</v>
      </c>
      <c r="AC69" s="29">
        <f t="shared" si="6"/>
        <v>3.9608398190466687E-2</v>
      </c>
      <c r="AD69" s="29">
        <f t="shared" si="7"/>
        <v>2.7943639752237175</v>
      </c>
      <c r="AE69" s="29">
        <f t="shared" si="8"/>
        <v>-0.34873904195403327</v>
      </c>
      <c r="AF69" s="29">
        <f t="shared" si="9"/>
        <v>5.5497436653970738</v>
      </c>
      <c r="AG69" s="29">
        <f t="shared" si="10"/>
        <v>3.6343221894235853</v>
      </c>
      <c r="AH69" s="29">
        <f t="shared" si="11"/>
        <v>1.2223386782342516</v>
      </c>
      <c r="AI69" s="29">
        <f t="shared" si="12"/>
        <v>2.6376578700198792</v>
      </c>
      <c r="AJ69" s="29">
        <f t="shared" si="13"/>
        <v>2.8167208925502081</v>
      </c>
      <c r="AK69" s="29">
        <f t="shared" si="14"/>
        <v>2.8803045932936726</v>
      </c>
      <c r="AL69" s="29">
        <f t="shared" si="15"/>
        <v>6.8466652342473253</v>
      </c>
      <c r="AM69" s="29">
        <f t="shared" si="16"/>
        <v>3.2747410637871752</v>
      </c>
      <c r="AN69" s="29">
        <f t="shared" si="17"/>
        <v>5.9129831513076425</v>
      </c>
      <c r="AO69" s="29">
        <f t="shared" si="18"/>
        <v>1.9792077824031651</v>
      </c>
      <c r="AP69" s="23"/>
      <c r="AQ69" s="23"/>
      <c r="AR69" s="57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M69" s="57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</row>
    <row r="70" spans="1:84" s="59" customFormat="1" ht="15.75" x14ac:dyDescent="0.25">
      <c r="A70" s="43">
        <v>43132</v>
      </c>
      <c r="B70" s="31">
        <v>122.89776475484925</v>
      </c>
      <c r="C70" s="31">
        <v>63.579709197462897</v>
      </c>
      <c r="D70" s="31">
        <v>118.20084242543811</v>
      </c>
      <c r="E70" s="31">
        <v>123.60665138479244</v>
      </c>
      <c r="F70" s="31">
        <v>108.9367045618305</v>
      </c>
      <c r="G70" s="31">
        <v>114.01883696579068</v>
      </c>
      <c r="H70" s="31">
        <v>116.91186415537909</v>
      </c>
      <c r="I70" s="31">
        <v>109.08622059996614</v>
      </c>
      <c r="J70" s="31">
        <v>113.66881436368884</v>
      </c>
      <c r="K70" s="31">
        <v>127.79598518353291</v>
      </c>
      <c r="L70" s="31">
        <v>118.52083168136718</v>
      </c>
      <c r="M70" s="31">
        <v>110.62512757357547</v>
      </c>
      <c r="N70" s="31">
        <v>115.9511739098772</v>
      </c>
      <c r="O70" s="31">
        <v>118.26925309671665</v>
      </c>
      <c r="P70" s="31">
        <v>127.33006842260654</v>
      </c>
      <c r="Q70" s="31">
        <v>127.21953956472926</v>
      </c>
      <c r="R70" s="31">
        <v>114.10443944130768</v>
      </c>
      <c r="S70" s="31">
        <v>121.75804597657783</v>
      </c>
      <c r="T70" s="31">
        <v>117.69868781367474</v>
      </c>
      <c r="U70" s="23"/>
      <c r="V70" s="43">
        <v>43132</v>
      </c>
      <c r="W70" s="31">
        <f t="shared" si="0"/>
        <v>3.0777944053446333</v>
      </c>
      <c r="X70" s="31">
        <f t="shared" si="1"/>
        <v>-52.09351974817811</v>
      </c>
      <c r="Y70" s="31">
        <f t="shared" si="2"/>
        <v>4.5756604563942602</v>
      </c>
      <c r="Z70" s="31">
        <f t="shared" si="3"/>
        <v>12.449815296601557</v>
      </c>
      <c r="AA70" s="31">
        <f t="shared" si="4"/>
        <v>0.45884610237436618</v>
      </c>
      <c r="AB70" s="31">
        <f t="shared" si="5"/>
        <v>2.4768270302049586</v>
      </c>
      <c r="AC70" s="31">
        <f t="shared" si="6"/>
        <v>3.3907174430208471</v>
      </c>
      <c r="AD70" s="31">
        <f t="shared" si="7"/>
        <v>4.0738932882250936</v>
      </c>
      <c r="AE70" s="31">
        <f t="shared" si="8"/>
        <v>3.0891346076104895</v>
      </c>
      <c r="AF70" s="31">
        <f t="shared" si="9"/>
        <v>5.1467666157384286</v>
      </c>
      <c r="AG70" s="31">
        <f t="shared" si="10"/>
        <v>3.8452868439475338</v>
      </c>
      <c r="AH70" s="31">
        <f t="shared" si="11"/>
        <v>1.452757618766725</v>
      </c>
      <c r="AI70" s="31">
        <f t="shared" si="12"/>
        <v>2.0956193867349526</v>
      </c>
      <c r="AJ70" s="31">
        <f t="shared" si="13"/>
        <v>3.5207177886908028</v>
      </c>
      <c r="AK70" s="31">
        <f t="shared" si="14"/>
        <v>2.2307091955304514</v>
      </c>
      <c r="AL70" s="31">
        <f t="shared" si="15"/>
        <v>4.3923294868278902</v>
      </c>
      <c r="AM70" s="31">
        <f t="shared" si="16"/>
        <v>2.7801675520084785</v>
      </c>
      <c r="AN70" s="31">
        <f t="shared" si="17"/>
        <v>4.5888207550372329</v>
      </c>
      <c r="AO70" s="31">
        <f t="shared" si="18"/>
        <v>2.9742153175453865</v>
      </c>
      <c r="AP70" s="23"/>
      <c r="AQ70" s="23"/>
      <c r="AR70" s="57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M70" s="57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</row>
    <row r="71" spans="1:84" s="59" customFormat="1" ht="15.75" x14ac:dyDescent="0.25">
      <c r="A71" s="43">
        <v>43160</v>
      </c>
      <c r="B71" s="31">
        <v>129.28064178837639</v>
      </c>
      <c r="C71" s="31">
        <v>64.342622059212999</v>
      </c>
      <c r="D71" s="31">
        <v>125.61929090193448</v>
      </c>
      <c r="E71" s="31">
        <v>125.24313657962919</v>
      </c>
      <c r="F71" s="31">
        <v>105.42055868770063</v>
      </c>
      <c r="G71" s="31">
        <v>115.01923962750797</v>
      </c>
      <c r="H71" s="31">
        <v>120.60372180527288</v>
      </c>
      <c r="I71" s="31">
        <v>131.43227094713669</v>
      </c>
      <c r="J71" s="31">
        <v>121.38997504810061</v>
      </c>
      <c r="K71" s="31">
        <v>129.93919943339171</v>
      </c>
      <c r="L71" s="31">
        <v>120.07500898671913</v>
      </c>
      <c r="M71" s="31">
        <v>115.59789352426705</v>
      </c>
      <c r="N71" s="31">
        <v>123.07278235543278</v>
      </c>
      <c r="O71" s="31">
        <v>120.11670285666168</v>
      </c>
      <c r="P71" s="31">
        <v>128.72854303920704</v>
      </c>
      <c r="Q71" s="31">
        <v>134.1171679456578</v>
      </c>
      <c r="R71" s="31">
        <v>120.10889263260789</v>
      </c>
      <c r="S71" s="31">
        <v>122.49696417552026</v>
      </c>
      <c r="T71" s="31">
        <v>121.69221408149158</v>
      </c>
      <c r="U71" s="23"/>
      <c r="V71" s="43">
        <v>43160</v>
      </c>
      <c r="W71" s="31">
        <f t="shared" si="0"/>
        <v>3.183599787290305</v>
      </c>
      <c r="X71" s="31">
        <f t="shared" si="1"/>
        <v>-55.059892640576379</v>
      </c>
      <c r="Y71" s="31">
        <f t="shared" si="2"/>
        <v>4.9668684635919078</v>
      </c>
      <c r="Z71" s="31">
        <f t="shared" si="3"/>
        <v>8.1521802904610325</v>
      </c>
      <c r="AA71" s="31">
        <f t="shared" si="4"/>
        <v>1.3913961217415221</v>
      </c>
      <c r="AB71" s="31">
        <f t="shared" si="5"/>
        <v>2.1172554656832148</v>
      </c>
      <c r="AC71" s="31">
        <f t="shared" si="6"/>
        <v>3.4682940263479907</v>
      </c>
      <c r="AD71" s="31">
        <f t="shared" si="7"/>
        <v>13.379961198505555</v>
      </c>
      <c r="AE71" s="31">
        <f t="shared" si="8"/>
        <v>3.8438555306210702</v>
      </c>
      <c r="AF71" s="31">
        <f t="shared" si="9"/>
        <v>4.1757916998326152</v>
      </c>
      <c r="AG71" s="31">
        <f t="shared" si="10"/>
        <v>4.0470986850053947</v>
      </c>
      <c r="AH71" s="31">
        <f t="shared" si="11"/>
        <v>0.85760617440600129</v>
      </c>
      <c r="AI71" s="31">
        <f t="shared" si="12"/>
        <v>2.1950097457353053</v>
      </c>
      <c r="AJ71" s="31">
        <f t="shared" si="13"/>
        <v>4.7186847752640091</v>
      </c>
      <c r="AK71" s="31">
        <f t="shared" si="14"/>
        <v>2.4691470224793193</v>
      </c>
      <c r="AL71" s="31">
        <f t="shared" si="15"/>
        <v>5.8790543220890612</v>
      </c>
      <c r="AM71" s="31">
        <f t="shared" si="16"/>
        <v>-0.87566190483046569</v>
      </c>
      <c r="AN71" s="31">
        <f t="shared" si="17"/>
        <v>3.9408093472782326</v>
      </c>
      <c r="AO71" s="31">
        <f t="shared" si="18"/>
        <v>3.0647102088406655</v>
      </c>
      <c r="AP71" s="23"/>
      <c r="AQ71" s="23"/>
      <c r="AR71" s="57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M71" s="57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</row>
    <row r="72" spans="1:84" s="59" customFormat="1" ht="15.75" x14ac:dyDescent="0.25">
      <c r="A72" s="43">
        <v>43191</v>
      </c>
      <c r="B72" s="31">
        <v>116.66477114968724</v>
      </c>
      <c r="C72" s="31">
        <v>69.029874756413008</v>
      </c>
      <c r="D72" s="31">
        <v>121.40239028157819</v>
      </c>
      <c r="E72" s="31">
        <v>116.95561479313676</v>
      </c>
      <c r="F72" s="31">
        <v>110.22302518623283</v>
      </c>
      <c r="G72" s="31">
        <v>116.64151942683768</v>
      </c>
      <c r="H72" s="31">
        <v>120.67832813065692</v>
      </c>
      <c r="I72" s="31">
        <v>119.47179760786833</v>
      </c>
      <c r="J72" s="31">
        <v>127.20277814346828</v>
      </c>
      <c r="K72" s="31">
        <v>131.63608052566363</v>
      </c>
      <c r="L72" s="31">
        <v>120.69509274818145</v>
      </c>
      <c r="M72" s="31">
        <v>119.50405437810747</v>
      </c>
      <c r="N72" s="31">
        <v>121.82355468908281</v>
      </c>
      <c r="O72" s="31">
        <v>119.69133592165409</v>
      </c>
      <c r="P72" s="31">
        <v>112.35031633769532</v>
      </c>
      <c r="Q72" s="31">
        <v>134.09519430847092</v>
      </c>
      <c r="R72" s="31">
        <v>120.79169961204354</v>
      </c>
      <c r="S72" s="31">
        <v>124.34948214956471</v>
      </c>
      <c r="T72" s="31">
        <v>119.54181847224508</v>
      </c>
      <c r="U72" s="23"/>
      <c r="V72" s="43">
        <v>43191</v>
      </c>
      <c r="W72" s="31">
        <f t="shared" si="0"/>
        <v>3.6767834486714008</v>
      </c>
      <c r="X72" s="31">
        <f t="shared" si="1"/>
        <v>-40.747558867338142</v>
      </c>
      <c r="Y72" s="31">
        <f t="shared" si="2"/>
        <v>5.8351225473153363</v>
      </c>
      <c r="Z72" s="31">
        <f t="shared" si="3"/>
        <v>6.2881971251990336</v>
      </c>
      <c r="AA72" s="31">
        <f t="shared" si="4"/>
        <v>3.6886586909355685</v>
      </c>
      <c r="AB72" s="31">
        <f t="shared" si="5"/>
        <v>3.5519086409064045</v>
      </c>
      <c r="AC72" s="31">
        <f t="shared" si="6"/>
        <v>3.4915564546523541</v>
      </c>
      <c r="AD72" s="31">
        <f t="shared" si="7"/>
        <v>-4.4381472074418724</v>
      </c>
      <c r="AE72" s="31">
        <f t="shared" si="8"/>
        <v>14.463788383070579</v>
      </c>
      <c r="AF72" s="31">
        <f t="shared" si="9"/>
        <v>4.2935112838210472</v>
      </c>
      <c r="AG72" s="31">
        <f t="shared" si="10"/>
        <v>4.2558031212200262</v>
      </c>
      <c r="AH72" s="31">
        <f t="shared" si="11"/>
        <v>2.0804521430243881</v>
      </c>
      <c r="AI72" s="31">
        <f t="shared" si="12"/>
        <v>5.7684005210205953</v>
      </c>
      <c r="AJ72" s="31">
        <f t="shared" si="13"/>
        <v>5.3296181951310189</v>
      </c>
      <c r="AK72" s="31">
        <f t="shared" si="14"/>
        <v>2.1121726286184526</v>
      </c>
      <c r="AL72" s="31">
        <f t="shared" si="15"/>
        <v>11.422279884320247</v>
      </c>
      <c r="AM72" s="31">
        <f t="shared" si="16"/>
        <v>4.0676617008772382</v>
      </c>
      <c r="AN72" s="31">
        <f t="shared" si="17"/>
        <v>5.2680150007567477</v>
      </c>
      <c r="AO72" s="31">
        <f t="shared" si="18"/>
        <v>4.2191941625109024</v>
      </c>
      <c r="AP72" s="23"/>
      <c r="AQ72" s="23"/>
      <c r="AR72" s="57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M72" s="57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</row>
    <row r="73" spans="1:84" s="59" customFormat="1" ht="15.75" x14ac:dyDescent="0.25">
      <c r="A73" s="43">
        <v>43221</v>
      </c>
      <c r="B73" s="31">
        <v>112.32401119327818</v>
      </c>
      <c r="C73" s="31">
        <v>72.372381638110568</v>
      </c>
      <c r="D73" s="31">
        <v>117.56816454540825</v>
      </c>
      <c r="E73" s="31">
        <v>112.783907699449</v>
      </c>
      <c r="F73" s="31">
        <v>120.26380022055446</v>
      </c>
      <c r="G73" s="31">
        <v>116.00628114693733</v>
      </c>
      <c r="H73" s="31">
        <v>119.50349369006045</v>
      </c>
      <c r="I73" s="31">
        <v>123.87640320487995</v>
      </c>
      <c r="J73" s="31">
        <v>134.90661291634635</v>
      </c>
      <c r="K73" s="31">
        <v>134.9890265684727</v>
      </c>
      <c r="L73" s="31">
        <v>121.12470429303875</v>
      </c>
      <c r="M73" s="31">
        <v>115.88034816271833</v>
      </c>
      <c r="N73" s="31">
        <v>119.03802936175022</v>
      </c>
      <c r="O73" s="31">
        <v>119.04628549094599</v>
      </c>
      <c r="P73" s="31">
        <v>104.63606225793508</v>
      </c>
      <c r="Q73" s="31">
        <v>133.52816413148454</v>
      </c>
      <c r="R73" s="31">
        <v>118.79678195963972</v>
      </c>
      <c r="S73" s="31">
        <v>124.21941859721568</v>
      </c>
      <c r="T73" s="31">
        <v>118.69768635766745</v>
      </c>
      <c r="U73" s="23"/>
      <c r="V73" s="43">
        <v>43221</v>
      </c>
      <c r="W73" s="31">
        <f t="shared" si="0"/>
        <v>4.5277886346547547</v>
      </c>
      <c r="X73" s="31">
        <f t="shared" si="1"/>
        <v>-59.382357765763949</v>
      </c>
      <c r="Y73" s="31">
        <f t="shared" si="2"/>
        <v>4.2575971728295201</v>
      </c>
      <c r="Z73" s="31">
        <f t="shared" si="3"/>
        <v>4.7389651105463599</v>
      </c>
      <c r="AA73" s="31">
        <f t="shared" si="4"/>
        <v>7.8436601463174611</v>
      </c>
      <c r="AB73" s="31">
        <f t="shared" si="5"/>
        <v>4.7828718527623124</v>
      </c>
      <c r="AC73" s="31">
        <f t="shared" si="6"/>
        <v>4.422962250293395</v>
      </c>
      <c r="AD73" s="31">
        <f t="shared" si="7"/>
        <v>3.9627438052671806</v>
      </c>
      <c r="AE73" s="31">
        <f t="shared" si="8"/>
        <v>17.769838729297206</v>
      </c>
      <c r="AF73" s="31">
        <f t="shared" si="9"/>
        <v>9.0134560721508734</v>
      </c>
      <c r="AG73" s="31">
        <f t="shared" si="10"/>
        <v>4.5090237517977414</v>
      </c>
      <c r="AH73" s="31">
        <f t="shared" si="11"/>
        <v>4.599288922957868</v>
      </c>
      <c r="AI73" s="31">
        <f t="shared" si="12"/>
        <v>6.0813745472593155</v>
      </c>
      <c r="AJ73" s="31">
        <f t="shared" si="13"/>
        <v>5.3177226803589548</v>
      </c>
      <c r="AK73" s="31">
        <f t="shared" si="14"/>
        <v>1.8057603404674438</v>
      </c>
      <c r="AL73" s="31">
        <f t="shared" si="15"/>
        <v>0.72742350158925717</v>
      </c>
      <c r="AM73" s="31">
        <f t="shared" si="16"/>
        <v>0.5327050594913203</v>
      </c>
      <c r="AN73" s="31">
        <f t="shared" si="17"/>
        <v>6.8448967003347292</v>
      </c>
      <c r="AO73" s="31">
        <f t="shared" si="18"/>
        <v>4.3783390688682005</v>
      </c>
      <c r="AP73" s="23"/>
      <c r="AQ73" s="23"/>
      <c r="AR73" s="57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M73" s="57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</row>
    <row r="74" spans="1:84" s="59" customFormat="1" ht="15.75" x14ac:dyDescent="0.25">
      <c r="A74" s="43">
        <v>43252</v>
      </c>
      <c r="B74" s="31">
        <v>106.94969139712032</v>
      </c>
      <c r="C74" s="31">
        <v>67.447173794908323</v>
      </c>
      <c r="D74" s="31">
        <v>113.37782710803076</v>
      </c>
      <c r="E74" s="31">
        <v>121.53402017134644</v>
      </c>
      <c r="F74" s="31">
        <v>119.62365625031214</v>
      </c>
      <c r="G74" s="31">
        <v>114.93460986880721</v>
      </c>
      <c r="H74" s="31">
        <v>115.89168496483433</v>
      </c>
      <c r="I74" s="31">
        <v>122.29457875688675</v>
      </c>
      <c r="J74" s="31">
        <v>117.48052090730562</v>
      </c>
      <c r="K74" s="31">
        <v>130.8755038426057</v>
      </c>
      <c r="L74" s="31">
        <v>121.07755448050615</v>
      </c>
      <c r="M74" s="31">
        <v>113.14021157146945</v>
      </c>
      <c r="N74" s="31">
        <v>115.40584368580001</v>
      </c>
      <c r="O74" s="31">
        <v>118.85750916055342</v>
      </c>
      <c r="P74" s="31">
        <v>104.49246827354108</v>
      </c>
      <c r="Q74" s="31">
        <v>141.62130112345241</v>
      </c>
      <c r="R74" s="31">
        <v>115.98339379785975</v>
      </c>
      <c r="S74" s="31">
        <v>123.64929774821456</v>
      </c>
      <c r="T74" s="31">
        <v>116.31579384084729</v>
      </c>
      <c r="U74" s="23"/>
      <c r="V74" s="43">
        <v>43252</v>
      </c>
      <c r="W74" s="31">
        <f t="shared" si="0"/>
        <v>3.3988661293374633</v>
      </c>
      <c r="X74" s="31">
        <f t="shared" si="1"/>
        <v>-18.748651330262447</v>
      </c>
      <c r="Y74" s="31">
        <f t="shared" si="2"/>
        <v>2.7039133647644604</v>
      </c>
      <c r="Z74" s="31">
        <f t="shared" si="3"/>
        <v>3.872055284619961</v>
      </c>
      <c r="AA74" s="31">
        <f t="shared" si="4"/>
        <v>10.90529316349236</v>
      </c>
      <c r="AB74" s="31">
        <f t="shared" si="5"/>
        <v>4.6412160552128654</v>
      </c>
      <c r="AC74" s="31">
        <f t="shared" si="6"/>
        <v>3.3805427959889016</v>
      </c>
      <c r="AD74" s="31">
        <f t="shared" si="7"/>
        <v>1.5843162767949366</v>
      </c>
      <c r="AE74" s="31">
        <f t="shared" si="8"/>
        <v>2.0995760862896731</v>
      </c>
      <c r="AF74" s="31">
        <f t="shared" si="9"/>
        <v>5.7228634572801269</v>
      </c>
      <c r="AG74" s="31">
        <f t="shared" si="10"/>
        <v>4.33625574564293</v>
      </c>
      <c r="AH74" s="31">
        <f t="shared" si="11"/>
        <v>6.5831195904404893</v>
      </c>
      <c r="AI74" s="31">
        <f t="shared" si="12"/>
        <v>6.2149258824474316</v>
      </c>
      <c r="AJ74" s="31">
        <f t="shared" si="13"/>
        <v>4.9011172131548051</v>
      </c>
      <c r="AK74" s="31">
        <f t="shared" si="14"/>
        <v>1.6387646950158512</v>
      </c>
      <c r="AL74" s="31">
        <f t="shared" si="15"/>
        <v>12.332883042273622</v>
      </c>
      <c r="AM74" s="31">
        <f t="shared" si="16"/>
        <v>-0.32127543208319764</v>
      </c>
      <c r="AN74" s="31">
        <f t="shared" si="17"/>
        <v>6.4429805826117672</v>
      </c>
      <c r="AO74" s="31">
        <f t="shared" si="18"/>
        <v>4.2047328703739453</v>
      </c>
      <c r="AP74" s="23"/>
      <c r="AQ74" s="23"/>
      <c r="AR74" s="57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M74" s="57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</row>
    <row r="75" spans="1:84" s="59" customFormat="1" ht="15.75" x14ac:dyDescent="0.25">
      <c r="A75" s="43">
        <v>43282</v>
      </c>
      <c r="B75" s="31">
        <v>105.89274310810961</v>
      </c>
      <c r="C75" s="31">
        <v>71.161528724744187</v>
      </c>
      <c r="D75" s="31">
        <v>116.04906201430917</v>
      </c>
      <c r="E75" s="31">
        <v>117.90047230140512</v>
      </c>
      <c r="F75" s="31">
        <v>123.18679087241262</v>
      </c>
      <c r="G75" s="31">
        <v>115.61804022827897</v>
      </c>
      <c r="H75" s="31">
        <v>116.34959648753549</v>
      </c>
      <c r="I75" s="31">
        <v>132.10632815552469</v>
      </c>
      <c r="J75" s="31">
        <v>122.1812631514087</v>
      </c>
      <c r="K75" s="31">
        <v>135.2976270584482</v>
      </c>
      <c r="L75" s="31">
        <v>121.70894046031265</v>
      </c>
      <c r="M75" s="31">
        <v>119.71627032588918</v>
      </c>
      <c r="N75" s="31">
        <v>113.81877403045071</v>
      </c>
      <c r="O75" s="31">
        <v>119.04861361646039</v>
      </c>
      <c r="P75" s="31">
        <v>113.46056344947752</v>
      </c>
      <c r="Q75" s="31">
        <v>137.93693434025158</v>
      </c>
      <c r="R75" s="31">
        <v>119.91813224869115</v>
      </c>
      <c r="S75" s="31">
        <v>123.96736259668096</v>
      </c>
      <c r="T75" s="31">
        <v>118.20014580037578</v>
      </c>
      <c r="U75" s="23"/>
      <c r="V75" s="43">
        <v>43282</v>
      </c>
      <c r="W75" s="31">
        <f t="shared" si="0"/>
        <v>2.3179501649284617</v>
      </c>
      <c r="X75" s="31">
        <f t="shared" si="1"/>
        <v>17.105676479978655</v>
      </c>
      <c r="Y75" s="31">
        <f t="shared" si="2"/>
        <v>2.3923324249197151</v>
      </c>
      <c r="Z75" s="31">
        <f t="shared" si="3"/>
        <v>-0.36731810406524801</v>
      </c>
      <c r="AA75" s="31">
        <f t="shared" si="4"/>
        <v>6.3573549239834648</v>
      </c>
      <c r="AB75" s="31">
        <f t="shared" si="5"/>
        <v>3.6471728322254648</v>
      </c>
      <c r="AC75" s="31">
        <f t="shared" si="6"/>
        <v>4.4103962711168094</v>
      </c>
      <c r="AD75" s="31">
        <f t="shared" si="7"/>
        <v>0.52426740087834389</v>
      </c>
      <c r="AE75" s="31">
        <f t="shared" si="8"/>
        <v>4.1386864001412107</v>
      </c>
      <c r="AF75" s="31">
        <f t="shared" si="9"/>
        <v>7.5098969915854354</v>
      </c>
      <c r="AG75" s="31">
        <f t="shared" si="10"/>
        <v>4.2136753495579882</v>
      </c>
      <c r="AH75" s="31">
        <f t="shared" si="11"/>
        <v>8.4328343497375187</v>
      </c>
      <c r="AI75" s="31">
        <f t="shared" si="12"/>
        <v>5.8109530974012955</v>
      </c>
      <c r="AJ75" s="31">
        <f t="shared" si="13"/>
        <v>4.4867561907202571</v>
      </c>
      <c r="AK75" s="31">
        <f t="shared" si="14"/>
        <v>1.377042760036943</v>
      </c>
      <c r="AL75" s="31">
        <f t="shared" si="15"/>
        <v>7.1454658307278578</v>
      </c>
      <c r="AM75" s="31">
        <f t="shared" si="16"/>
        <v>3.3762883127603089</v>
      </c>
      <c r="AN75" s="31">
        <f t="shared" si="17"/>
        <v>5.6510039067680253</v>
      </c>
      <c r="AO75" s="31">
        <f t="shared" si="18"/>
        <v>3.8628317125838834</v>
      </c>
      <c r="AP75" s="23"/>
      <c r="AQ75" s="23"/>
      <c r="AR75" s="57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M75" s="57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</row>
    <row r="76" spans="1:84" s="59" customFormat="1" ht="15.75" x14ac:dyDescent="0.25">
      <c r="A76" s="43">
        <v>43313</v>
      </c>
      <c r="B76" s="31">
        <v>110.68631686264392</v>
      </c>
      <c r="C76" s="31">
        <v>69.411449796748954</v>
      </c>
      <c r="D76" s="31">
        <v>114.25650886407836</v>
      </c>
      <c r="E76" s="31">
        <v>116.70536989842874</v>
      </c>
      <c r="F76" s="31">
        <v>127.47237085257609</v>
      </c>
      <c r="G76" s="31">
        <v>116.65064311926223</v>
      </c>
      <c r="H76" s="31">
        <v>116.79258563226333</v>
      </c>
      <c r="I76" s="31">
        <v>124.03359058769014</v>
      </c>
      <c r="J76" s="31">
        <v>117.3060899297983</v>
      </c>
      <c r="K76" s="31">
        <v>129.32797398005391</v>
      </c>
      <c r="L76" s="31">
        <v>121.92528260076793</v>
      </c>
      <c r="M76" s="31">
        <v>118.21831833924912</v>
      </c>
      <c r="N76" s="31">
        <v>110.40449787767315</v>
      </c>
      <c r="O76" s="31">
        <v>118.87065117509</v>
      </c>
      <c r="P76" s="31">
        <v>113.91572338310853</v>
      </c>
      <c r="Q76" s="31">
        <v>135.91968295158392</v>
      </c>
      <c r="R76" s="31">
        <v>120.43834209378394</v>
      </c>
      <c r="S76" s="31">
        <v>123.69838681249756</v>
      </c>
      <c r="T76" s="31">
        <v>118.03133306496755</v>
      </c>
      <c r="U76" s="23"/>
      <c r="V76" s="43">
        <v>43313</v>
      </c>
      <c r="W76" s="31">
        <f t="shared" si="0"/>
        <v>3.6669853896330409</v>
      </c>
      <c r="X76" s="31">
        <f t="shared" si="1"/>
        <v>6.5502330731753062</v>
      </c>
      <c r="Y76" s="31">
        <f t="shared" si="2"/>
        <v>4.408576910801898</v>
      </c>
      <c r="Z76" s="31">
        <f t="shared" si="3"/>
        <v>-1.8296569109231626</v>
      </c>
      <c r="AA76" s="31">
        <f t="shared" si="4"/>
        <v>4.6675883825352287</v>
      </c>
      <c r="AB76" s="31">
        <f t="shared" si="5"/>
        <v>2.3887229972884967</v>
      </c>
      <c r="AC76" s="31">
        <f t="shared" si="6"/>
        <v>3.1436136569259645</v>
      </c>
      <c r="AD76" s="31">
        <f t="shared" si="7"/>
        <v>3.3558569829336165</v>
      </c>
      <c r="AE76" s="31">
        <f t="shared" si="8"/>
        <v>1.5692311650013551</v>
      </c>
      <c r="AF76" s="31">
        <f t="shared" si="9"/>
        <v>5.5555953814900221</v>
      </c>
      <c r="AG76" s="31">
        <f t="shared" si="10"/>
        <v>4.0428376420183554</v>
      </c>
      <c r="AH76" s="31">
        <f t="shared" si="11"/>
        <v>9.2453571464409521</v>
      </c>
      <c r="AI76" s="31">
        <f t="shared" si="12"/>
        <v>3.6777701612272296</v>
      </c>
      <c r="AJ76" s="31">
        <f t="shared" si="13"/>
        <v>4.2498672459972795</v>
      </c>
      <c r="AK76" s="31">
        <f t="shared" si="14"/>
        <v>1.2038646970267308</v>
      </c>
      <c r="AL76" s="31">
        <f t="shared" si="15"/>
        <v>4.0396908187181992</v>
      </c>
      <c r="AM76" s="31">
        <f t="shared" si="16"/>
        <v>4.0432841395823544</v>
      </c>
      <c r="AN76" s="31">
        <f t="shared" si="17"/>
        <v>5.5619956899417105</v>
      </c>
      <c r="AO76" s="31">
        <f t="shared" si="18"/>
        <v>3.6059058329117306</v>
      </c>
      <c r="AP76" s="23"/>
      <c r="AQ76" s="23"/>
      <c r="AR76" s="57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M76" s="57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</row>
    <row r="77" spans="1:84" s="59" customFormat="1" ht="15.75" x14ac:dyDescent="0.25">
      <c r="A77" s="43">
        <v>43344</v>
      </c>
      <c r="B77" s="31">
        <v>105.76634194239466</v>
      </c>
      <c r="C77" s="31">
        <v>68.82943650658973</v>
      </c>
      <c r="D77" s="31">
        <v>107.95589479231897</v>
      </c>
      <c r="E77" s="31">
        <v>116.32245046619437</v>
      </c>
      <c r="F77" s="31">
        <v>118.44315719909901</v>
      </c>
      <c r="G77" s="31">
        <v>117.17785176718156</v>
      </c>
      <c r="H77" s="31">
        <v>118.02449458630061</v>
      </c>
      <c r="I77" s="31">
        <v>124.43399999342208</v>
      </c>
      <c r="J77" s="31">
        <v>114.26948650196643</v>
      </c>
      <c r="K77" s="31">
        <v>133.36359369186911</v>
      </c>
      <c r="L77" s="31">
        <v>122.10997029837016</v>
      </c>
      <c r="M77" s="31">
        <v>114.04692887970388</v>
      </c>
      <c r="N77" s="31">
        <v>112.41987691573492</v>
      </c>
      <c r="O77" s="31">
        <v>119.14042591793083</v>
      </c>
      <c r="P77" s="31">
        <v>105.94359416730508</v>
      </c>
      <c r="Q77" s="31">
        <v>128.65458632818769</v>
      </c>
      <c r="R77" s="31">
        <v>113.42953126030547</v>
      </c>
      <c r="S77" s="31">
        <v>123.43724850785655</v>
      </c>
      <c r="T77" s="31">
        <v>115.46173001607252</v>
      </c>
      <c r="U77" s="23"/>
      <c r="V77" s="43">
        <v>43344</v>
      </c>
      <c r="W77" s="31">
        <f t="shared" si="0"/>
        <v>1.7879230489090077</v>
      </c>
      <c r="X77" s="31">
        <f t="shared" si="1"/>
        <v>8.2515796725732002</v>
      </c>
      <c r="Y77" s="31">
        <f t="shared" si="2"/>
        <v>1.4157834954873607</v>
      </c>
      <c r="Z77" s="31">
        <f t="shared" si="3"/>
        <v>-0.70538587842510481</v>
      </c>
      <c r="AA77" s="31">
        <f t="shared" si="4"/>
        <v>3.1108864692259459</v>
      </c>
      <c r="AB77" s="31">
        <f t="shared" si="5"/>
        <v>1.9714759215807618</v>
      </c>
      <c r="AC77" s="31">
        <f t="shared" si="6"/>
        <v>5.1576249174482882</v>
      </c>
      <c r="AD77" s="31">
        <f t="shared" si="7"/>
        <v>7.86169314834153</v>
      </c>
      <c r="AE77" s="31">
        <f t="shared" si="8"/>
        <v>2.2630962222440729</v>
      </c>
      <c r="AF77" s="31">
        <f t="shared" si="9"/>
        <v>5.4784287736487016</v>
      </c>
      <c r="AG77" s="31">
        <f t="shared" si="10"/>
        <v>4.1548498537496812</v>
      </c>
      <c r="AH77" s="31">
        <f t="shared" si="11"/>
        <v>10.043185886619625</v>
      </c>
      <c r="AI77" s="31">
        <f t="shared" si="12"/>
        <v>2.8291139321402881</v>
      </c>
      <c r="AJ77" s="31">
        <f t="shared" si="13"/>
        <v>4.9233961690707133</v>
      </c>
      <c r="AK77" s="31">
        <f t="shared" si="14"/>
        <v>1.1988229494416487</v>
      </c>
      <c r="AL77" s="31">
        <f t="shared" si="15"/>
        <v>2.2802581259783352</v>
      </c>
      <c r="AM77" s="31">
        <f t="shared" si="16"/>
        <v>1.7024857109314269</v>
      </c>
      <c r="AN77" s="31">
        <f t="shared" si="17"/>
        <v>5.7267191144915159</v>
      </c>
      <c r="AO77" s="31">
        <f t="shared" si="18"/>
        <v>3.0235413055126941</v>
      </c>
      <c r="AP77" s="23"/>
      <c r="AQ77" s="23"/>
      <c r="AR77" s="57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M77" s="57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</row>
    <row r="78" spans="1:84" s="59" customFormat="1" ht="15.75" x14ac:dyDescent="0.25">
      <c r="A78" s="43">
        <v>43374</v>
      </c>
      <c r="B78" s="31">
        <v>103.95286707960524</v>
      </c>
      <c r="C78" s="31">
        <v>65.194650218073633</v>
      </c>
      <c r="D78" s="31">
        <v>113.62047690648589</v>
      </c>
      <c r="E78" s="31">
        <v>122.55627622387493</v>
      </c>
      <c r="F78" s="31">
        <v>126.98859535651644</v>
      </c>
      <c r="G78" s="31">
        <v>119.78595313907732</v>
      </c>
      <c r="H78" s="31">
        <v>121.10069278192584</v>
      </c>
      <c r="I78" s="31">
        <v>133.04276266552705</v>
      </c>
      <c r="J78" s="31">
        <v>120.22302322588804</v>
      </c>
      <c r="K78" s="31">
        <v>132.62583010735938</v>
      </c>
      <c r="L78" s="31">
        <v>123.84360619584093</v>
      </c>
      <c r="M78" s="31">
        <v>126.49070289090824</v>
      </c>
      <c r="N78" s="31">
        <v>116.95946253405914</v>
      </c>
      <c r="O78" s="31">
        <v>118.25245976653299</v>
      </c>
      <c r="P78" s="31">
        <v>90.854465118517595</v>
      </c>
      <c r="Q78" s="31">
        <v>137.08607291293239</v>
      </c>
      <c r="R78" s="31">
        <v>118.26935599171544</v>
      </c>
      <c r="S78" s="31">
        <v>127.42528533997329</v>
      </c>
      <c r="T78" s="31">
        <v>118.0903559148896</v>
      </c>
      <c r="U78" s="23"/>
      <c r="V78" s="43">
        <v>43374</v>
      </c>
      <c r="W78" s="31">
        <f t="shared" si="0"/>
        <v>2.1579882810339228</v>
      </c>
      <c r="X78" s="31">
        <f t="shared" si="1"/>
        <v>4.0264121445699601</v>
      </c>
      <c r="Y78" s="31">
        <f t="shared" si="2"/>
        <v>3.9743418665013195</v>
      </c>
      <c r="Z78" s="31">
        <f t="shared" si="3"/>
        <v>-1.167115035367388</v>
      </c>
      <c r="AA78" s="31">
        <f t="shared" si="4"/>
        <v>10.794294927005055</v>
      </c>
      <c r="AB78" s="31">
        <f t="shared" si="5"/>
        <v>2.3500775777455516</v>
      </c>
      <c r="AC78" s="31">
        <f t="shared" si="6"/>
        <v>4.7102566387461309</v>
      </c>
      <c r="AD78" s="31">
        <f t="shared" si="7"/>
        <v>6.4037631330493525</v>
      </c>
      <c r="AE78" s="31">
        <f t="shared" si="8"/>
        <v>0.1517222894453738</v>
      </c>
      <c r="AF78" s="31">
        <f t="shared" si="9"/>
        <v>5.5102860136998544</v>
      </c>
      <c r="AG78" s="31">
        <f t="shared" si="10"/>
        <v>4.4356364610331269</v>
      </c>
      <c r="AH78" s="31">
        <f t="shared" si="11"/>
        <v>11.010824616423776</v>
      </c>
      <c r="AI78" s="31">
        <f t="shared" si="12"/>
        <v>1.487784385914054</v>
      </c>
      <c r="AJ78" s="31">
        <f t="shared" si="13"/>
        <v>4.5818249474717447</v>
      </c>
      <c r="AK78" s="31">
        <f t="shared" si="14"/>
        <v>1.3227215302135136</v>
      </c>
      <c r="AL78" s="31">
        <f t="shared" si="15"/>
        <v>6.5533571458470163</v>
      </c>
      <c r="AM78" s="31">
        <f t="shared" si="16"/>
        <v>2.3095105802767364</v>
      </c>
      <c r="AN78" s="31">
        <f t="shared" si="17"/>
        <v>6.9413690348115438</v>
      </c>
      <c r="AO78" s="31">
        <f t="shared" si="18"/>
        <v>3.8599858394569537</v>
      </c>
      <c r="AP78" s="23"/>
      <c r="AQ78" s="23"/>
      <c r="AR78" s="57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M78" s="57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</row>
    <row r="79" spans="1:84" s="59" customFormat="1" ht="15.75" x14ac:dyDescent="0.25">
      <c r="A79" s="43">
        <v>43405</v>
      </c>
      <c r="B79" s="31">
        <v>109.85204538187263</v>
      </c>
      <c r="C79" s="31">
        <v>71.152673768431853</v>
      </c>
      <c r="D79" s="31">
        <v>118.16905893371533</v>
      </c>
      <c r="E79" s="31">
        <v>123.41941977474028</v>
      </c>
      <c r="F79" s="31">
        <v>129.10323871216701</v>
      </c>
      <c r="G79" s="31">
        <v>122.42928484034081</v>
      </c>
      <c r="H79" s="31">
        <v>125.22048414464234</v>
      </c>
      <c r="I79" s="31">
        <v>132.13722781212979</v>
      </c>
      <c r="J79" s="31">
        <v>128.72653324240233</v>
      </c>
      <c r="K79" s="31">
        <v>141.88626748102658</v>
      </c>
      <c r="L79" s="31">
        <v>124.54220800697955</v>
      </c>
      <c r="M79" s="31">
        <v>129.38009573522712</v>
      </c>
      <c r="N79" s="31">
        <v>124.85109559145299</v>
      </c>
      <c r="O79" s="31">
        <v>119.14368448193346</v>
      </c>
      <c r="P79" s="31">
        <v>88.421748281043151</v>
      </c>
      <c r="Q79" s="31">
        <v>133.44318152156097</v>
      </c>
      <c r="R79" s="31">
        <v>115.56246066850834</v>
      </c>
      <c r="S79" s="31">
        <v>132.80561262799066</v>
      </c>
      <c r="T79" s="31">
        <v>121.17704824844135</v>
      </c>
      <c r="U79" s="23"/>
      <c r="V79" s="43">
        <v>43405</v>
      </c>
      <c r="W79" s="31">
        <f t="shared" si="0"/>
        <v>0.13795551631434932</v>
      </c>
      <c r="X79" s="31">
        <f t="shared" si="1"/>
        <v>19.005216570930969</v>
      </c>
      <c r="Y79" s="31">
        <f t="shared" si="2"/>
        <v>-0.32429744479917133</v>
      </c>
      <c r="Z79" s="31">
        <f t="shared" si="3"/>
        <v>-1.7031027902500995</v>
      </c>
      <c r="AA79" s="31">
        <f t="shared" si="4"/>
        <v>8.805323446535823</v>
      </c>
      <c r="AB79" s="31">
        <f t="shared" si="5"/>
        <v>1.5137752680405896</v>
      </c>
      <c r="AC79" s="31">
        <f t="shared" si="6"/>
        <v>5.6211412830988365</v>
      </c>
      <c r="AD79" s="31">
        <f t="shared" si="7"/>
        <v>8.0285829339845804</v>
      </c>
      <c r="AE79" s="31">
        <f t="shared" si="8"/>
        <v>11.569405910450698</v>
      </c>
      <c r="AF79" s="31">
        <f t="shared" si="9"/>
        <v>11.215545392416743</v>
      </c>
      <c r="AG79" s="31">
        <f t="shared" si="10"/>
        <v>4.5313376369810783</v>
      </c>
      <c r="AH79" s="31">
        <f t="shared" si="11"/>
        <v>10.379972378022956</v>
      </c>
      <c r="AI79" s="31">
        <f t="shared" si="12"/>
        <v>1.1798807593631011</v>
      </c>
      <c r="AJ79" s="31">
        <f t="shared" si="13"/>
        <v>5.0300607717447434</v>
      </c>
      <c r="AK79" s="31">
        <f t="shared" si="14"/>
        <v>1.6515453052214752</v>
      </c>
      <c r="AL79" s="31">
        <f t="shared" si="15"/>
        <v>6.7320879242240608</v>
      </c>
      <c r="AM79" s="31">
        <f t="shared" si="16"/>
        <v>4.226180166384097</v>
      </c>
      <c r="AN79" s="31">
        <f t="shared" si="17"/>
        <v>6.7785194176179857</v>
      </c>
      <c r="AO79" s="31">
        <f t="shared" si="18"/>
        <v>3.6385071483999241</v>
      </c>
      <c r="AP79" s="23"/>
      <c r="AQ79" s="23"/>
      <c r="AR79" s="57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M79" s="57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</row>
    <row r="80" spans="1:84" s="59" customFormat="1" ht="15.75" x14ac:dyDescent="0.25">
      <c r="A80" s="44">
        <v>43435</v>
      </c>
      <c r="B80" s="33">
        <v>115.57775718414243</v>
      </c>
      <c r="C80" s="33">
        <v>64.855359139572045</v>
      </c>
      <c r="D80" s="33">
        <v>124.13710860908557</v>
      </c>
      <c r="E80" s="33">
        <v>128.52273564014956</v>
      </c>
      <c r="F80" s="33">
        <v>123.50853653247364</v>
      </c>
      <c r="G80" s="33">
        <v>122.48143555033234</v>
      </c>
      <c r="H80" s="33">
        <v>128.27064253120318</v>
      </c>
      <c r="I80" s="33">
        <v>158.72659946253938</v>
      </c>
      <c r="J80" s="33">
        <v>141.85347542186383</v>
      </c>
      <c r="K80" s="33">
        <v>144.57146115533521</v>
      </c>
      <c r="L80" s="33">
        <v>125.45697227898454</v>
      </c>
      <c r="M80" s="33">
        <v>136.93496418471193</v>
      </c>
      <c r="N80" s="33">
        <v>137.76199406310852</v>
      </c>
      <c r="O80" s="33">
        <v>119.82840943438416</v>
      </c>
      <c r="P80" s="33">
        <v>99.670901376059817</v>
      </c>
      <c r="Q80" s="33">
        <v>133.88465955344296</v>
      </c>
      <c r="R80" s="33">
        <v>113.71852607872532</v>
      </c>
      <c r="S80" s="33">
        <v>134.97207884297171</v>
      </c>
      <c r="T80" s="33">
        <v>125.23399772489417</v>
      </c>
      <c r="U80" s="23"/>
      <c r="V80" s="44">
        <v>43435</v>
      </c>
      <c r="W80" s="33">
        <f t="shared" si="0"/>
        <v>0.68828450102162719</v>
      </c>
      <c r="X80" s="33">
        <f t="shared" si="1"/>
        <v>4.2667241281564117</v>
      </c>
      <c r="Y80" s="33">
        <f t="shared" si="2"/>
        <v>2.6866990734175857</v>
      </c>
      <c r="Z80" s="33">
        <f t="shared" si="3"/>
        <v>2.2515084105511534</v>
      </c>
      <c r="AA80" s="33">
        <f t="shared" si="4"/>
        <v>7.7618526081501926</v>
      </c>
      <c r="AB80" s="33">
        <f t="shared" si="5"/>
        <v>0.56874051564206241</v>
      </c>
      <c r="AC80" s="33">
        <f t="shared" si="6"/>
        <v>2.4600376066476173</v>
      </c>
      <c r="AD80" s="33">
        <f t="shared" si="7"/>
        <v>7.3809735083260932</v>
      </c>
      <c r="AE80" s="33">
        <f t="shared" si="8"/>
        <v>-5.8831714079233706</v>
      </c>
      <c r="AF80" s="33">
        <f t="shared" si="9"/>
        <v>2.8242180791968821</v>
      </c>
      <c r="AG80" s="33">
        <f t="shared" si="10"/>
        <v>4.0959075760383428</v>
      </c>
      <c r="AH80" s="33">
        <f t="shared" si="11"/>
        <v>6.5367063587064393</v>
      </c>
      <c r="AI80" s="33">
        <f t="shared" si="12"/>
        <v>2.2744918206157365</v>
      </c>
      <c r="AJ80" s="33">
        <f t="shared" si="13"/>
        <v>3.2595085214073691</v>
      </c>
      <c r="AK80" s="33">
        <f t="shared" si="14"/>
        <v>2.1536059410401975</v>
      </c>
      <c r="AL80" s="33">
        <f t="shared" si="15"/>
        <v>-3.5818263403524213</v>
      </c>
      <c r="AM80" s="33">
        <f t="shared" si="16"/>
        <v>4.4439675259391009</v>
      </c>
      <c r="AN80" s="33">
        <f t="shared" si="17"/>
        <v>4.4348641718252395</v>
      </c>
      <c r="AO80" s="33">
        <f t="shared" si="18"/>
        <v>2.1968916486459165</v>
      </c>
      <c r="AP80" s="23"/>
      <c r="AQ80" s="23"/>
      <c r="AR80" s="57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M80" s="57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</row>
    <row r="81" spans="1:84" s="59" customFormat="1" ht="15.75" x14ac:dyDescent="0.25">
      <c r="A81" s="45">
        <v>43466</v>
      </c>
      <c r="B81" s="35">
        <v>120.93853442833849</v>
      </c>
      <c r="C81" s="35">
        <v>64.075861214267533</v>
      </c>
      <c r="D81" s="35">
        <v>122.48850914273532</v>
      </c>
      <c r="E81" s="35">
        <v>125.63480749763239</v>
      </c>
      <c r="F81" s="35">
        <v>107.56645006256767</v>
      </c>
      <c r="G81" s="35">
        <v>120.23986797906115</v>
      </c>
      <c r="H81" s="35">
        <v>122.20065026906617</v>
      </c>
      <c r="I81" s="35">
        <v>122.31798381682437</v>
      </c>
      <c r="J81" s="35">
        <v>133.19158295130873</v>
      </c>
      <c r="K81" s="35">
        <v>149.56859177431409</v>
      </c>
      <c r="L81" s="35">
        <v>124.3020630629685</v>
      </c>
      <c r="M81" s="35">
        <v>115.2248515071021</v>
      </c>
      <c r="N81" s="35">
        <v>119.77735039542159</v>
      </c>
      <c r="O81" s="35">
        <v>116.50895138666554</v>
      </c>
      <c r="P81" s="35">
        <v>111.79161622833936</v>
      </c>
      <c r="Q81" s="35">
        <v>124.15395404277575</v>
      </c>
      <c r="R81" s="35">
        <v>119.52469871291032</v>
      </c>
      <c r="S81" s="35">
        <v>133.29610149130013</v>
      </c>
      <c r="T81" s="35">
        <v>121.97867316450029</v>
      </c>
      <c r="U81" s="23"/>
      <c r="V81" s="45">
        <v>43466</v>
      </c>
      <c r="W81" s="35">
        <f t="shared" si="0"/>
        <v>3.4553792165954178</v>
      </c>
      <c r="X81" s="35">
        <f t="shared" si="1"/>
        <v>-0.92225244849983312</v>
      </c>
      <c r="Y81" s="35">
        <f t="shared" si="2"/>
        <v>3.0381910800339824</v>
      </c>
      <c r="Z81" s="35">
        <f t="shared" si="3"/>
        <v>0.28180778273107876</v>
      </c>
      <c r="AA81" s="35">
        <f t="shared" si="4"/>
        <v>4.3508144301016358</v>
      </c>
      <c r="AB81" s="35">
        <f t="shared" si="5"/>
        <v>2.3148945970563659</v>
      </c>
      <c r="AC81" s="35">
        <f t="shared" si="6"/>
        <v>4.4278396835764795</v>
      </c>
      <c r="AD81" s="35">
        <f t="shared" si="7"/>
        <v>5.7751360238326583</v>
      </c>
      <c r="AE81" s="35">
        <f t="shared" si="8"/>
        <v>17.735705314096691</v>
      </c>
      <c r="AF81" s="35">
        <f t="shared" si="9"/>
        <v>1.3808313908858452</v>
      </c>
      <c r="AG81" s="35">
        <f t="shared" si="10"/>
        <v>4.6302736951778769</v>
      </c>
      <c r="AH81" s="35">
        <f t="shared" si="11"/>
        <v>5.5573955713829548</v>
      </c>
      <c r="AI81" s="35">
        <f t="shared" si="12"/>
        <v>3.0859913464186945</v>
      </c>
      <c r="AJ81" s="35">
        <f t="shared" si="13"/>
        <v>3.2521202190331167</v>
      </c>
      <c r="AK81" s="35">
        <f t="shared" si="14"/>
        <v>2.4921475700742093</v>
      </c>
      <c r="AL81" s="35">
        <f t="shared" si="15"/>
        <v>-3.3174636940385511</v>
      </c>
      <c r="AM81" s="35">
        <f t="shared" si="16"/>
        <v>1.90220574658548</v>
      </c>
      <c r="AN81" s="35">
        <f t="shared" si="17"/>
        <v>5.3969630068130954</v>
      </c>
      <c r="AO81" s="35">
        <f t="shared" si="18"/>
        <v>3.627475108981443</v>
      </c>
      <c r="AP81" s="23"/>
      <c r="AQ81" s="23"/>
      <c r="AR81" s="57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M81" s="57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</row>
    <row r="82" spans="1:84" s="59" customFormat="1" ht="15.75" x14ac:dyDescent="0.25">
      <c r="A82" s="40">
        <v>43497</v>
      </c>
      <c r="B82" s="27">
        <v>125.92799456087003</v>
      </c>
      <c r="C82" s="27">
        <v>65.01021159569919</v>
      </c>
      <c r="D82" s="27">
        <v>121.83504958755864</v>
      </c>
      <c r="E82" s="27">
        <v>119.81909709851823</v>
      </c>
      <c r="F82" s="27">
        <v>121.03034338033603</v>
      </c>
      <c r="G82" s="27">
        <v>119.10867227951753</v>
      </c>
      <c r="H82" s="27">
        <v>120.82282072585951</v>
      </c>
      <c r="I82" s="27">
        <v>118.23662044871924</v>
      </c>
      <c r="J82" s="27">
        <v>122.05407004242062</v>
      </c>
      <c r="K82" s="27">
        <v>136.27150450514529</v>
      </c>
      <c r="L82" s="27">
        <v>123.9174774150993</v>
      </c>
      <c r="M82" s="27">
        <v>116.64418799622501</v>
      </c>
      <c r="N82" s="27">
        <v>121.690199227569</v>
      </c>
      <c r="O82" s="27">
        <v>119.85002688413037</v>
      </c>
      <c r="P82" s="27">
        <v>128.40914788557669</v>
      </c>
      <c r="Q82" s="27">
        <v>131.0587878215515</v>
      </c>
      <c r="R82" s="27">
        <v>115.69537576168277</v>
      </c>
      <c r="S82" s="27">
        <v>131.63735052135843</v>
      </c>
      <c r="T82" s="27">
        <v>122.61823268392531</v>
      </c>
      <c r="U82" s="23"/>
      <c r="V82" s="40">
        <v>43497</v>
      </c>
      <c r="W82" s="27">
        <f t="shared" si="0"/>
        <v>2.4656508701076376</v>
      </c>
      <c r="X82" s="27">
        <f t="shared" si="1"/>
        <v>2.2499354216822525</v>
      </c>
      <c r="Y82" s="27">
        <f t="shared" si="2"/>
        <v>3.074603435599883</v>
      </c>
      <c r="Z82" s="27">
        <f t="shared" si="3"/>
        <v>-3.0641994130909751</v>
      </c>
      <c r="AA82" s="27">
        <f t="shared" si="4"/>
        <v>11.101528054432208</v>
      </c>
      <c r="AB82" s="27">
        <f t="shared" si="5"/>
        <v>4.4640301981452097</v>
      </c>
      <c r="AC82" s="27">
        <f t="shared" si="6"/>
        <v>3.3452178688064151</v>
      </c>
      <c r="AD82" s="27">
        <f t="shared" si="7"/>
        <v>8.3882270358497806</v>
      </c>
      <c r="AE82" s="27">
        <f t="shared" si="8"/>
        <v>7.3769183972507619</v>
      </c>
      <c r="AF82" s="27">
        <f t="shared" si="9"/>
        <v>6.6320700994169357</v>
      </c>
      <c r="AG82" s="27">
        <f t="shared" si="10"/>
        <v>4.5533309690574413</v>
      </c>
      <c r="AH82" s="27">
        <f t="shared" si="11"/>
        <v>5.4409522995996866</v>
      </c>
      <c r="AI82" s="27">
        <f t="shared" si="12"/>
        <v>4.9495189433376794</v>
      </c>
      <c r="AJ82" s="27">
        <f t="shared" si="13"/>
        <v>1.3365889662979527</v>
      </c>
      <c r="AK82" s="27">
        <f t="shared" si="14"/>
        <v>0.84746633402308191</v>
      </c>
      <c r="AL82" s="27">
        <f t="shared" si="15"/>
        <v>3.0178133563113931</v>
      </c>
      <c r="AM82" s="27">
        <f t="shared" si="16"/>
        <v>1.3942808256758781</v>
      </c>
      <c r="AN82" s="27">
        <f t="shared" si="17"/>
        <v>8.1138823028426685</v>
      </c>
      <c r="AO82" s="27">
        <f t="shared" si="18"/>
        <v>4.1797788587401641</v>
      </c>
      <c r="AP82" s="23"/>
      <c r="AQ82" s="23"/>
      <c r="AR82" s="57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M82" s="57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</row>
    <row r="83" spans="1:84" s="59" customFormat="1" ht="15.75" x14ac:dyDescent="0.25">
      <c r="A83" s="40">
        <v>43525</v>
      </c>
      <c r="B83" s="27">
        <v>132.18470892448522</v>
      </c>
      <c r="C83" s="27">
        <v>65.369000805540324</v>
      </c>
      <c r="D83" s="27">
        <v>126.93157984708687</v>
      </c>
      <c r="E83" s="27">
        <v>123.7489467819255</v>
      </c>
      <c r="F83" s="27">
        <v>114.92261298494864</v>
      </c>
      <c r="G83" s="27">
        <v>120.51362205122943</v>
      </c>
      <c r="H83" s="27">
        <v>123.50225599564135</v>
      </c>
      <c r="I83" s="27">
        <v>134.71421904441524</v>
      </c>
      <c r="J83" s="27">
        <v>124.01495409097998</v>
      </c>
      <c r="K83" s="27">
        <v>139.71666821360182</v>
      </c>
      <c r="L83" s="27">
        <v>125.12885815921604</v>
      </c>
      <c r="M83" s="27">
        <v>119.79618599394038</v>
      </c>
      <c r="N83" s="27">
        <v>129.08671156329586</v>
      </c>
      <c r="O83" s="27">
        <v>121.46355505639957</v>
      </c>
      <c r="P83" s="27">
        <v>130.04057864772926</v>
      </c>
      <c r="Q83" s="27">
        <v>137.78667980359691</v>
      </c>
      <c r="R83" s="27">
        <v>121.22053237677419</v>
      </c>
      <c r="S83" s="27">
        <v>133.9985064767757</v>
      </c>
      <c r="T83" s="27">
        <v>125.88103829918933</v>
      </c>
      <c r="U83" s="23"/>
      <c r="V83" s="40">
        <v>43525</v>
      </c>
      <c r="W83" s="27">
        <f t="shared" si="0"/>
        <v>2.2463279079806711</v>
      </c>
      <c r="X83" s="27">
        <f t="shared" si="1"/>
        <v>1.5951770591238414</v>
      </c>
      <c r="Y83" s="27">
        <f t="shared" si="2"/>
        <v>1.0446555904991044</v>
      </c>
      <c r="Z83" s="27">
        <f t="shared" si="3"/>
        <v>-1.1930312818009696</v>
      </c>
      <c r="AA83" s="27">
        <f t="shared" si="4"/>
        <v>9.0134736673109757</v>
      </c>
      <c r="AB83" s="27">
        <f t="shared" si="5"/>
        <v>4.7769246619218819</v>
      </c>
      <c r="AC83" s="27">
        <f t="shared" si="6"/>
        <v>2.4033538492687967</v>
      </c>
      <c r="AD83" s="27">
        <f t="shared" si="7"/>
        <v>2.4970641332056118</v>
      </c>
      <c r="AE83" s="27">
        <f t="shared" si="8"/>
        <v>2.162434782476268</v>
      </c>
      <c r="AF83" s="27">
        <f t="shared" si="9"/>
        <v>7.5246490842220055</v>
      </c>
      <c r="AG83" s="27">
        <f t="shared" si="10"/>
        <v>4.2089100930701449</v>
      </c>
      <c r="AH83" s="27">
        <f t="shared" si="11"/>
        <v>3.6318070699030471</v>
      </c>
      <c r="AI83" s="27">
        <f t="shared" si="12"/>
        <v>4.8864818790680573</v>
      </c>
      <c r="AJ83" s="27">
        <f t="shared" si="13"/>
        <v>1.1212863554414412</v>
      </c>
      <c r="AK83" s="27">
        <f t="shared" si="14"/>
        <v>1.0192266435600175</v>
      </c>
      <c r="AL83" s="27">
        <f t="shared" si="15"/>
        <v>2.7360493172849658</v>
      </c>
      <c r="AM83" s="27">
        <f t="shared" si="16"/>
        <v>0.9255265949096696</v>
      </c>
      <c r="AN83" s="27">
        <f t="shared" si="17"/>
        <v>9.3892468100478084</v>
      </c>
      <c r="AO83" s="27">
        <f t="shared" si="18"/>
        <v>3.4421464424114134</v>
      </c>
      <c r="AP83" s="23"/>
      <c r="AQ83" s="23"/>
      <c r="AR83" s="57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M83" s="57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</row>
    <row r="84" spans="1:84" s="59" customFormat="1" ht="15.75" x14ac:dyDescent="0.25">
      <c r="A84" s="40">
        <v>43556</v>
      </c>
      <c r="B84" s="27">
        <v>117.15821243914363</v>
      </c>
      <c r="C84" s="27">
        <v>68.283972069815988</v>
      </c>
      <c r="D84" s="27">
        <v>124.3689495347089</v>
      </c>
      <c r="E84" s="27">
        <v>119.71957086019007</v>
      </c>
      <c r="F84" s="27">
        <v>130.69919772326421</v>
      </c>
      <c r="G84" s="27">
        <v>121.23822849752945</v>
      </c>
      <c r="H84" s="27">
        <v>122.15255445084767</v>
      </c>
      <c r="I84" s="27">
        <v>133.01634632514128</v>
      </c>
      <c r="J84" s="27">
        <v>128.3696265657087</v>
      </c>
      <c r="K84" s="27">
        <v>140.936161857744</v>
      </c>
      <c r="L84" s="27">
        <v>125.69283862143396</v>
      </c>
      <c r="M84" s="27">
        <v>125.39249022915261</v>
      </c>
      <c r="N84" s="27">
        <v>121.83296949489906</v>
      </c>
      <c r="O84" s="27">
        <v>121.35129151589925</v>
      </c>
      <c r="P84" s="27">
        <v>113.3024114370904</v>
      </c>
      <c r="Q84" s="27">
        <v>131.20007429381502</v>
      </c>
      <c r="R84" s="27">
        <v>118.55652436832439</v>
      </c>
      <c r="S84" s="27">
        <v>135.88555028243428</v>
      </c>
      <c r="T84" s="27">
        <v>123.91321788359517</v>
      </c>
      <c r="U84" s="23"/>
      <c r="V84" s="40">
        <v>43556</v>
      </c>
      <c r="W84" s="27">
        <f t="shared" si="0"/>
        <v>0.42295654857392151</v>
      </c>
      <c r="X84" s="27">
        <f t="shared" si="1"/>
        <v>-1.0805505431222429</v>
      </c>
      <c r="Y84" s="27">
        <f t="shared" si="2"/>
        <v>2.4435756546886296</v>
      </c>
      <c r="Z84" s="27">
        <f t="shared" si="3"/>
        <v>2.3632521379516618</v>
      </c>
      <c r="AA84" s="27">
        <f t="shared" si="4"/>
        <v>18.577037331750617</v>
      </c>
      <c r="AB84" s="27">
        <f t="shared" si="5"/>
        <v>3.9408857954521324</v>
      </c>
      <c r="AC84" s="27">
        <f t="shared" si="6"/>
        <v>1.2216164600777688</v>
      </c>
      <c r="AD84" s="27">
        <f t="shared" si="7"/>
        <v>11.337025966353195</v>
      </c>
      <c r="AE84" s="27">
        <f t="shared" si="8"/>
        <v>0.91731363046518766</v>
      </c>
      <c r="AF84" s="27">
        <f t="shared" si="9"/>
        <v>7.0649941071948348</v>
      </c>
      <c r="AG84" s="27">
        <f t="shared" si="10"/>
        <v>4.140802877280052</v>
      </c>
      <c r="AH84" s="27">
        <f t="shared" si="11"/>
        <v>4.9273942057348847</v>
      </c>
      <c r="AI84" s="27">
        <f t="shared" si="12"/>
        <v>7.7282310799944298E-3</v>
      </c>
      <c r="AJ84" s="27">
        <f t="shared" si="13"/>
        <v>1.3868636200465829</v>
      </c>
      <c r="AK84" s="27">
        <f t="shared" si="14"/>
        <v>0.84743428450467206</v>
      </c>
      <c r="AL84" s="27">
        <f t="shared" si="15"/>
        <v>-2.1590035568284378</v>
      </c>
      <c r="AM84" s="27">
        <f t="shared" si="16"/>
        <v>-1.850437779166981</v>
      </c>
      <c r="AN84" s="27">
        <f t="shared" si="17"/>
        <v>9.2771340366293344</v>
      </c>
      <c r="AO84" s="27">
        <f t="shared" si="18"/>
        <v>3.6567951426680168</v>
      </c>
      <c r="AP84" s="23"/>
      <c r="AQ84" s="23"/>
      <c r="AR84" s="57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M84" s="57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</row>
    <row r="85" spans="1:84" s="59" customFormat="1" ht="15.75" x14ac:dyDescent="0.25">
      <c r="A85" s="40">
        <v>43586</v>
      </c>
      <c r="B85" s="27">
        <v>112.72840051650809</v>
      </c>
      <c r="C85" s="27">
        <v>80.079520585753457</v>
      </c>
      <c r="D85" s="27">
        <v>125.01277432482682</v>
      </c>
      <c r="E85" s="27">
        <v>112.74591832136788</v>
      </c>
      <c r="F85" s="27">
        <v>138.17690906513812</v>
      </c>
      <c r="G85" s="27">
        <v>119.54798528081959</v>
      </c>
      <c r="H85" s="27">
        <v>122.87136091757313</v>
      </c>
      <c r="I85" s="27">
        <v>134.85238116317339</v>
      </c>
      <c r="J85" s="27">
        <v>127.34780413870907</v>
      </c>
      <c r="K85" s="27">
        <v>148.42516408994518</v>
      </c>
      <c r="L85" s="27">
        <v>126.43681752899569</v>
      </c>
      <c r="M85" s="27">
        <v>122.09149482384898</v>
      </c>
      <c r="N85" s="27">
        <v>120.11840221292779</v>
      </c>
      <c r="O85" s="27">
        <v>122.28564811658327</v>
      </c>
      <c r="P85" s="27">
        <v>105.476474433291</v>
      </c>
      <c r="Q85" s="27">
        <v>141.38366516964541</v>
      </c>
      <c r="R85" s="27">
        <v>121.47868933469461</v>
      </c>
      <c r="S85" s="27">
        <v>133.84894683792686</v>
      </c>
      <c r="T85" s="27">
        <v>123.63689238052278</v>
      </c>
      <c r="U85" s="23"/>
      <c r="V85" s="40">
        <v>43586</v>
      </c>
      <c r="W85" s="27">
        <f t="shared" ref="W85:W86" si="19">B85/B73*100-100</f>
        <v>0.36002037225510719</v>
      </c>
      <c r="X85" s="27">
        <f t="shared" ref="X85:X86" si="20">C85/C73*100-100</f>
        <v>10.649281912790315</v>
      </c>
      <c r="Y85" s="27">
        <f t="shared" ref="Y85:Y86" si="21">D85/D73*100-100</f>
        <v>6.3321646707712631</v>
      </c>
      <c r="Z85" s="27">
        <f t="shared" ref="Z85:Z86" si="22">E85/E73*100-100</f>
        <v>-3.3683332007214517E-2</v>
      </c>
      <c r="AA85" s="27">
        <f t="shared" ref="AA85:AA86" si="23">F85/F73*100-100</f>
        <v>14.894846838144488</v>
      </c>
      <c r="AB85" s="27">
        <f t="shared" ref="AB85:AB86" si="24">G85/G73*100-100</f>
        <v>3.0530279040634269</v>
      </c>
      <c r="AC85" s="27">
        <f t="shared" ref="AC85:AC86" si="25">H85/H73*100-100</f>
        <v>2.8182165420598011</v>
      </c>
      <c r="AD85" s="27">
        <f t="shared" ref="AD85:AD86" si="26">I85/I73*100-100</f>
        <v>8.8604267433727557</v>
      </c>
      <c r="AE85" s="27">
        <f t="shared" ref="AE85:AE86" si="27">J85/J73*100-100</f>
        <v>-5.6029935184306936</v>
      </c>
      <c r="AF85" s="27">
        <f t="shared" ref="AF85:AF86" si="28">K85/K73*100-100</f>
        <v>9.953503527679004</v>
      </c>
      <c r="AG85" s="27">
        <f t="shared" ref="AG85:AG86" si="29">L85/L73*100-100</f>
        <v>4.3856563093068672</v>
      </c>
      <c r="AH85" s="27">
        <f t="shared" ref="AH85:AH86" si="30">M85/M73*100-100</f>
        <v>5.3599654812988717</v>
      </c>
      <c r="AI85" s="27">
        <f t="shared" ref="AI85:AI86" si="31">N85/N73*100-100</f>
        <v>0.90758630411662011</v>
      </c>
      <c r="AJ85" s="27">
        <f t="shared" ref="AJ85:AJ86" si="32">O85/O73*100-100</f>
        <v>2.7210950869052084</v>
      </c>
      <c r="AK85" s="27">
        <f t="shared" ref="AK85:AK86" si="33">P85/P73*100-100</f>
        <v>0.8031764166394737</v>
      </c>
      <c r="AL85" s="27">
        <f t="shared" ref="AL85:AL86" si="34">Q85/Q73*100-100</f>
        <v>5.8830293138948662</v>
      </c>
      <c r="AM85" s="27">
        <f t="shared" ref="AM85:AM86" si="35">R85/R73*100-100</f>
        <v>2.2575589429400793</v>
      </c>
      <c r="AN85" s="27">
        <f t="shared" ref="AN85:AN86" si="36">S85/S73*100-100</f>
        <v>7.7520313244542933</v>
      </c>
      <c r="AO85" s="27">
        <f t="shared" ref="AO85:AO86" si="37">T85/T73*100-100</f>
        <v>4.1611645301764355</v>
      </c>
      <c r="AP85" s="23"/>
      <c r="AQ85" s="23"/>
      <c r="AR85" s="57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M85" s="57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</row>
    <row r="86" spans="1:84" s="59" customFormat="1" ht="15.75" x14ac:dyDescent="0.25">
      <c r="A86" s="40">
        <v>43617</v>
      </c>
      <c r="B86" s="27">
        <v>107.67629215738231</v>
      </c>
      <c r="C86" s="27">
        <v>65.252525606686817</v>
      </c>
      <c r="D86" s="27">
        <v>117.33023538120266</v>
      </c>
      <c r="E86" s="27">
        <v>109.9259572094125</v>
      </c>
      <c r="F86" s="27">
        <v>130.23815519383322</v>
      </c>
      <c r="G86" s="27">
        <v>117.86686707159406</v>
      </c>
      <c r="H86" s="27">
        <v>118.76253573723298</v>
      </c>
      <c r="I86" s="27">
        <v>136.46578100445379</v>
      </c>
      <c r="J86" s="27">
        <v>124.18192192510344</v>
      </c>
      <c r="K86" s="27">
        <v>143.45986301826792</v>
      </c>
      <c r="L86" s="27">
        <v>126.58726236415046</v>
      </c>
      <c r="M86" s="27">
        <v>118.05453176017051</v>
      </c>
      <c r="N86" s="27">
        <v>119.53805127879856</v>
      </c>
      <c r="O86" s="27">
        <v>122.95842089863507</v>
      </c>
      <c r="P86" s="27">
        <v>105.50075977879862</v>
      </c>
      <c r="Q86" s="27">
        <v>138.48796140705792</v>
      </c>
      <c r="R86" s="27">
        <v>119.44532992072759</v>
      </c>
      <c r="S86" s="27">
        <v>131.48020355416608</v>
      </c>
      <c r="T86" s="27">
        <v>120.41415907320896</v>
      </c>
      <c r="U86" s="23"/>
      <c r="V86" s="40">
        <v>43617</v>
      </c>
      <c r="W86" s="27">
        <f t="shared" si="19"/>
        <v>0.67938556041644915</v>
      </c>
      <c r="X86" s="27">
        <f t="shared" si="20"/>
        <v>-3.2538771674776683</v>
      </c>
      <c r="Y86" s="27">
        <f t="shared" si="21"/>
        <v>3.4860504685857876</v>
      </c>
      <c r="Z86" s="27">
        <f t="shared" si="22"/>
        <v>-9.5512869117372645</v>
      </c>
      <c r="AA86" s="27">
        <f t="shared" si="23"/>
        <v>8.8732440357033369</v>
      </c>
      <c r="AB86" s="27">
        <f t="shared" si="24"/>
        <v>2.5512395318815493</v>
      </c>
      <c r="AC86" s="27">
        <f t="shared" si="25"/>
        <v>2.4771844272259784</v>
      </c>
      <c r="AD86" s="27">
        <f t="shared" si="26"/>
        <v>11.58775997400376</v>
      </c>
      <c r="AE86" s="27">
        <f t="shared" si="27"/>
        <v>5.7042656655271031</v>
      </c>
      <c r="AF86" s="27">
        <f t="shared" si="28"/>
        <v>9.6155191813408436</v>
      </c>
      <c r="AG86" s="27">
        <f t="shared" si="29"/>
        <v>4.5505609254202284</v>
      </c>
      <c r="AH86" s="27">
        <f t="shared" si="30"/>
        <v>4.3435663770141844</v>
      </c>
      <c r="AI86" s="27">
        <f t="shared" si="31"/>
        <v>3.5805878290260154</v>
      </c>
      <c r="AJ86" s="27">
        <f t="shared" si="32"/>
        <v>3.4502756847630991</v>
      </c>
      <c r="AK86" s="27">
        <f t="shared" si="33"/>
        <v>0.96494180098993354</v>
      </c>
      <c r="AL86" s="27">
        <f t="shared" si="34"/>
        <v>-2.2124777074764523</v>
      </c>
      <c r="AM86" s="27">
        <f t="shared" si="35"/>
        <v>2.9848549947602265</v>
      </c>
      <c r="AN86" s="27">
        <f t="shared" si="36"/>
        <v>6.3331583345483295</v>
      </c>
      <c r="AO86" s="27">
        <f t="shared" si="37"/>
        <v>3.5234812891956864</v>
      </c>
      <c r="AP86" s="23"/>
      <c r="AQ86" s="23"/>
      <c r="AR86" s="57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M86" s="57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</row>
    <row r="87" spans="1:84" s="59" customFormat="1" ht="15.75" x14ac:dyDescent="0.25">
      <c r="A87" s="40">
        <v>43647</v>
      </c>
      <c r="B87" s="27">
        <v>109.31258668335562</v>
      </c>
      <c r="C87" s="27">
        <v>76.047484498624186</v>
      </c>
      <c r="D87" s="27">
        <v>121.85044292441022</v>
      </c>
      <c r="E87" s="27">
        <v>103.77067928459192</v>
      </c>
      <c r="F87" s="27">
        <v>133.29499293800069</v>
      </c>
      <c r="G87" s="27">
        <v>119.02794291902467</v>
      </c>
      <c r="H87" s="27">
        <v>119.70254490282164</v>
      </c>
      <c r="I87" s="27">
        <v>141.0461630378349</v>
      </c>
      <c r="J87" s="27">
        <v>129.77649534498821</v>
      </c>
      <c r="K87" s="27">
        <v>147.17615388672019</v>
      </c>
      <c r="L87" s="27">
        <v>127.23069898847842</v>
      </c>
      <c r="M87" s="27">
        <v>124.36290643519403</v>
      </c>
      <c r="N87" s="27">
        <v>120.22355202010823</v>
      </c>
      <c r="O87" s="27">
        <v>123.15757173685128</v>
      </c>
      <c r="P87" s="27">
        <v>115.03414482007167</v>
      </c>
      <c r="Q87" s="27">
        <v>144.24004004943279</v>
      </c>
      <c r="R87" s="27">
        <v>119.73279551385775</v>
      </c>
      <c r="S87" s="27">
        <v>132.52917608911358</v>
      </c>
      <c r="T87" s="27">
        <v>122.98547848412888</v>
      </c>
      <c r="U87" s="23"/>
      <c r="V87" s="40">
        <v>43647</v>
      </c>
      <c r="W87" s="27">
        <f t="shared" ref="W87:W89" si="38">B87/B75*100-100</f>
        <v>3.2295353532909843</v>
      </c>
      <c r="X87" s="27">
        <f t="shared" ref="X87:X89" si="39">C87/C75*100-100</f>
        <v>6.8660073236749781</v>
      </c>
      <c r="Y87" s="27">
        <f t="shared" ref="Y87:Y89" si="40">D87/D75*100-100</f>
        <v>4.9990760885130925</v>
      </c>
      <c r="Z87" s="27">
        <f t="shared" ref="Z87:Z89" si="41">E87/E75*100-100</f>
        <v>-11.984509256834258</v>
      </c>
      <c r="AA87" s="27">
        <f t="shared" ref="AA87:AA89" si="42">F87/F75*100-100</f>
        <v>8.2055892470300336</v>
      </c>
      <c r="AB87" s="27">
        <f t="shared" ref="AB87:AB89" si="43">G87/G75*100-100</f>
        <v>2.9492825548790762</v>
      </c>
      <c r="AC87" s="27">
        <f t="shared" ref="AC87:AC89" si="44">H87/H75*100-100</f>
        <v>2.8817877470209652</v>
      </c>
      <c r="AD87" s="27">
        <f t="shared" ref="AD87:AD89" si="45">I87/I75*100-100</f>
        <v>6.7671511328250915</v>
      </c>
      <c r="AE87" s="27">
        <f t="shared" ref="AE87:AE89" si="46">J87/J75*100-100</f>
        <v>6.2163641115474491</v>
      </c>
      <c r="AF87" s="27">
        <f t="shared" ref="AF87:AF89" si="47">K87/K75*100-100</f>
        <v>8.7795529652123747</v>
      </c>
      <c r="AG87" s="27">
        <f t="shared" ref="AG87:AG89" si="48">L87/L75*100-100</f>
        <v>4.5368553101210694</v>
      </c>
      <c r="AH87" s="27">
        <f t="shared" ref="AH87:AH89" si="49">M87/M75*100-100</f>
        <v>3.8813739324286161</v>
      </c>
      <c r="AI87" s="27">
        <f t="shared" ref="AI87:AI89" si="50">N87/N75*100-100</f>
        <v>5.6271718301446469</v>
      </c>
      <c r="AJ87" s="27">
        <f t="shared" ref="AJ87:AJ89" si="51">O87/O75*100-100</f>
        <v>3.451495986025293</v>
      </c>
      <c r="AK87" s="27">
        <f t="shared" ref="AK87:AK89" si="52">P87/P75*100-100</f>
        <v>1.3868971938385073</v>
      </c>
      <c r="AL87" s="27">
        <f t="shared" ref="AL87:AL89" si="53">Q87/Q75*100-100</f>
        <v>4.5695561811118779</v>
      </c>
      <c r="AM87" s="27">
        <f t="shared" ref="AM87:AM89" si="54">R87/R75*100-100</f>
        <v>-0.1545527197246912</v>
      </c>
      <c r="AN87" s="27">
        <f t="shared" ref="AN87:AN89" si="55">S87/S75*100-100</f>
        <v>6.9065061263647891</v>
      </c>
      <c r="AO87" s="27">
        <f t="shared" ref="AO87:AO89" si="56">T87/T75*100-100</f>
        <v>4.0484998147420868</v>
      </c>
      <c r="AP87" s="23"/>
      <c r="AQ87" s="23"/>
      <c r="AR87" s="57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M87" s="57"/>
      <c r="BN87" s="58"/>
      <c r="BO87" s="58"/>
      <c r="BP87" s="58"/>
      <c r="BQ87" s="58"/>
      <c r="BR87" s="58"/>
      <c r="BS87" s="58"/>
      <c r="BT87" s="58"/>
      <c r="BU87" s="58"/>
      <c r="BV87" s="58"/>
      <c r="BW87" s="58"/>
      <c r="BX87" s="58"/>
      <c r="BY87" s="58"/>
      <c r="BZ87" s="58"/>
      <c r="CA87" s="58"/>
      <c r="CB87" s="58"/>
      <c r="CC87" s="58"/>
      <c r="CD87" s="58"/>
      <c r="CE87" s="58"/>
      <c r="CF87" s="58"/>
    </row>
    <row r="88" spans="1:84" s="59" customFormat="1" ht="15.75" x14ac:dyDescent="0.25">
      <c r="A88" s="40">
        <v>43678</v>
      </c>
      <c r="B88" s="27">
        <v>112.26689137468931</v>
      </c>
      <c r="C88" s="27">
        <v>74.835757071448782</v>
      </c>
      <c r="D88" s="27">
        <v>116.60556768073327</v>
      </c>
      <c r="E88" s="27">
        <v>104.98135853401367</v>
      </c>
      <c r="F88" s="27">
        <v>133.94814812949528</v>
      </c>
      <c r="G88" s="27">
        <v>121.00357279076947</v>
      </c>
      <c r="H88" s="27">
        <v>120.17280622838905</v>
      </c>
      <c r="I88" s="27">
        <v>135.20676250428838</v>
      </c>
      <c r="J88" s="27">
        <v>124.24497116746512</v>
      </c>
      <c r="K88" s="27">
        <v>140.90895094518368</v>
      </c>
      <c r="L88" s="27">
        <v>127.19438737498398</v>
      </c>
      <c r="M88" s="27">
        <v>120.93903404286166</v>
      </c>
      <c r="N88" s="27">
        <v>110.07483631658209</v>
      </c>
      <c r="O88" s="27">
        <v>123.69469093796219</v>
      </c>
      <c r="P88" s="27">
        <v>115.71773287046869</v>
      </c>
      <c r="Q88" s="27">
        <v>143.20334345160714</v>
      </c>
      <c r="R88" s="27">
        <v>119.49589752310753</v>
      </c>
      <c r="S88" s="27">
        <v>132.82253572031982</v>
      </c>
      <c r="T88" s="27">
        <v>122.00837707287181</v>
      </c>
      <c r="U88" s="23"/>
      <c r="V88" s="40">
        <v>43678</v>
      </c>
      <c r="W88" s="27">
        <f t="shared" si="38"/>
        <v>1.4279764263967536</v>
      </c>
      <c r="X88" s="27">
        <f t="shared" si="39"/>
        <v>7.814715426033203</v>
      </c>
      <c r="Y88" s="27">
        <f t="shared" si="40"/>
        <v>2.0559518578056668</v>
      </c>
      <c r="Z88" s="27">
        <f t="shared" si="41"/>
        <v>-10.045819977794295</v>
      </c>
      <c r="AA88" s="27">
        <f t="shared" si="42"/>
        <v>5.0801418641601543</v>
      </c>
      <c r="AB88" s="27">
        <f t="shared" si="43"/>
        <v>3.731595090356123</v>
      </c>
      <c r="AC88" s="27">
        <f t="shared" si="44"/>
        <v>2.8942082049358646</v>
      </c>
      <c r="AD88" s="27">
        <f t="shared" si="45"/>
        <v>9.0081822703495362</v>
      </c>
      <c r="AE88" s="27">
        <f t="shared" si="46"/>
        <v>5.9151926739859704</v>
      </c>
      <c r="AF88" s="27">
        <f t="shared" si="47"/>
        <v>8.9547347018023231</v>
      </c>
      <c r="AG88" s="27">
        <f t="shared" si="48"/>
        <v>4.3215850411183538</v>
      </c>
      <c r="AH88" s="27">
        <f t="shared" si="49"/>
        <v>2.3014332650249258</v>
      </c>
      <c r="AI88" s="27">
        <f t="shared" si="50"/>
        <v>-0.29859432127150853</v>
      </c>
      <c r="AJ88" s="27">
        <f t="shared" si="51"/>
        <v>4.0582260761461271</v>
      </c>
      <c r="AK88" s="27">
        <f t="shared" si="52"/>
        <v>1.5818795104340921</v>
      </c>
      <c r="AL88" s="27">
        <f t="shared" si="53"/>
        <v>5.3587974470318045</v>
      </c>
      <c r="AM88" s="27">
        <f t="shared" si="54"/>
        <v>-0.78251207571634041</v>
      </c>
      <c r="AN88" s="27">
        <f t="shared" si="55"/>
        <v>7.3761260295598561</v>
      </c>
      <c r="AO88" s="27">
        <f t="shared" si="56"/>
        <v>3.3694815644547305</v>
      </c>
      <c r="AP88" s="23"/>
      <c r="AQ88" s="23"/>
      <c r="AR88" s="57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M88" s="57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  <c r="CB88" s="58"/>
      <c r="CC88" s="58"/>
      <c r="CD88" s="58"/>
      <c r="CE88" s="58"/>
      <c r="CF88" s="58"/>
    </row>
    <row r="89" spans="1:84" s="59" customFormat="1" ht="15.75" x14ac:dyDescent="0.25">
      <c r="A89" s="40">
        <v>43709</v>
      </c>
      <c r="B89" s="27">
        <v>106.46863193264562</v>
      </c>
      <c r="C89" s="27">
        <v>71.188960600285156</v>
      </c>
      <c r="D89" s="27">
        <v>111.47981376488472</v>
      </c>
      <c r="E89" s="27">
        <v>110.40899277530575</v>
      </c>
      <c r="F89" s="27">
        <v>136.60454744671623</v>
      </c>
      <c r="G89" s="27">
        <v>122.04917078294325</v>
      </c>
      <c r="H89" s="27">
        <v>122.9329605681864</v>
      </c>
      <c r="I89" s="27">
        <v>128.8138883500398</v>
      </c>
      <c r="J89" s="27">
        <v>121.40418177612071</v>
      </c>
      <c r="K89" s="27">
        <v>145.07292218086471</v>
      </c>
      <c r="L89" s="27">
        <v>127.63384158685938</v>
      </c>
      <c r="M89" s="27">
        <v>117.51257931001271</v>
      </c>
      <c r="N89" s="27">
        <v>120.90334275432468</v>
      </c>
      <c r="O89" s="27">
        <v>123.77712052663621</v>
      </c>
      <c r="P89" s="27">
        <v>107.71792882809527</v>
      </c>
      <c r="Q89" s="27">
        <v>140.20704124507995</v>
      </c>
      <c r="R89" s="27">
        <v>120.04429261546153</v>
      </c>
      <c r="S89" s="27">
        <v>133.00727219177344</v>
      </c>
      <c r="T89" s="27">
        <v>120.92162766082023</v>
      </c>
      <c r="U89" s="23"/>
      <c r="V89" s="40">
        <v>43709</v>
      </c>
      <c r="W89" s="27">
        <f t="shared" si="38"/>
        <v>0.66400139907784705</v>
      </c>
      <c r="X89" s="27">
        <f t="shared" si="39"/>
        <v>3.4280741110956683</v>
      </c>
      <c r="Y89" s="27">
        <f t="shared" si="40"/>
        <v>3.2642209851948536</v>
      </c>
      <c r="Z89" s="27">
        <f t="shared" si="41"/>
        <v>-5.0836770263941418</v>
      </c>
      <c r="AA89" s="27">
        <f t="shared" si="42"/>
        <v>15.333422949110115</v>
      </c>
      <c r="AB89" s="27">
        <f t="shared" si="43"/>
        <v>4.1572011624179765</v>
      </c>
      <c r="AC89" s="27">
        <f t="shared" si="44"/>
        <v>4.1588536338079223</v>
      </c>
      <c r="AD89" s="27">
        <f t="shared" si="45"/>
        <v>3.5198485597580031</v>
      </c>
      <c r="AE89" s="27">
        <f t="shared" si="46"/>
        <v>6.2437449336323994</v>
      </c>
      <c r="AF89" s="27">
        <f t="shared" si="47"/>
        <v>8.7800037212925446</v>
      </c>
      <c r="AG89" s="27">
        <f t="shared" si="48"/>
        <v>4.5236857195132245</v>
      </c>
      <c r="AH89" s="27">
        <f t="shared" si="49"/>
        <v>3.0387932970684233</v>
      </c>
      <c r="AI89" s="27">
        <f t="shared" si="50"/>
        <v>7.5462329895171507</v>
      </c>
      <c r="AJ89" s="27">
        <f t="shared" si="51"/>
        <v>3.8917895189491247</v>
      </c>
      <c r="AK89" s="27">
        <f t="shared" si="52"/>
        <v>1.6747918311966714</v>
      </c>
      <c r="AL89" s="27">
        <f t="shared" si="53"/>
        <v>8.9794349712670538</v>
      </c>
      <c r="AM89" s="27">
        <f t="shared" si="54"/>
        <v>5.8316042406770379</v>
      </c>
      <c r="AN89" s="27">
        <f t="shared" si="55"/>
        <v>7.7529463752651395</v>
      </c>
      <c r="AO89" s="27">
        <f t="shared" si="56"/>
        <v>4.7287509411020352</v>
      </c>
      <c r="AP89" s="23"/>
      <c r="AQ89" s="23"/>
      <c r="AR89" s="57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M89" s="57"/>
      <c r="BN89" s="58"/>
      <c r="BO89" s="58"/>
      <c r="BP89" s="58"/>
      <c r="BQ89" s="58"/>
      <c r="BR89" s="58"/>
      <c r="BS89" s="58"/>
      <c r="BT89" s="58"/>
      <c r="BU89" s="58"/>
      <c r="BV89" s="58"/>
      <c r="BW89" s="58"/>
      <c r="BX89" s="58"/>
      <c r="BY89" s="58"/>
      <c r="BZ89" s="58"/>
      <c r="CA89" s="58"/>
      <c r="CB89" s="58"/>
      <c r="CC89" s="58"/>
      <c r="CD89" s="58"/>
      <c r="CE89" s="58"/>
      <c r="CF89" s="58"/>
    </row>
    <row r="90" spans="1:84" s="59" customFormat="1" ht="15.75" x14ac:dyDescent="0.25">
      <c r="A90" s="40">
        <v>43739</v>
      </c>
      <c r="B90" s="27">
        <v>104.70884820693256</v>
      </c>
      <c r="C90" s="27">
        <v>72.77134600189811</v>
      </c>
      <c r="D90" s="27">
        <v>116.89125684767288</v>
      </c>
      <c r="E90" s="27">
        <v>132.07819066297418</v>
      </c>
      <c r="F90" s="27">
        <v>128.28461153920364</v>
      </c>
      <c r="G90" s="27">
        <v>125.04864404363343</v>
      </c>
      <c r="H90" s="27">
        <v>124.59980380448559</v>
      </c>
      <c r="I90" s="27">
        <v>137.5626269245511</v>
      </c>
      <c r="J90" s="27">
        <v>131.1840243591661</v>
      </c>
      <c r="K90" s="27">
        <v>147.55390904708347</v>
      </c>
      <c r="L90" s="27">
        <v>129.11465784906352</v>
      </c>
      <c r="M90" s="27">
        <v>128.72712429046157</v>
      </c>
      <c r="N90" s="27">
        <v>123.15082008427387</v>
      </c>
      <c r="O90" s="27">
        <v>122.84654059365928</v>
      </c>
      <c r="P90" s="27">
        <v>92.4363012539457</v>
      </c>
      <c r="Q90" s="27">
        <v>143.76482967251135</v>
      </c>
      <c r="R90" s="27">
        <v>122.97552109533041</v>
      </c>
      <c r="S90" s="27">
        <v>137.30819268397681</v>
      </c>
      <c r="T90" s="27">
        <v>123.05339959120842</v>
      </c>
      <c r="U90" s="23"/>
      <c r="V90" s="40">
        <v>43739</v>
      </c>
      <c r="W90" s="27">
        <f t="shared" ref="W90:W92" si="57">B90/B78*100-100</f>
        <v>0.72723451364589664</v>
      </c>
      <c r="X90" s="27">
        <f t="shared" ref="X90:X92" si="58">C90/C78*100-100</f>
        <v>11.621652633276994</v>
      </c>
      <c r="Y90" s="27">
        <f t="shared" ref="Y90:Y92" si="59">D90/D78*100-100</f>
        <v>2.8786887982163307</v>
      </c>
      <c r="Z90" s="27">
        <f t="shared" ref="Z90:Z92" si="60">E90/E78*100-100</f>
        <v>7.769422123845743</v>
      </c>
      <c r="AA90" s="27">
        <f t="shared" ref="AA90:AA92" si="61">F90/F78*100-100</f>
        <v>1.0205768313671655</v>
      </c>
      <c r="AB90" s="27">
        <f t="shared" ref="AB90:AB92" si="62">G90/G78*100-100</f>
        <v>4.3934123882170724</v>
      </c>
      <c r="AC90" s="27">
        <f t="shared" ref="AC90:AC92" si="63">H90/H78*100-100</f>
        <v>2.8894227953434068</v>
      </c>
      <c r="AD90" s="27">
        <f t="shared" ref="AD90:AD92" si="64">I90/I78*100-100</f>
        <v>3.3973018663082826</v>
      </c>
      <c r="AE90" s="27">
        <f t="shared" ref="AE90:AE92" si="65">J90/J78*100-100</f>
        <v>9.1172230070136777</v>
      </c>
      <c r="AF90" s="27">
        <f t="shared" ref="AF90:AF92" si="66">K90/K78*100-100</f>
        <v>11.255785488874935</v>
      </c>
      <c r="AG90" s="27">
        <f t="shared" ref="AG90:AG92" si="67">L90/L78*100-100</f>
        <v>4.2562162190974675</v>
      </c>
      <c r="AH90" s="27">
        <f t="shared" ref="AH90:AH92" si="68">M90/M78*100-100</f>
        <v>1.7680519978469249</v>
      </c>
      <c r="AI90" s="27">
        <f t="shared" ref="AI90:AI92" si="69">N90/N78*100-100</f>
        <v>5.2935926825174846</v>
      </c>
      <c r="AJ90" s="27">
        <f t="shared" ref="AJ90:AJ92" si="70">O90/O78*100-100</f>
        <v>3.8849769689327758</v>
      </c>
      <c r="AK90" s="27">
        <f t="shared" ref="AK90:AK92" si="71">P90/P78*100-100</f>
        <v>1.7410659271007063</v>
      </c>
      <c r="AL90" s="27">
        <f t="shared" ref="AL90:AL92" si="72">Q90/Q78*100-100</f>
        <v>4.871944040457592</v>
      </c>
      <c r="AM90" s="27">
        <f t="shared" ref="AM90:AM92" si="73">R90/R78*100-100</f>
        <v>3.9791922972376881</v>
      </c>
      <c r="AN90" s="27">
        <f t="shared" ref="AN90:AN92" si="74">S90/S78*100-100</f>
        <v>7.7558447820114509</v>
      </c>
      <c r="AO90" s="27">
        <f t="shared" ref="AO90:AO92" si="75">T90/T78*100-100</f>
        <v>4.2027510526734204</v>
      </c>
      <c r="AP90" s="23"/>
      <c r="AQ90" s="23"/>
      <c r="AR90" s="57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M90" s="57"/>
      <c r="BN90" s="58"/>
      <c r="BO90" s="58"/>
      <c r="BP90" s="58"/>
      <c r="BQ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</row>
    <row r="91" spans="1:84" s="59" customFormat="1" ht="15.75" x14ac:dyDescent="0.25">
      <c r="A91" s="40">
        <v>43770</v>
      </c>
      <c r="B91" s="27">
        <v>111.61409723890313</v>
      </c>
      <c r="C91" s="27">
        <v>73.645862292711968</v>
      </c>
      <c r="D91" s="27">
        <v>123.29588786136212</v>
      </c>
      <c r="E91" s="27">
        <v>138.32410164194829</v>
      </c>
      <c r="F91" s="27">
        <v>137.4093871428874</v>
      </c>
      <c r="G91" s="27">
        <v>128.06519567190841</v>
      </c>
      <c r="H91" s="27">
        <v>127.31706732655852</v>
      </c>
      <c r="I91" s="27">
        <v>143.22520645541127</v>
      </c>
      <c r="J91" s="27">
        <v>138.90719035995943</v>
      </c>
      <c r="K91" s="27">
        <v>151.53851826442337</v>
      </c>
      <c r="L91" s="27">
        <v>129.84571058013549</v>
      </c>
      <c r="M91" s="27">
        <v>132.24706757016031</v>
      </c>
      <c r="N91" s="27">
        <v>132.76632212966462</v>
      </c>
      <c r="O91" s="27">
        <v>122.93530138192578</v>
      </c>
      <c r="P91" s="27">
        <v>89.83736338970732</v>
      </c>
      <c r="Q91" s="27">
        <v>141.33887890983095</v>
      </c>
      <c r="R91" s="27">
        <v>124.87992267378792</v>
      </c>
      <c r="S91" s="27">
        <v>142.77939067003118</v>
      </c>
      <c r="T91" s="27">
        <v>127.16735413498884</v>
      </c>
      <c r="U91" s="23"/>
      <c r="V91" s="40">
        <v>43770</v>
      </c>
      <c r="W91" s="27">
        <f t="shared" si="57"/>
        <v>1.6040228025843106</v>
      </c>
      <c r="X91" s="27">
        <f t="shared" si="58"/>
        <v>3.5039983632860583</v>
      </c>
      <c r="Y91" s="27">
        <f t="shared" si="59"/>
        <v>4.3385544184815643</v>
      </c>
      <c r="Z91" s="27">
        <f t="shared" si="60"/>
        <v>12.076447851084865</v>
      </c>
      <c r="AA91" s="27">
        <f t="shared" si="61"/>
        <v>6.4337258410989762</v>
      </c>
      <c r="AB91" s="27">
        <f t="shared" si="62"/>
        <v>4.6034009256178905</v>
      </c>
      <c r="AC91" s="27">
        <f t="shared" si="63"/>
        <v>1.6743132693005833</v>
      </c>
      <c r="AD91" s="27">
        <f t="shared" si="64"/>
        <v>8.3912602276219559</v>
      </c>
      <c r="AE91" s="27">
        <f t="shared" si="65"/>
        <v>7.908747995555899</v>
      </c>
      <c r="AF91" s="27">
        <f t="shared" si="66"/>
        <v>6.8028083018587608</v>
      </c>
      <c r="AG91" s="27">
        <f t="shared" si="67"/>
        <v>4.2583977416385039</v>
      </c>
      <c r="AH91" s="27">
        <f t="shared" si="68"/>
        <v>2.2159295977028677</v>
      </c>
      <c r="AI91" s="27">
        <f t="shared" si="69"/>
        <v>6.3397333445214059</v>
      </c>
      <c r="AJ91" s="27">
        <f t="shared" si="70"/>
        <v>3.18239016736743</v>
      </c>
      <c r="AK91" s="27">
        <f t="shared" si="71"/>
        <v>1.6009806819977399</v>
      </c>
      <c r="AL91" s="27">
        <f t="shared" si="72"/>
        <v>5.9168983369856534</v>
      </c>
      <c r="AM91" s="27">
        <f t="shared" si="73"/>
        <v>8.0627064804433104</v>
      </c>
      <c r="AN91" s="27">
        <f t="shared" si="74"/>
        <v>7.5100576283463596</v>
      </c>
      <c r="AO91" s="27">
        <f t="shared" si="75"/>
        <v>4.9434327483088651</v>
      </c>
      <c r="AP91" s="23"/>
      <c r="AQ91" s="23"/>
      <c r="AR91" s="57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M91" s="57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</row>
    <row r="92" spans="1:84" s="59" customFormat="1" ht="15.75" x14ac:dyDescent="0.25">
      <c r="A92" s="41">
        <v>43800</v>
      </c>
      <c r="B92" s="28">
        <v>118.80683854620918</v>
      </c>
      <c r="C92" s="28">
        <v>62.819786673266236</v>
      </c>
      <c r="D92" s="28">
        <v>126.90911200634756</v>
      </c>
      <c r="E92" s="28">
        <v>131.55715782230507</v>
      </c>
      <c r="F92" s="28">
        <v>143.17933367762618</v>
      </c>
      <c r="G92" s="28">
        <v>128.19786259498426</v>
      </c>
      <c r="H92" s="28">
        <v>132.48561779610043</v>
      </c>
      <c r="I92" s="28">
        <v>167.40240757494522</v>
      </c>
      <c r="J92" s="28">
        <v>146.14601619943107</v>
      </c>
      <c r="K92" s="28">
        <v>153.48381871861093</v>
      </c>
      <c r="L92" s="28">
        <v>130.377649520771</v>
      </c>
      <c r="M92" s="28">
        <v>139.33052238922991</v>
      </c>
      <c r="N92" s="28">
        <v>134.59890056489795</v>
      </c>
      <c r="O92" s="28">
        <v>123.72203777282752</v>
      </c>
      <c r="P92" s="28">
        <v>100.91714950980011</v>
      </c>
      <c r="Q92" s="28">
        <v>142.10335916739402</v>
      </c>
      <c r="R92" s="28">
        <v>125.27469676676026</v>
      </c>
      <c r="S92" s="28">
        <v>144.08173160790909</v>
      </c>
      <c r="T92" s="28">
        <v>130.64071663438079</v>
      </c>
      <c r="U92" s="23"/>
      <c r="V92" s="41">
        <v>43800</v>
      </c>
      <c r="W92" s="28">
        <f t="shared" si="57"/>
        <v>2.7938605495883166</v>
      </c>
      <c r="X92" s="28">
        <f t="shared" si="58"/>
        <v>-3.138634175049674</v>
      </c>
      <c r="Y92" s="28">
        <f t="shared" si="59"/>
        <v>2.2330175306331341</v>
      </c>
      <c r="Z92" s="28">
        <f t="shared" si="60"/>
        <v>2.3610003063205767</v>
      </c>
      <c r="AA92" s="28">
        <f t="shared" si="61"/>
        <v>15.926670088897524</v>
      </c>
      <c r="AB92" s="28">
        <f t="shared" si="62"/>
        <v>4.6671783515329679</v>
      </c>
      <c r="AC92" s="28">
        <f t="shared" si="63"/>
        <v>3.2860015212537093</v>
      </c>
      <c r="AD92" s="28">
        <f t="shared" si="64"/>
        <v>5.4658816743903031</v>
      </c>
      <c r="AE92" s="28">
        <f t="shared" si="65"/>
        <v>3.0260384983882034</v>
      </c>
      <c r="AF92" s="28">
        <f t="shared" si="66"/>
        <v>6.1646728144359173</v>
      </c>
      <c r="AG92" s="28">
        <f t="shared" si="67"/>
        <v>3.9222030887563051</v>
      </c>
      <c r="AH92" s="28">
        <f t="shared" si="68"/>
        <v>1.7494131018916477</v>
      </c>
      <c r="AI92" s="28">
        <f t="shared" si="69"/>
        <v>-2.296056702519536</v>
      </c>
      <c r="AJ92" s="28">
        <f t="shared" si="70"/>
        <v>3.2493365778800865</v>
      </c>
      <c r="AK92" s="28">
        <f t="shared" si="71"/>
        <v>1.2503630613695123</v>
      </c>
      <c r="AL92" s="28">
        <f t="shared" si="72"/>
        <v>6.1386417543007497</v>
      </c>
      <c r="AM92" s="28">
        <f t="shared" si="73"/>
        <v>10.162082719956118</v>
      </c>
      <c r="AN92" s="28">
        <f t="shared" si="74"/>
        <v>6.7492868473454166</v>
      </c>
      <c r="AO92" s="28">
        <f t="shared" si="75"/>
        <v>4.3172932332350911</v>
      </c>
      <c r="AP92" s="23"/>
      <c r="AQ92" s="23"/>
      <c r="AR92" s="57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M92" s="57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</row>
    <row r="93" spans="1:84" s="59" customFormat="1" ht="15.75" x14ac:dyDescent="0.25">
      <c r="A93" s="42">
        <v>43831</v>
      </c>
      <c r="B93" s="29">
        <v>122.22037934761805</v>
      </c>
      <c r="C93" s="29">
        <v>72.851410008608298</v>
      </c>
      <c r="D93" s="29">
        <v>126.9207002377032</v>
      </c>
      <c r="E93" s="29">
        <v>133.34623363808913</v>
      </c>
      <c r="F93" s="29">
        <v>120.21106538915778</v>
      </c>
      <c r="G93" s="29">
        <v>125.85820543117602</v>
      </c>
      <c r="H93" s="29">
        <v>127.18419016443353</v>
      </c>
      <c r="I93" s="29">
        <v>127.97097929824899</v>
      </c>
      <c r="J93" s="29">
        <v>133.16345203745149</v>
      </c>
      <c r="K93" s="29">
        <v>157.64405207490921</v>
      </c>
      <c r="L93" s="29">
        <v>129.34829102852163</v>
      </c>
      <c r="M93" s="29">
        <v>118.9597135859577</v>
      </c>
      <c r="N93" s="29">
        <v>125.32042411090237</v>
      </c>
      <c r="O93" s="29">
        <v>121.9693663703649</v>
      </c>
      <c r="P93" s="29">
        <v>109.4374630570662</v>
      </c>
      <c r="Q93" s="29">
        <v>140.39999522620946</v>
      </c>
      <c r="R93" s="29">
        <v>122.34434324715266</v>
      </c>
      <c r="S93" s="29">
        <v>141.89312796827087</v>
      </c>
      <c r="T93" s="29">
        <v>127.07333609293782</v>
      </c>
      <c r="U93" s="23"/>
      <c r="V93" s="42">
        <v>43831</v>
      </c>
      <c r="W93" s="29">
        <f t="shared" ref="W93:W95" si="76">B93/B81*100-100</f>
        <v>1.0599143815812653</v>
      </c>
      <c r="X93" s="29">
        <f t="shared" ref="X93:X95" si="77">C93/C81*100-100</f>
        <v>13.695561211414116</v>
      </c>
      <c r="Y93" s="29">
        <f t="shared" ref="Y93:Y95" si="78">D93/D81*100-100</f>
        <v>3.6184546011602379</v>
      </c>
      <c r="Z93" s="29">
        <f t="shared" ref="Z93:Z95" si="79">E93/E81*100-100</f>
        <v>6.1379694799962721</v>
      </c>
      <c r="AA93" s="29">
        <f t="shared" ref="AA93:AA95" si="80">F93/F81*100-100</f>
        <v>11.755166521936133</v>
      </c>
      <c r="AB93" s="29">
        <f t="shared" ref="AB93:AB95" si="81">G93/G81*100-100</f>
        <v>4.6726078018426165</v>
      </c>
      <c r="AC93" s="29">
        <f t="shared" ref="AC93:AC95" si="82">H93/H81*100-100</f>
        <v>4.0781615191035456</v>
      </c>
      <c r="AD93" s="29">
        <f t="shared" ref="AD93:AD95" si="83">I93/I81*100-100</f>
        <v>4.6215571128855402</v>
      </c>
      <c r="AE93" s="29">
        <f t="shared" ref="AE93:AE95" si="84">J93/J81*100-100</f>
        <v>-2.1120639333133795E-2</v>
      </c>
      <c r="AF93" s="29">
        <f t="shared" ref="AF93:AF95" si="85">K93/K81*100-100</f>
        <v>5.3991685050964975</v>
      </c>
      <c r="AG93" s="29">
        <f t="shared" ref="AG93:AG95" si="86">L93/L81*100-100</f>
        <v>4.0596494066207356</v>
      </c>
      <c r="AH93" s="29">
        <f t="shared" ref="AH93:AH95" si="87">M93/M81*100-100</f>
        <v>3.241368532920518</v>
      </c>
      <c r="AI93" s="29">
        <f t="shared" ref="AI93:AI95" si="88">N93/N81*100-100</f>
        <v>4.6278146053334837</v>
      </c>
      <c r="AJ93" s="29">
        <f t="shared" ref="AJ93:AJ95" si="89">O93/O81*100-100</f>
        <v>4.686691381830002</v>
      </c>
      <c r="AK93" s="29">
        <f t="shared" ref="AK93:AK95" si="90">P93/P81*100-100</f>
        <v>-2.1058405367936643</v>
      </c>
      <c r="AL93" s="29">
        <f t="shared" ref="AL93:AL95" si="91">Q93/Q81*100-100</f>
        <v>13.085399743157851</v>
      </c>
      <c r="AM93" s="29">
        <f t="shared" ref="AM93:AM95" si="92">R93/R81*100-100</f>
        <v>2.3590475981996946</v>
      </c>
      <c r="AN93" s="29">
        <f t="shared" ref="AN93:AN95" si="93">S93/S81*100-100</f>
        <v>6.4495708282450011</v>
      </c>
      <c r="AO93" s="29">
        <f t="shared" ref="AO93:AO95" si="94">T93/T81*100-100</f>
        <v>4.1766833465772208</v>
      </c>
      <c r="AP93" s="23"/>
      <c r="AQ93" s="23"/>
      <c r="AR93" s="57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M93" s="57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</row>
    <row r="94" spans="1:84" s="59" customFormat="1" ht="15.75" x14ac:dyDescent="0.25">
      <c r="A94" s="43">
        <v>43862</v>
      </c>
      <c r="B94" s="31">
        <v>127.70039338232671</v>
      </c>
      <c r="C94" s="31">
        <v>66.238152986845762</v>
      </c>
      <c r="D94" s="31">
        <v>123.0152164306908</v>
      </c>
      <c r="E94" s="31">
        <v>123.89434027297631</v>
      </c>
      <c r="F94" s="31">
        <v>119.74330312998228</v>
      </c>
      <c r="G94" s="31">
        <v>123.44025692884102</v>
      </c>
      <c r="H94" s="31">
        <v>124.89313999048056</v>
      </c>
      <c r="I94" s="31">
        <v>130.06473826770164</v>
      </c>
      <c r="J94" s="31">
        <v>121.35612861097854</v>
      </c>
      <c r="K94" s="31">
        <v>143.07469143114923</v>
      </c>
      <c r="L94" s="31">
        <v>128.35852747686192</v>
      </c>
      <c r="M94" s="31">
        <v>118.00171878484878</v>
      </c>
      <c r="N94" s="31">
        <v>120.82950124073216</v>
      </c>
      <c r="O94" s="31">
        <v>124.68929124699299</v>
      </c>
      <c r="P94" s="31">
        <v>124.58115887369944</v>
      </c>
      <c r="Q94" s="31">
        <v>133.82889112774248</v>
      </c>
      <c r="R94" s="31">
        <v>117.63271377626771</v>
      </c>
      <c r="S94" s="31">
        <v>136.65713612757816</v>
      </c>
      <c r="T94" s="31">
        <v>125.38541462616291</v>
      </c>
      <c r="U94" s="23"/>
      <c r="V94" s="43">
        <v>43862</v>
      </c>
      <c r="W94" s="31">
        <f t="shared" si="76"/>
        <v>1.4074700606781647</v>
      </c>
      <c r="X94" s="31">
        <f t="shared" si="77"/>
        <v>1.8888438616123722</v>
      </c>
      <c r="Y94" s="31">
        <f t="shared" si="78"/>
        <v>0.96865955004517446</v>
      </c>
      <c r="Z94" s="31">
        <f t="shared" si="79"/>
        <v>3.4011633146486844</v>
      </c>
      <c r="AA94" s="31">
        <f t="shared" si="80"/>
        <v>-1.0634029569834809</v>
      </c>
      <c r="AB94" s="31">
        <f t="shared" si="81"/>
        <v>3.636666051619116</v>
      </c>
      <c r="AC94" s="31">
        <f t="shared" si="82"/>
        <v>3.3688331725480793</v>
      </c>
      <c r="AD94" s="31">
        <f t="shared" si="83"/>
        <v>10.003768522893822</v>
      </c>
      <c r="AE94" s="31">
        <f t="shared" si="84"/>
        <v>-0.57182970727605209</v>
      </c>
      <c r="AF94" s="31">
        <f t="shared" si="85"/>
        <v>4.9923767633658542</v>
      </c>
      <c r="AG94" s="31">
        <f t="shared" si="86"/>
        <v>3.5838770723890576</v>
      </c>
      <c r="AH94" s="31">
        <f t="shared" si="87"/>
        <v>1.1638220574416351</v>
      </c>
      <c r="AI94" s="31">
        <f t="shared" si="88"/>
        <v>-0.70728620077881033</v>
      </c>
      <c r="AJ94" s="31">
        <f t="shared" si="89"/>
        <v>4.0377666060443858</v>
      </c>
      <c r="AK94" s="31">
        <f t="shared" si="90"/>
        <v>-2.9810874652702353</v>
      </c>
      <c r="AL94" s="31">
        <f t="shared" si="91"/>
        <v>2.1136341577969802</v>
      </c>
      <c r="AM94" s="31">
        <f t="shared" si="92"/>
        <v>1.6745163770206233</v>
      </c>
      <c r="AN94" s="31">
        <f t="shared" si="93"/>
        <v>3.8133444545476891</v>
      </c>
      <c r="AO94" s="31">
        <f t="shared" si="94"/>
        <v>2.2567459028467738</v>
      </c>
      <c r="AP94" s="23"/>
      <c r="AQ94" s="23"/>
      <c r="AR94" s="57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M94" s="57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</row>
    <row r="95" spans="1:84" s="59" customFormat="1" ht="15.75" x14ac:dyDescent="0.25">
      <c r="A95" s="43">
        <v>43891</v>
      </c>
      <c r="B95" s="31">
        <v>131.31050209828356</v>
      </c>
      <c r="C95" s="31">
        <v>62.671283011651276</v>
      </c>
      <c r="D95" s="31">
        <v>118.34944128070691</v>
      </c>
      <c r="E95" s="31">
        <v>125.0506743870999</v>
      </c>
      <c r="F95" s="31">
        <v>115.45308196135396</v>
      </c>
      <c r="G95" s="31">
        <v>118.80218090226869</v>
      </c>
      <c r="H95" s="31">
        <v>109.47425354911559</v>
      </c>
      <c r="I95" s="31">
        <v>95.740791857685466</v>
      </c>
      <c r="J95" s="31">
        <v>132.00802896081504</v>
      </c>
      <c r="K95" s="31">
        <v>144.10861939415395</v>
      </c>
      <c r="L95" s="31">
        <v>128.27171341609335</v>
      </c>
      <c r="M95" s="31">
        <v>116.639999227974</v>
      </c>
      <c r="N95" s="31">
        <v>116.64731486319938</v>
      </c>
      <c r="O95" s="31">
        <v>124.94218576415902</v>
      </c>
      <c r="P95" s="31">
        <v>110.87246979722268</v>
      </c>
      <c r="Q95" s="31">
        <v>128.2732528242864</v>
      </c>
      <c r="R95" s="31">
        <v>103.55376262637202</v>
      </c>
      <c r="S95" s="31">
        <v>127.27597225878566</v>
      </c>
      <c r="T95" s="31">
        <v>120.83400966775216</v>
      </c>
      <c r="U95" s="23"/>
      <c r="V95" s="43">
        <v>43891</v>
      </c>
      <c r="W95" s="31">
        <f t="shared" si="76"/>
        <v>-0.66135246150224702</v>
      </c>
      <c r="X95" s="31">
        <f t="shared" si="77"/>
        <v>-4.1269068834541685</v>
      </c>
      <c r="Y95" s="31">
        <f t="shared" si="78"/>
        <v>-6.7612319776676202</v>
      </c>
      <c r="Z95" s="31">
        <f t="shared" si="79"/>
        <v>1.0519100477423393</v>
      </c>
      <c r="AA95" s="31">
        <f t="shared" si="80"/>
        <v>0.46158798745273089</v>
      </c>
      <c r="AB95" s="31">
        <f t="shared" si="81"/>
        <v>-1.4201225718974939</v>
      </c>
      <c r="AC95" s="31">
        <f t="shared" si="82"/>
        <v>-11.358498946789155</v>
      </c>
      <c r="AD95" s="31">
        <f t="shared" si="83"/>
        <v>-28.930448072359937</v>
      </c>
      <c r="AE95" s="31">
        <f t="shared" si="84"/>
        <v>6.4452508396456381</v>
      </c>
      <c r="AF95" s="31">
        <f t="shared" si="85"/>
        <v>3.1434697353630128</v>
      </c>
      <c r="AG95" s="31">
        <f t="shared" si="86"/>
        <v>2.5116949863622153</v>
      </c>
      <c r="AH95" s="31">
        <f t="shared" si="87"/>
        <v>-2.6346304264862255</v>
      </c>
      <c r="AI95" s="31">
        <f t="shared" si="88"/>
        <v>-9.6364657132016305</v>
      </c>
      <c r="AJ95" s="31">
        <f t="shared" si="89"/>
        <v>2.8639296010595245</v>
      </c>
      <c r="AK95" s="31">
        <f t="shared" si="90"/>
        <v>-14.740098090790283</v>
      </c>
      <c r="AL95" s="31">
        <f t="shared" si="91"/>
        <v>-6.9044605711314659</v>
      </c>
      <c r="AM95" s="31">
        <f t="shared" si="92"/>
        <v>-14.574073718378671</v>
      </c>
      <c r="AN95" s="31">
        <f t="shared" si="93"/>
        <v>-5.0168724971238277</v>
      </c>
      <c r="AO95" s="31">
        <f t="shared" si="94"/>
        <v>-4.0093636814796412</v>
      </c>
      <c r="AP95" s="23"/>
      <c r="AQ95" s="23"/>
      <c r="AR95" s="57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M95" s="57"/>
      <c r="BN95" s="58"/>
      <c r="BO95" s="58"/>
      <c r="BP95" s="58"/>
      <c r="BQ95" s="58"/>
      <c r="BR95" s="58"/>
      <c r="BS95" s="58"/>
      <c r="BT95" s="58"/>
      <c r="BU95" s="58"/>
      <c r="BV95" s="58"/>
      <c r="BW95" s="58"/>
      <c r="BX95" s="58"/>
      <c r="BY95" s="58"/>
      <c r="BZ95" s="58"/>
      <c r="CA95" s="58"/>
      <c r="CB95" s="58"/>
      <c r="CC95" s="58"/>
      <c r="CD95" s="58"/>
      <c r="CE95" s="58"/>
      <c r="CF95" s="58"/>
    </row>
    <row r="96" spans="1:84" s="59" customFormat="1" ht="15.75" x14ac:dyDescent="0.25">
      <c r="A96" s="43">
        <v>43922</v>
      </c>
      <c r="B96" s="31">
        <v>114.09514476725697</v>
      </c>
      <c r="C96" s="31">
        <v>61.331469657668123</v>
      </c>
      <c r="D96" s="31">
        <v>111.09238799292636</v>
      </c>
      <c r="E96" s="31">
        <v>108.20481721094717</v>
      </c>
      <c r="F96" s="31">
        <v>119.35514884224428</v>
      </c>
      <c r="G96" s="31">
        <v>112.68594194049159</v>
      </c>
      <c r="H96" s="31">
        <v>86.792062889544212</v>
      </c>
      <c r="I96" s="31">
        <v>72.386165941151745</v>
      </c>
      <c r="J96" s="31">
        <v>123.43812153119741</v>
      </c>
      <c r="K96" s="31">
        <v>141.92936105769849</v>
      </c>
      <c r="L96" s="31">
        <v>128.19498968145314</v>
      </c>
      <c r="M96" s="31">
        <v>117.5873681361597</v>
      </c>
      <c r="N96" s="31">
        <v>119.45821370558286</v>
      </c>
      <c r="O96" s="31">
        <v>123.27325950826683</v>
      </c>
      <c r="P96" s="31">
        <v>92.446387645612745</v>
      </c>
      <c r="Q96" s="31">
        <v>110.71972940374728</v>
      </c>
      <c r="R96" s="31">
        <v>87.957442427654428</v>
      </c>
      <c r="S96" s="31">
        <v>115.40821905256917</v>
      </c>
      <c r="T96" s="31">
        <v>112.25135616749884</v>
      </c>
      <c r="U96" s="23"/>
      <c r="V96" s="43">
        <v>43922</v>
      </c>
      <c r="W96" s="31">
        <f t="shared" ref="W96:W98" si="95">B96/B84*100-100</f>
        <v>-2.6144711566658003</v>
      </c>
      <c r="X96" s="31">
        <f t="shared" ref="X96:X98" si="96">C96/C84*100-100</f>
        <v>-10.181748661368701</v>
      </c>
      <c r="Y96" s="31">
        <f t="shared" ref="Y96:Y98" si="97">D96/D84*100-100</f>
        <v>-10.675141658310238</v>
      </c>
      <c r="Z96" s="31">
        <f t="shared" ref="Z96:Z98" si="98">E96/E84*100-100</f>
        <v>-9.6181046812220643</v>
      </c>
      <c r="AA96" s="31">
        <f t="shared" ref="AA96:AA98" si="99">F96/F84*100-100</f>
        <v>-8.6795091925806958</v>
      </c>
      <c r="AB96" s="31">
        <f t="shared" ref="AB96:AB98" si="100">G96/G84*100-100</f>
        <v>-7.0541170578157448</v>
      </c>
      <c r="AC96" s="31">
        <f t="shared" ref="AC96:AC98" si="101">H96/H84*100-100</f>
        <v>-28.947811791796767</v>
      </c>
      <c r="AD96" s="31">
        <f t="shared" ref="AD96:AD98" si="102">I96/I84*100-100</f>
        <v>-45.580999673368638</v>
      </c>
      <c r="AE96" s="31">
        <f t="shared" ref="AE96:AE98" si="103">J96/J84*100-100</f>
        <v>-3.8416447616500591</v>
      </c>
      <c r="AF96" s="31">
        <f t="shared" ref="AF96:AF98" si="104">K96/K84*100-100</f>
        <v>0.70471565768690425</v>
      </c>
      <c r="AG96" s="31">
        <f t="shared" ref="AG96:AG98" si="105">L96/L84*100-100</f>
        <v>1.9906870490491855</v>
      </c>
      <c r="AH96" s="31">
        <f t="shared" ref="AH96:AH98" si="106">M96/M84*100-100</f>
        <v>-6.2245530643256046</v>
      </c>
      <c r="AI96" s="31">
        <f t="shared" ref="AI96:AI98" si="107">N96/N84*100-100</f>
        <v>-1.949189779385307</v>
      </c>
      <c r="AJ96" s="31">
        <f t="shared" ref="AJ96:AJ98" si="108">O96/O84*100-100</f>
        <v>1.5838051399030775</v>
      </c>
      <c r="AK96" s="31">
        <f t="shared" ref="AK96:AK98" si="109">P96/P84*100-100</f>
        <v>-18.407396212443089</v>
      </c>
      <c r="AL96" s="31">
        <f t="shared" ref="AL96:AL98" si="110">Q96/Q84*100-100</f>
        <v>-15.61001013170403</v>
      </c>
      <c r="AM96" s="31">
        <f t="shared" ref="AM96:AM98" si="111">R96/R84*100-100</f>
        <v>-25.809698878828925</v>
      </c>
      <c r="AN96" s="31">
        <f t="shared" ref="AN96:AN98" si="112">S96/S84*100-100</f>
        <v>-15.069542852277934</v>
      </c>
      <c r="AO96" s="31">
        <f t="shared" ref="AO96:AO98" si="113">T96/T84*100-100</f>
        <v>-9.4113137527035633</v>
      </c>
      <c r="AP96" s="23"/>
      <c r="AQ96" s="23"/>
      <c r="AR96" s="57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M96" s="57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  <c r="CB96" s="58"/>
      <c r="CC96" s="58"/>
      <c r="CD96" s="58"/>
      <c r="CE96" s="58"/>
      <c r="CF96" s="58"/>
    </row>
    <row r="97" spans="1:84" s="59" customFormat="1" ht="15.75" x14ac:dyDescent="0.25">
      <c r="A97" s="43">
        <v>43952</v>
      </c>
      <c r="B97" s="31">
        <v>110.46399391991116</v>
      </c>
      <c r="C97" s="31">
        <v>65.122224789839777</v>
      </c>
      <c r="D97" s="31">
        <v>111.36494277271609</v>
      </c>
      <c r="E97" s="31">
        <v>102.24319795200496</v>
      </c>
      <c r="F97" s="31">
        <v>128.85714693604859</v>
      </c>
      <c r="G97" s="31">
        <v>108.98376567234067</v>
      </c>
      <c r="H97" s="31">
        <v>83.779064012241804</v>
      </c>
      <c r="I97" s="31">
        <v>84.614872500705516</v>
      </c>
      <c r="J97" s="31">
        <v>122.85865571681015</v>
      </c>
      <c r="K97" s="31">
        <v>147.21227301210803</v>
      </c>
      <c r="L97" s="31">
        <v>127.99228303588112</v>
      </c>
      <c r="M97" s="31">
        <v>111.35158868930188</v>
      </c>
      <c r="N97" s="31">
        <v>106.22173078159469</v>
      </c>
      <c r="O97" s="31">
        <v>123.05655511248791</v>
      </c>
      <c r="P97" s="31">
        <v>89.917168532591461</v>
      </c>
      <c r="Q97" s="31">
        <v>117.23378613495379</v>
      </c>
      <c r="R97" s="31">
        <v>91.702461664662593</v>
      </c>
      <c r="S97" s="31">
        <v>109.37074570701481</v>
      </c>
      <c r="T97" s="31">
        <v>111.20415173829535</v>
      </c>
      <c r="U97" s="23"/>
      <c r="V97" s="43">
        <v>43952</v>
      </c>
      <c r="W97" s="31">
        <f t="shared" si="95"/>
        <v>-2.0087276908229796</v>
      </c>
      <c r="X97" s="31">
        <f t="shared" si="96"/>
        <v>-18.678053622831825</v>
      </c>
      <c r="Y97" s="31">
        <f t="shared" si="97"/>
        <v>-10.917149567970469</v>
      </c>
      <c r="Z97" s="31">
        <f t="shared" si="98"/>
        <v>-9.3153885530705054</v>
      </c>
      <c r="AA97" s="31">
        <f t="shared" si="99"/>
        <v>-6.7448043179892636</v>
      </c>
      <c r="AB97" s="31">
        <f t="shared" si="100"/>
        <v>-8.8368027145446604</v>
      </c>
      <c r="AC97" s="31">
        <f t="shared" si="101"/>
        <v>-31.815629462715847</v>
      </c>
      <c r="AD97" s="31">
        <f t="shared" si="102"/>
        <v>-37.253705295481389</v>
      </c>
      <c r="AE97" s="31">
        <f t="shared" si="103"/>
        <v>-3.5251086206474866</v>
      </c>
      <c r="AF97" s="31">
        <f t="shared" si="104"/>
        <v>-0.81717347949310692</v>
      </c>
      <c r="AG97" s="31">
        <f t="shared" si="105"/>
        <v>1.2302314604910976</v>
      </c>
      <c r="AH97" s="31">
        <f t="shared" si="106"/>
        <v>-8.7966046693444184</v>
      </c>
      <c r="AI97" s="31">
        <f t="shared" si="107"/>
        <v>-11.569144423598956</v>
      </c>
      <c r="AJ97" s="31">
        <f t="shared" si="108"/>
        <v>0.63041494057397074</v>
      </c>
      <c r="AK97" s="31">
        <f t="shared" si="109"/>
        <v>-14.751446693964056</v>
      </c>
      <c r="AL97" s="31">
        <f t="shared" si="110"/>
        <v>-17.081095617173546</v>
      </c>
      <c r="AM97" s="31">
        <f t="shared" si="111"/>
        <v>-24.51148249384994</v>
      </c>
      <c r="AN97" s="31">
        <f t="shared" si="112"/>
        <v>-18.287929572245247</v>
      </c>
      <c r="AO97" s="31">
        <f t="shared" si="113"/>
        <v>-10.055850161586591</v>
      </c>
      <c r="AP97" s="23"/>
      <c r="AQ97" s="23"/>
      <c r="AR97" s="57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M97" s="57"/>
      <c r="BN97" s="58"/>
      <c r="BO97" s="58"/>
      <c r="BP97" s="58"/>
      <c r="BQ97" s="58"/>
      <c r="BR97" s="58"/>
      <c r="BS97" s="58"/>
      <c r="BT97" s="58"/>
      <c r="BU97" s="58"/>
      <c r="BV97" s="58"/>
      <c r="BW97" s="58"/>
      <c r="BX97" s="58"/>
      <c r="BY97" s="58"/>
      <c r="BZ97" s="58"/>
      <c r="CA97" s="58"/>
      <c r="CB97" s="58"/>
      <c r="CC97" s="58"/>
      <c r="CD97" s="58"/>
      <c r="CE97" s="58"/>
      <c r="CF97" s="58"/>
    </row>
    <row r="98" spans="1:84" s="59" customFormat="1" ht="15.75" x14ac:dyDescent="0.25">
      <c r="A98" s="43">
        <v>43983</v>
      </c>
      <c r="B98" s="31">
        <v>105.54454100745757</v>
      </c>
      <c r="C98" s="31">
        <v>58.900933356257632</v>
      </c>
      <c r="D98" s="31">
        <v>113.35535393482152</v>
      </c>
      <c r="E98" s="31">
        <v>106.44354458541065</v>
      </c>
      <c r="F98" s="31">
        <v>118.30297129147242</v>
      </c>
      <c r="G98" s="31">
        <v>111.68395245991303</v>
      </c>
      <c r="H98" s="31">
        <v>83.185908229455322</v>
      </c>
      <c r="I98" s="31">
        <v>73.864684090991346</v>
      </c>
      <c r="J98" s="31">
        <v>126.85557380099148</v>
      </c>
      <c r="K98" s="31">
        <v>147.68497564137789</v>
      </c>
      <c r="L98" s="31">
        <v>128.01670032544558</v>
      </c>
      <c r="M98" s="31">
        <v>107.86080058379095</v>
      </c>
      <c r="N98" s="31">
        <v>100.5262618795136</v>
      </c>
      <c r="O98" s="31">
        <v>123.19968853498298</v>
      </c>
      <c r="P98" s="31">
        <v>95.142552719343001</v>
      </c>
      <c r="Q98" s="31">
        <v>127.1039803319978</v>
      </c>
      <c r="R98" s="31">
        <v>93.924417525403953</v>
      </c>
      <c r="S98" s="31">
        <v>111.64170351945826</v>
      </c>
      <c r="T98" s="31">
        <v>111.33633194567891</v>
      </c>
      <c r="U98" s="23"/>
      <c r="V98" s="43">
        <v>43983</v>
      </c>
      <c r="W98" s="31">
        <f t="shared" si="95"/>
        <v>-1.9797776346244547</v>
      </c>
      <c r="X98" s="31">
        <f t="shared" si="96"/>
        <v>-9.7338642318823929</v>
      </c>
      <c r="Y98" s="31">
        <f t="shared" si="97"/>
        <v>-3.3877724982540656</v>
      </c>
      <c r="Z98" s="31">
        <f t="shared" si="98"/>
        <v>-3.1679620650177753</v>
      </c>
      <c r="AA98" s="31">
        <f t="shared" si="99"/>
        <v>-9.1641223607610982</v>
      </c>
      <c r="AB98" s="31">
        <f t="shared" si="100"/>
        <v>-5.2456765546550344</v>
      </c>
      <c r="AC98" s="31">
        <f t="shared" si="101"/>
        <v>-29.956102980566541</v>
      </c>
      <c r="AD98" s="31">
        <f t="shared" si="102"/>
        <v>-45.873109326519987</v>
      </c>
      <c r="AE98" s="31">
        <f t="shared" si="103"/>
        <v>2.1530121570356897</v>
      </c>
      <c r="AF98" s="31">
        <f t="shared" si="104"/>
        <v>2.9451531140608722</v>
      </c>
      <c r="AG98" s="31">
        <f t="shared" si="105"/>
        <v>1.1292115293425837</v>
      </c>
      <c r="AH98" s="31">
        <f t="shared" si="106"/>
        <v>-8.6347648196074971</v>
      </c>
      <c r="AI98" s="31">
        <f t="shared" si="107"/>
        <v>-15.904382910629664</v>
      </c>
      <c r="AJ98" s="31">
        <f t="shared" si="108"/>
        <v>0.19621887999588239</v>
      </c>
      <c r="AK98" s="31">
        <f t="shared" si="109"/>
        <v>-9.8181350363480533</v>
      </c>
      <c r="AL98" s="31">
        <f t="shared" si="110"/>
        <v>-8.2201954302722129</v>
      </c>
      <c r="AM98" s="31">
        <f t="shared" si="111"/>
        <v>-21.366186867465757</v>
      </c>
      <c r="AN98" s="31">
        <f t="shared" si="112"/>
        <v>-15.088583298804309</v>
      </c>
      <c r="AO98" s="31">
        <f t="shared" si="113"/>
        <v>-7.538836958543186</v>
      </c>
      <c r="AP98" s="23"/>
      <c r="AQ98" s="23"/>
      <c r="AR98" s="57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M98" s="57"/>
      <c r="BN98" s="58"/>
      <c r="BO98" s="58"/>
      <c r="BP98" s="58"/>
      <c r="BQ98" s="58"/>
      <c r="BR98" s="58"/>
      <c r="BS98" s="58"/>
      <c r="BT98" s="58"/>
      <c r="BU98" s="58"/>
      <c r="BV98" s="58"/>
      <c r="BW98" s="58"/>
      <c r="BX98" s="58"/>
      <c r="BY98" s="58"/>
      <c r="BZ98" s="58"/>
      <c r="CA98" s="58"/>
      <c r="CB98" s="58"/>
      <c r="CC98" s="58"/>
      <c r="CD98" s="58"/>
      <c r="CE98" s="58"/>
      <c r="CF98" s="58"/>
    </row>
    <row r="99" spans="1:84" s="59" customFormat="1" ht="15.75" x14ac:dyDescent="0.25">
      <c r="A99" s="43">
        <v>44013</v>
      </c>
      <c r="B99" s="31">
        <v>109.51996571639516</v>
      </c>
      <c r="C99" s="31">
        <v>70.338364353335152</v>
      </c>
      <c r="D99" s="31">
        <v>121.73160185082827</v>
      </c>
      <c r="E99" s="31">
        <v>104.23292280779896</v>
      </c>
      <c r="F99" s="31">
        <v>131.90213549247176</v>
      </c>
      <c r="G99" s="31">
        <v>117.34986046044526</v>
      </c>
      <c r="H99" s="31">
        <v>100.53429480617422</v>
      </c>
      <c r="I99" s="31">
        <v>85.320501533849068</v>
      </c>
      <c r="J99" s="31">
        <v>128.99376253677607</v>
      </c>
      <c r="K99" s="31">
        <v>154.85378291116757</v>
      </c>
      <c r="L99" s="31">
        <v>129.2652300740601</v>
      </c>
      <c r="M99" s="31">
        <v>115.60987660525255</v>
      </c>
      <c r="N99" s="31">
        <v>116.7744599583208</v>
      </c>
      <c r="O99" s="31">
        <v>123.44592565874251</v>
      </c>
      <c r="P99" s="31">
        <v>109.64309699700934</v>
      </c>
      <c r="Q99" s="31">
        <v>139.09531140955053</v>
      </c>
      <c r="R99" s="31">
        <v>99.156884780101933</v>
      </c>
      <c r="S99" s="31">
        <v>119.12224169003976</v>
      </c>
      <c r="T99" s="31">
        <v>118.43080677440651</v>
      </c>
      <c r="U99" s="23"/>
      <c r="V99" s="43">
        <v>44013</v>
      </c>
      <c r="W99" s="31">
        <f t="shared" ref="W99:W101" si="114">B99/B87*100-100</f>
        <v>0.18971194382240242</v>
      </c>
      <c r="X99" s="31">
        <f t="shared" ref="X99:X101" si="115">C99/C87*100-100</f>
        <v>-7.507309653868063</v>
      </c>
      <c r="Y99" s="31">
        <f t="shared" ref="Y99:Y101" si="116">D99/D87*100-100</f>
        <v>-9.7530276238444458E-2</v>
      </c>
      <c r="Z99" s="31">
        <f t="shared" ref="Z99:Z101" si="117">E99/E87*100-100</f>
        <v>0.44544714016888065</v>
      </c>
      <c r="AA99" s="31">
        <f t="shared" ref="AA99:AA101" si="118">F99/F87*100-100</f>
        <v>-1.0449435607658586</v>
      </c>
      <c r="AB99" s="31">
        <f t="shared" ref="AB99:AB101" si="119">G99/G87*100-100</f>
        <v>-1.4098222799002826</v>
      </c>
      <c r="AC99" s="31">
        <f t="shared" ref="AC99:AC101" si="120">H99/H87*100-100</f>
        <v>-16.013235234229001</v>
      </c>
      <c r="AD99" s="31">
        <f t="shared" ref="AD99:AD101" si="121">I99/I87*100-100</f>
        <v>-39.508810664376391</v>
      </c>
      <c r="AE99" s="31">
        <f t="shared" ref="AE99:AE101" si="122">J99/J87*100-100</f>
        <v>-0.60313911708847456</v>
      </c>
      <c r="AF99" s="31">
        <f t="shared" ref="AF99:AF101" si="123">K99/K87*100-100</f>
        <v>5.2166256704579723</v>
      </c>
      <c r="AG99" s="31">
        <f t="shared" ref="AG99:AG101" si="124">L99/L87*100-100</f>
        <v>1.5990881931458318</v>
      </c>
      <c r="AH99" s="31">
        <f t="shared" ref="AH99:AH101" si="125">M99/M87*100-100</f>
        <v>-7.0382962901423696</v>
      </c>
      <c r="AI99" s="31">
        <f t="shared" ref="AI99:AI101" si="126">N99/N87*100-100</f>
        <v>-2.868898817105773</v>
      </c>
      <c r="AJ99" s="31">
        <f t="shared" ref="AJ99:AJ101" si="127">O99/O87*100-100</f>
        <v>0.23413414037372604</v>
      </c>
      <c r="AK99" s="31">
        <f t="shared" ref="AK99:AK101" si="128">P99/P87*100-100</f>
        <v>-4.686476203647743</v>
      </c>
      <c r="AL99" s="31">
        <f t="shared" ref="AL99:AL101" si="129">Q99/Q87*100-100</f>
        <v>-3.5667825924889485</v>
      </c>
      <c r="AM99" s="31">
        <f t="shared" ref="AM99:AM101" si="130">R99/R87*100-100</f>
        <v>-17.184857870769747</v>
      </c>
      <c r="AN99" s="31">
        <f t="shared" ref="AN99:AN101" si="131">S99/S87*100-100</f>
        <v>-10.116213497063399</v>
      </c>
      <c r="AO99" s="31">
        <f t="shared" ref="AO99:AO101" si="132">T99/T87*100-100</f>
        <v>-3.7034223599903697</v>
      </c>
      <c r="AP99" s="23"/>
      <c r="AQ99" s="23"/>
      <c r="AR99" s="57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M99" s="57"/>
      <c r="BN99" s="58"/>
      <c r="BO99" s="58"/>
      <c r="BP99" s="58"/>
      <c r="BQ99" s="58"/>
      <c r="BR99" s="58"/>
      <c r="BS99" s="58"/>
      <c r="BT99" s="58"/>
      <c r="BU99" s="58"/>
      <c r="BV99" s="58"/>
      <c r="BW99" s="58"/>
      <c r="BX99" s="58"/>
      <c r="BY99" s="58"/>
      <c r="BZ99" s="58"/>
      <c r="CA99" s="58"/>
      <c r="CB99" s="58"/>
      <c r="CC99" s="58"/>
      <c r="CD99" s="58"/>
      <c r="CE99" s="58"/>
      <c r="CF99" s="58"/>
    </row>
    <row r="100" spans="1:84" s="59" customFormat="1" ht="15.75" x14ac:dyDescent="0.25">
      <c r="A100" s="43">
        <v>44044</v>
      </c>
      <c r="B100" s="31">
        <v>111.99535928461994</v>
      </c>
      <c r="C100" s="31">
        <v>75.016947683703975</v>
      </c>
      <c r="D100" s="31">
        <v>119.5511032111462</v>
      </c>
      <c r="E100" s="31">
        <v>114.94751944249802</v>
      </c>
      <c r="F100" s="31">
        <v>135.23059255457522</v>
      </c>
      <c r="G100" s="31">
        <v>122.68324738533849</v>
      </c>
      <c r="H100" s="31">
        <v>105.98138462937816</v>
      </c>
      <c r="I100" s="31">
        <v>97.970559153241098</v>
      </c>
      <c r="J100" s="31">
        <v>127.80996030305974</v>
      </c>
      <c r="K100" s="31">
        <v>149.40732987626055</v>
      </c>
      <c r="L100" s="31">
        <v>130.0811817017705</v>
      </c>
      <c r="M100" s="31">
        <v>114.3835625899099</v>
      </c>
      <c r="N100" s="31">
        <v>104.83685132059075</v>
      </c>
      <c r="O100" s="31">
        <v>123.23802497975224</v>
      </c>
      <c r="P100" s="31">
        <v>112.97990842134602</v>
      </c>
      <c r="Q100" s="31">
        <v>141.63919926090622</v>
      </c>
      <c r="R100" s="31">
        <v>104.68200802322822</v>
      </c>
      <c r="S100" s="31">
        <v>126.20372199072999</v>
      </c>
      <c r="T100" s="31">
        <v>120.68551274624211</v>
      </c>
      <c r="U100" s="23"/>
      <c r="V100" s="43">
        <v>44044</v>
      </c>
      <c r="W100" s="31">
        <f t="shared" si="114"/>
        <v>-0.24186301655323916</v>
      </c>
      <c r="X100" s="31">
        <f t="shared" si="115"/>
        <v>0.24211769793708982</v>
      </c>
      <c r="Y100" s="31">
        <f t="shared" si="116"/>
        <v>2.5260676561155435</v>
      </c>
      <c r="Z100" s="31">
        <f t="shared" si="117"/>
        <v>9.4932672311107069</v>
      </c>
      <c r="AA100" s="31">
        <f t="shared" si="118"/>
        <v>0.95741855560416411</v>
      </c>
      <c r="AB100" s="31">
        <f t="shared" si="119"/>
        <v>1.3881198346708175</v>
      </c>
      <c r="AC100" s="31">
        <f t="shared" si="120"/>
        <v>-11.809178835384799</v>
      </c>
      <c r="AD100" s="31">
        <f t="shared" si="121"/>
        <v>-27.540193006149565</v>
      </c>
      <c r="AE100" s="31">
        <f t="shared" si="122"/>
        <v>2.8693226792974258</v>
      </c>
      <c r="AF100" s="31">
        <f t="shared" si="123"/>
        <v>6.0311136191645573</v>
      </c>
      <c r="AG100" s="31">
        <f t="shared" si="124"/>
        <v>2.2695925397053287</v>
      </c>
      <c r="AH100" s="31">
        <f t="shared" si="125"/>
        <v>-5.4204761141290874</v>
      </c>
      <c r="AI100" s="31">
        <f t="shared" si="126"/>
        <v>-4.7585671451071363</v>
      </c>
      <c r="AJ100" s="31">
        <f t="shared" si="127"/>
        <v>-0.36918800212613689</v>
      </c>
      <c r="AK100" s="31">
        <f t="shared" si="128"/>
        <v>-2.365950646637117</v>
      </c>
      <c r="AL100" s="31">
        <f t="shared" si="129"/>
        <v>-1.0922539606971498</v>
      </c>
      <c r="AM100" s="31">
        <f t="shared" si="130"/>
        <v>-12.396985843814988</v>
      </c>
      <c r="AN100" s="31">
        <f t="shared" si="131"/>
        <v>-4.9832008504391609</v>
      </c>
      <c r="AO100" s="31">
        <f t="shared" si="132"/>
        <v>-1.0842405729563893</v>
      </c>
      <c r="AP100" s="23"/>
      <c r="AQ100" s="23"/>
      <c r="AR100" s="57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M100" s="57"/>
      <c r="BN100" s="58"/>
      <c r="BO100" s="58"/>
      <c r="BP100" s="58"/>
      <c r="BQ100" s="58"/>
      <c r="BR100" s="58"/>
      <c r="BS100" s="58"/>
      <c r="BT100" s="58"/>
      <c r="BU100" s="58"/>
      <c r="BV100" s="58"/>
      <c r="BW100" s="58"/>
      <c r="BX100" s="58"/>
      <c r="BY100" s="58"/>
      <c r="BZ100" s="58"/>
      <c r="CA100" s="58"/>
      <c r="CB100" s="58"/>
      <c r="CC100" s="58"/>
      <c r="CD100" s="58"/>
      <c r="CE100" s="58"/>
      <c r="CF100" s="58"/>
    </row>
    <row r="101" spans="1:84" s="59" customFormat="1" ht="15.75" x14ac:dyDescent="0.25">
      <c r="A101" s="43">
        <v>44075</v>
      </c>
      <c r="B101" s="31">
        <v>108.21062907057045</v>
      </c>
      <c r="C101" s="31">
        <v>72.826459288793345</v>
      </c>
      <c r="D101" s="31">
        <v>119.4561275241538</v>
      </c>
      <c r="E101" s="31">
        <v>124.81990230789864</v>
      </c>
      <c r="F101" s="31">
        <v>128.89338365431263</v>
      </c>
      <c r="G101" s="31">
        <v>126.81926011050956</v>
      </c>
      <c r="H101" s="31">
        <v>110.46270481145083</v>
      </c>
      <c r="I101" s="31">
        <v>99.614601114791753</v>
      </c>
      <c r="J101" s="31">
        <v>129.01037702049317</v>
      </c>
      <c r="K101" s="31">
        <v>147.56227818348435</v>
      </c>
      <c r="L101" s="31">
        <v>131.17613854719872</v>
      </c>
      <c r="M101" s="31">
        <v>113.10544541123474</v>
      </c>
      <c r="N101" s="31">
        <v>110.4459536717425</v>
      </c>
      <c r="O101" s="31">
        <v>123.34817760441939</v>
      </c>
      <c r="P101" s="31">
        <v>107.34289643808948</v>
      </c>
      <c r="Q101" s="31">
        <v>146.00015708056276</v>
      </c>
      <c r="R101" s="31">
        <v>108.5795078177367</v>
      </c>
      <c r="S101" s="31">
        <v>132.27822279120267</v>
      </c>
      <c r="T101" s="31">
        <v>121.71516746592256</v>
      </c>
      <c r="U101" s="23"/>
      <c r="V101" s="43">
        <v>44075</v>
      </c>
      <c r="W101" s="31">
        <f t="shared" si="114"/>
        <v>1.6361599715368271</v>
      </c>
      <c r="X101" s="31">
        <f t="shared" si="115"/>
        <v>2.3002143516359013</v>
      </c>
      <c r="Y101" s="31">
        <f t="shared" si="116"/>
        <v>7.1549399751343685</v>
      </c>
      <c r="Z101" s="31">
        <f t="shared" si="117"/>
        <v>13.052296892084385</v>
      </c>
      <c r="AA101" s="31">
        <f t="shared" si="118"/>
        <v>-5.6448807426498036</v>
      </c>
      <c r="AB101" s="31">
        <f t="shared" si="119"/>
        <v>3.9083340730348795</v>
      </c>
      <c r="AC101" s="31">
        <f t="shared" si="120"/>
        <v>-10.143948131647548</v>
      </c>
      <c r="AD101" s="31">
        <f t="shared" si="121"/>
        <v>-22.667809821796297</v>
      </c>
      <c r="AE101" s="31">
        <f t="shared" si="122"/>
        <v>6.2651838948998488</v>
      </c>
      <c r="AF101" s="31">
        <f t="shared" si="123"/>
        <v>1.7159342799451593</v>
      </c>
      <c r="AG101" s="31">
        <f t="shared" si="124"/>
        <v>2.7753587264147939</v>
      </c>
      <c r="AH101" s="31">
        <f t="shared" si="125"/>
        <v>-3.7503507493877777</v>
      </c>
      <c r="AI101" s="31">
        <f t="shared" si="126"/>
        <v>-8.6493796154433653</v>
      </c>
      <c r="AJ101" s="31">
        <f t="shared" si="127"/>
        <v>-0.346544595957468</v>
      </c>
      <c r="AK101" s="31">
        <f t="shared" si="128"/>
        <v>-0.34816153084811674</v>
      </c>
      <c r="AL101" s="31">
        <f t="shared" si="129"/>
        <v>4.1318294602312449</v>
      </c>
      <c r="AM101" s="31">
        <f t="shared" si="130"/>
        <v>-9.5504622068539646</v>
      </c>
      <c r="AN101" s="31">
        <f t="shared" si="131"/>
        <v>-0.54812747345093271</v>
      </c>
      <c r="AO101" s="31">
        <f t="shared" si="132"/>
        <v>0.65624307285060013</v>
      </c>
      <c r="AP101" s="23"/>
      <c r="AQ101" s="23"/>
      <c r="AR101" s="57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M101" s="57"/>
      <c r="BN101" s="58"/>
      <c r="BO101" s="58"/>
      <c r="BP101" s="58"/>
      <c r="BQ101" s="58"/>
      <c r="BR101" s="58"/>
      <c r="BS101" s="58"/>
      <c r="BT101" s="58"/>
      <c r="BU101" s="58"/>
      <c r="BV101" s="58"/>
      <c r="BW101" s="58"/>
      <c r="BX101" s="58"/>
      <c r="BY101" s="58"/>
      <c r="BZ101" s="58"/>
      <c r="CA101" s="58"/>
      <c r="CB101" s="58"/>
      <c r="CC101" s="58"/>
      <c r="CD101" s="58"/>
      <c r="CE101" s="58"/>
      <c r="CF101" s="58"/>
    </row>
    <row r="102" spans="1:84" s="59" customFormat="1" ht="15.75" x14ac:dyDescent="0.25">
      <c r="A102" s="43">
        <v>44105</v>
      </c>
      <c r="B102" s="31">
        <v>105.28780762352207</v>
      </c>
      <c r="C102" s="31">
        <v>77.750152053258148</v>
      </c>
      <c r="D102" s="31">
        <v>122.74135943925877</v>
      </c>
      <c r="E102" s="31">
        <v>136.23170716603343</v>
      </c>
      <c r="F102" s="31">
        <v>128.08451373529442</v>
      </c>
      <c r="G102" s="31">
        <v>130.40939292277966</v>
      </c>
      <c r="H102" s="31">
        <v>112.40805872732692</v>
      </c>
      <c r="I102" s="31">
        <v>114.04117164474154</v>
      </c>
      <c r="J102" s="31">
        <v>134.33691883589708</v>
      </c>
      <c r="K102" s="31">
        <v>152.24121059841752</v>
      </c>
      <c r="L102" s="31">
        <v>132.9260120407894</v>
      </c>
      <c r="M102" s="31">
        <v>126.52849560927928</v>
      </c>
      <c r="N102" s="31">
        <v>131.03357833961184</v>
      </c>
      <c r="O102" s="31">
        <v>122.81740250884967</v>
      </c>
      <c r="P102" s="31">
        <v>105.20046682861323</v>
      </c>
      <c r="Q102" s="31">
        <v>154.73975171828965</v>
      </c>
      <c r="R102" s="31">
        <v>117.9827091232406</v>
      </c>
      <c r="S102" s="31">
        <v>137.26377533178464</v>
      </c>
      <c r="T102" s="31">
        <v>125.55962371958752</v>
      </c>
      <c r="U102" s="23"/>
      <c r="V102" s="43">
        <v>44105</v>
      </c>
      <c r="W102" s="31">
        <f t="shared" ref="W102:W104" si="133">B102/B90*100-100</f>
        <v>0.55292310678973422</v>
      </c>
      <c r="X102" s="31">
        <f t="shared" ref="X102:X104" si="134">C102/C90*100-100</f>
        <v>6.8417121915405659</v>
      </c>
      <c r="Y102" s="31">
        <f t="shared" ref="Y102:Y104" si="135">D102/D90*100-100</f>
        <v>5.0047392331570677</v>
      </c>
      <c r="Z102" s="31">
        <f t="shared" ref="Z102:Z104" si="136">E102/E90*100-100</f>
        <v>3.1447406132764542</v>
      </c>
      <c r="AA102" s="31">
        <f t="shared" ref="AA102:AA104" si="137">F102/F90*100-100</f>
        <v>-0.15597958438536352</v>
      </c>
      <c r="AB102" s="31">
        <f t="shared" ref="AB102:AB104" si="138">G102/G90*100-100</f>
        <v>4.2869308341125958</v>
      </c>
      <c r="AC102" s="31">
        <f t="shared" ref="AC102:AC104" si="139">H102/H90*100-100</f>
        <v>-9.7847225315773443</v>
      </c>
      <c r="AD102" s="31">
        <f t="shared" ref="AD102:AD104" si="140">I102/I90*100-100</f>
        <v>-17.098724999421805</v>
      </c>
      <c r="AE102" s="31">
        <f t="shared" ref="AE102:AE104" si="141">J102/J90*100-100</f>
        <v>2.4034134431634158</v>
      </c>
      <c r="AF102" s="31">
        <f t="shared" ref="AF102:AF104" si="142">K102/K90*100-100</f>
        <v>3.1766705345897464</v>
      </c>
      <c r="AG102" s="31">
        <f t="shared" ref="AG102:AG104" si="143">L102/L90*100-100</f>
        <v>2.9519144109736857</v>
      </c>
      <c r="AH102" s="31">
        <f t="shared" ref="AH102:AH104" si="144">M102/M90*100-100</f>
        <v>-1.7079762274664745</v>
      </c>
      <c r="AI102" s="31">
        <f t="shared" ref="AI102:AI104" si="145">N102/N90*100-100</f>
        <v>6.4008978989694754</v>
      </c>
      <c r="AJ102" s="31">
        <f t="shared" ref="AJ102:AJ104" si="146">O102/O90*100-100</f>
        <v>-2.3719092673516684E-2</v>
      </c>
      <c r="AK102" s="31">
        <f t="shared" ref="AK102:AK104" si="147">P102/P90*100-100</f>
        <v>13.808607009924771</v>
      </c>
      <c r="AL102" s="31">
        <f t="shared" ref="AL102:AL104" si="148">Q102/Q90*100-100</f>
        <v>7.6339408398970647</v>
      </c>
      <c r="AM102" s="31">
        <f t="shared" ref="AM102:AM104" si="149">R102/R90*100-100</f>
        <v>-4.0600047290870123</v>
      </c>
      <c r="AN102" s="31">
        <f t="shared" ref="AN102:AN104" si="150">S102/S90*100-100</f>
        <v>-3.2348654019784817E-2</v>
      </c>
      <c r="AO102" s="31">
        <f t="shared" ref="AO102:AO104" si="151">T102/T90*100-100</f>
        <v>2.0366963746673719</v>
      </c>
      <c r="AP102" s="23"/>
      <c r="AQ102" s="23"/>
      <c r="AR102" s="57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M102" s="57"/>
      <c r="BN102" s="58"/>
      <c r="BO102" s="58"/>
      <c r="BP102" s="58"/>
      <c r="BQ102" s="58"/>
      <c r="BR102" s="58"/>
      <c r="BS102" s="58"/>
      <c r="BT102" s="58"/>
      <c r="BU102" s="58"/>
      <c r="BV102" s="58"/>
      <c r="BW102" s="58"/>
      <c r="BX102" s="58"/>
      <c r="BY102" s="58"/>
      <c r="BZ102" s="58"/>
      <c r="CA102" s="58"/>
      <c r="CB102" s="58"/>
      <c r="CC102" s="58"/>
      <c r="CD102" s="58"/>
      <c r="CE102" s="58"/>
      <c r="CF102" s="58"/>
    </row>
    <row r="103" spans="1:84" s="59" customFormat="1" ht="15.75" x14ac:dyDescent="0.25">
      <c r="A103" s="43">
        <v>44136</v>
      </c>
      <c r="B103" s="31">
        <v>111.79448121935886</v>
      </c>
      <c r="C103" s="31">
        <v>69.188120696088518</v>
      </c>
      <c r="D103" s="31">
        <v>123.7457518235737</v>
      </c>
      <c r="E103" s="31">
        <v>134.32780692489999</v>
      </c>
      <c r="F103" s="31">
        <v>134.835580987345</v>
      </c>
      <c r="G103" s="31">
        <v>134.11581415366993</v>
      </c>
      <c r="H103" s="31">
        <v>116.74700073114421</v>
      </c>
      <c r="I103" s="31">
        <v>116.14149653840683</v>
      </c>
      <c r="J103" s="31">
        <v>135.74419655866168</v>
      </c>
      <c r="K103" s="31">
        <v>153.34423385579939</v>
      </c>
      <c r="L103" s="31">
        <v>133.76591495032832</v>
      </c>
      <c r="M103" s="31">
        <v>130.35552500337334</v>
      </c>
      <c r="N103" s="31">
        <v>129.90245816311236</v>
      </c>
      <c r="O103" s="31">
        <v>123.26670368541117</v>
      </c>
      <c r="P103" s="31">
        <v>112.48064112315122</v>
      </c>
      <c r="Q103" s="31">
        <v>153.01328625569306</v>
      </c>
      <c r="R103" s="31">
        <v>118.90542240092078</v>
      </c>
      <c r="S103" s="31">
        <v>144.64627685892026</v>
      </c>
      <c r="T103" s="31">
        <v>128.50990212147195</v>
      </c>
      <c r="U103" s="23"/>
      <c r="V103" s="43">
        <v>44136</v>
      </c>
      <c r="W103" s="31">
        <f t="shared" si="133"/>
        <v>0.16161397611776351</v>
      </c>
      <c r="X103" s="31">
        <f t="shared" si="134"/>
        <v>-6.0529423620647691</v>
      </c>
      <c r="Y103" s="31">
        <f t="shared" si="135"/>
        <v>0.36486534142763105</v>
      </c>
      <c r="Z103" s="31">
        <f t="shared" si="136"/>
        <v>-2.8890805503965566</v>
      </c>
      <c r="AA103" s="31">
        <f t="shared" si="137"/>
        <v>-1.8730933956251334</v>
      </c>
      <c r="AB103" s="31">
        <f t="shared" si="138"/>
        <v>4.72463923552084</v>
      </c>
      <c r="AC103" s="31">
        <f t="shared" si="139"/>
        <v>-8.3021599675265065</v>
      </c>
      <c r="AD103" s="31">
        <f t="shared" si="140"/>
        <v>-18.909876681124643</v>
      </c>
      <c r="AE103" s="31">
        <f t="shared" si="141"/>
        <v>-2.2770554879853648</v>
      </c>
      <c r="AF103" s="31">
        <f t="shared" si="142"/>
        <v>1.1915885228765291</v>
      </c>
      <c r="AG103" s="31">
        <f t="shared" si="143"/>
        <v>3.0191250467018307</v>
      </c>
      <c r="AH103" s="31">
        <f t="shared" si="144"/>
        <v>-1.430309648101229</v>
      </c>
      <c r="AI103" s="31">
        <f t="shared" si="145"/>
        <v>-2.1570711010246271</v>
      </c>
      <c r="AJ103" s="31">
        <f t="shared" si="146"/>
        <v>0.26957456463689766</v>
      </c>
      <c r="AK103" s="31">
        <f t="shared" si="147"/>
        <v>25.204744305795316</v>
      </c>
      <c r="AL103" s="31">
        <f t="shared" si="148"/>
        <v>8.2598697795742027</v>
      </c>
      <c r="AM103" s="31">
        <f t="shared" si="149"/>
        <v>-4.784196006009509</v>
      </c>
      <c r="AN103" s="31">
        <f t="shared" si="150"/>
        <v>1.3075319765186038</v>
      </c>
      <c r="AO103" s="31">
        <f t="shared" si="151"/>
        <v>1.0557332073277195</v>
      </c>
      <c r="AP103" s="23"/>
      <c r="AQ103" s="23"/>
      <c r="AR103" s="57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M103" s="57"/>
      <c r="BN103" s="58"/>
      <c r="BO103" s="58"/>
      <c r="BP103" s="58"/>
      <c r="BQ103" s="58"/>
      <c r="BR103" s="58"/>
      <c r="BS103" s="58"/>
      <c r="BT103" s="58"/>
      <c r="BU103" s="58"/>
      <c r="BV103" s="58"/>
      <c r="BW103" s="58"/>
      <c r="BX103" s="58"/>
      <c r="BY103" s="58"/>
      <c r="BZ103" s="58"/>
      <c r="CA103" s="58"/>
      <c r="CB103" s="58"/>
      <c r="CC103" s="58"/>
      <c r="CD103" s="58"/>
      <c r="CE103" s="58"/>
      <c r="CF103" s="58"/>
    </row>
    <row r="104" spans="1:84" s="59" customFormat="1" ht="15.75" x14ac:dyDescent="0.25">
      <c r="A104" s="44">
        <v>44166</v>
      </c>
      <c r="B104" s="33">
        <v>120.40781919338228</v>
      </c>
      <c r="C104" s="33">
        <v>72.844770638203485</v>
      </c>
      <c r="D104" s="33">
        <v>134.457794353389</v>
      </c>
      <c r="E104" s="33">
        <v>142.94174155027403</v>
      </c>
      <c r="F104" s="33">
        <v>137.55221380570444</v>
      </c>
      <c r="G104" s="33">
        <v>135.51922328412587</v>
      </c>
      <c r="H104" s="33">
        <v>126.70927276174976</v>
      </c>
      <c r="I104" s="33">
        <v>146.21971627935005</v>
      </c>
      <c r="J104" s="33">
        <v>159.73991780470601</v>
      </c>
      <c r="K104" s="33">
        <v>164.2981400964122</v>
      </c>
      <c r="L104" s="33">
        <v>134.94630297079243</v>
      </c>
      <c r="M104" s="33">
        <v>142.85464205462856</v>
      </c>
      <c r="N104" s="33">
        <v>150.78876037830753</v>
      </c>
      <c r="O104" s="33">
        <v>124.30874958720689</v>
      </c>
      <c r="P104" s="33">
        <v>110.55730087931535</v>
      </c>
      <c r="Q104" s="33">
        <v>161.1089747016556</v>
      </c>
      <c r="R104" s="33">
        <v>122.6622179950339</v>
      </c>
      <c r="S104" s="33">
        <v>150.1178248068168</v>
      </c>
      <c r="T104" s="33">
        <v>135.62054028039987</v>
      </c>
      <c r="U104" s="23"/>
      <c r="V104" s="44">
        <v>44166</v>
      </c>
      <c r="W104" s="33">
        <f t="shared" si="133"/>
        <v>1.3475492377069003</v>
      </c>
      <c r="X104" s="33">
        <f t="shared" si="134"/>
        <v>15.958322203605178</v>
      </c>
      <c r="Y104" s="33">
        <f t="shared" si="135"/>
        <v>5.9481011471137748</v>
      </c>
      <c r="Z104" s="33">
        <f t="shared" si="136"/>
        <v>8.6537166935045633</v>
      </c>
      <c r="AA104" s="33">
        <f t="shared" si="137"/>
        <v>-3.9301201698503547</v>
      </c>
      <c r="AB104" s="33">
        <f t="shared" si="138"/>
        <v>5.7109849890961186</v>
      </c>
      <c r="AC104" s="33">
        <f t="shared" si="139"/>
        <v>-4.359978939933427</v>
      </c>
      <c r="AD104" s="33">
        <f t="shared" si="140"/>
        <v>-12.653755464127229</v>
      </c>
      <c r="AE104" s="33">
        <f t="shared" si="141"/>
        <v>9.3015888895149175</v>
      </c>
      <c r="AF104" s="33">
        <f t="shared" si="142"/>
        <v>7.0459032542236031</v>
      </c>
      <c r="AG104" s="33">
        <f t="shared" si="143"/>
        <v>3.5041692090741208</v>
      </c>
      <c r="AH104" s="33">
        <f t="shared" si="144"/>
        <v>2.5293235143077624</v>
      </c>
      <c r="AI104" s="33">
        <f t="shared" si="145"/>
        <v>12.028225895948921</v>
      </c>
      <c r="AJ104" s="33">
        <f t="shared" si="146"/>
        <v>0.47421771007090285</v>
      </c>
      <c r="AK104" s="33">
        <f t="shared" si="147"/>
        <v>9.5525402930441317</v>
      </c>
      <c r="AL104" s="33">
        <f t="shared" si="148"/>
        <v>13.374501240237024</v>
      </c>
      <c r="AM104" s="33">
        <f t="shared" si="149"/>
        <v>-2.0854001958514772</v>
      </c>
      <c r="AN104" s="33">
        <f t="shared" si="150"/>
        <v>4.1893535922609431</v>
      </c>
      <c r="AO104" s="33">
        <f t="shared" si="151"/>
        <v>3.8118465470117684</v>
      </c>
      <c r="AP104" s="23"/>
      <c r="AQ104" s="23"/>
      <c r="AR104" s="57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M104" s="57"/>
      <c r="BN104" s="58"/>
      <c r="BO104" s="58"/>
      <c r="BP104" s="58"/>
      <c r="BQ104" s="58"/>
      <c r="BR104" s="58"/>
      <c r="BS104" s="58"/>
      <c r="BT104" s="58"/>
      <c r="BU104" s="58"/>
      <c r="BV104" s="58"/>
      <c r="BW104" s="58"/>
      <c r="BX104" s="58"/>
      <c r="BY104" s="58"/>
      <c r="BZ104" s="58"/>
      <c r="CA104" s="58"/>
      <c r="CB104" s="58"/>
      <c r="CC104" s="58"/>
      <c r="CD104" s="58"/>
      <c r="CE104" s="58"/>
      <c r="CF104" s="58"/>
    </row>
    <row r="105" spans="1:84" s="59" customFormat="1" ht="15.75" x14ac:dyDescent="0.25">
      <c r="A105" s="45">
        <v>44197</v>
      </c>
      <c r="B105" s="35">
        <v>125.59970400651086</v>
      </c>
      <c r="C105" s="35">
        <v>65.776147461485593</v>
      </c>
      <c r="D105" s="35">
        <v>128.97624397257221</v>
      </c>
      <c r="E105" s="35">
        <v>131.05432835493858</v>
      </c>
      <c r="F105" s="35">
        <v>125.63096035265561</v>
      </c>
      <c r="G105" s="35">
        <v>131.75865593298082</v>
      </c>
      <c r="H105" s="35">
        <v>113.93452745741577</v>
      </c>
      <c r="I105" s="35">
        <v>116.95921988070653</v>
      </c>
      <c r="J105" s="35">
        <v>134.16642881548114</v>
      </c>
      <c r="K105" s="35">
        <v>167.59583762276955</v>
      </c>
      <c r="L105" s="35">
        <v>134.05676454785936</v>
      </c>
      <c r="M105" s="35">
        <v>120.95350848310801</v>
      </c>
      <c r="N105" s="35">
        <v>124.548815408357</v>
      </c>
      <c r="O105" s="35">
        <v>122.1606457100157</v>
      </c>
      <c r="P105" s="35">
        <v>98.70965673205103</v>
      </c>
      <c r="Q105" s="35">
        <v>154.68361532197147</v>
      </c>
      <c r="R105" s="35">
        <v>112.28032903496042</v>
      </c>
      <c r="S105" s="35">
        <v>148.0637274636176</v>
      </c>
      <c r="T105" s="35">
        <v>128.73762379347232</v>
      </c>
      <c r="U105" s="23"/>
      <c r="V105" s="45">
        <v>44197</v>
      </c>
      <c r="W105" s="35">
        <f t="shared" ref="W105:W107" si="152">B105/B93*100-100</f>
        <v>2.7649436836399985</v>
      </c>
      <c r="X105" s="35">
        <f t="shared" ref="X105:X107" si="153">C105/C93*100-100</f>
        <v>-9.7119088653008561</v>
      </c>
      <c r="Y105" s="35">
        <f t="shared" ref="Y105:Y107" si="154">D105/D93*100-100</f>
        <v>1.6195496329749943</v>
      </c>
      <c r="Z105" s="35">
        <f t="shared" ref="Z105:Z107" si="155">E105/E93*100-100</f>
        <v>-1.7187626681462547</v>
      </c>
      <c r="AA105" s="35">
        <f t="shared" ref="AA105:AA107" si="156">F105/F93*100-100</f>
        <v>4.5086489716666733</v>
      </c>
      <c r="AB105" s="35">
        <f t="shared" ref="AB105:AB107" si="157">G105/G93*100-100</f>
        <v>4.68817307667031</v>
      </c>
      <c r="AC105" s="35">
        <f t="shared" ref="AC105:AC107" si="158">H105/H93*100-100</f>
        <v>-10.417696326789965</v>
      </c>
      <c r="AD105" s="35">
        <f t="shared" ref="AD105:AD107" si="159">I105/I93*100-100</f>
        <v>-8.6048879815778179</v>
      </c>
      <c r="AE105" s="35">
        <f t="shared" ref="AE105:AE107" si="160">J105/J93*100-100</f>
        <v>0.75319223306675553</v>
      </c>
      <c r="AF105" s="35">
        <f t="shared" ref="AF105:AF107" si="161">K105/K93*100-100</f>
        <v>6.312820190089667</v>
      </c>
      <c r="AG105" s="35">
        <f t="shared" ref="AG105:AG107" si="162">L105/L93*100-100</f>
        <v>3.6401513169582529</v>
      </c>
      <c r="AH105" s="35">
        <f t="shared" ref="AH105:AH107" si="163">M105/M93*100-100</f>
        <v>1.6760253005397914</v>
      </c>
      <c r="AI105" s="35">
        <f t="shared" ref="AI105:AI107" si="164">N105/N93*100-100</f>
        <v>-0.61570865883962256</v>
      </c>
      <c r="AJ105" s="35">
        <f t="shared" ref="AJ105:AJ107" si="165">O105/O93*100-100</f>
        <v>0.15682572218172197</v>
      </c>
      <c r="AK105" s="35">
        <f t="shared" ref="AK105:AK107" si="166">P105/P93*100-100</f>
        <v>-9.8026818470939361</v>
      </c>
      <c r="AL105" s="35">
        <f t="shared" ref="AL105:AL107" si="167">Q105/Q93*100-100</f>
        <v>10.17351893263853</v>
      </c>
      <c r="AM105" s="35">
        <f t="shared" ref="AM105:AM107" si="168">R105/R93*100-100</f>
        <v>-8.2259742829805589</v>
      </c>
      <c r="AN105" s="35">
        <f t="shared" ref="AN105:AN107" si="169">S105/S93*100-100</f>
        <v>4.3487655700468792</v>
      </c>
      <c r="AO105" s="35">
        <f t="shared" ref="AO105:AO107" si="170">T105/T93*100-100</f>
        <v>1.3097064669155287</v>
      </c>
      <c r="AP105" s="23"/>
      <c r="AQ105" s="23"/>
      <c r="AR105" s="57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M105" s="57"/>
      <c r="BN105" s="58"/>
      <c r="BO105" s="58"/>
      <c r="BP105" s="58"/>
      <c r="BQ105" s="58"/>
      <c r="BR105" s="58"/>
      <c r="BS105" s="58"/>
      <c r="BT105" s="58"/>
      <c r="BU105" s="58"/>
      <c r="BV105" s="58"/>
      <c r="BW105" s="58"/>
      <c r="BX105" s="58"/>
      <c r="BY105" s="58"/>
      <c r="BZ105" s="58"/>
      <c r="CA105" s="58"/>
      <c r="CB105" s="58"/>
      <c r="CC105" s="58"/>
      <c r="CD105" s="58"/>
      <c r="CE105" s="58"/>
      <c r="CF105" s="58"/>
    </row>
    <row r="106" spans="1:84" s="59" customFormat="1" ht="15.75" x14ac:dyDescent="0.25">
      <c r="A106" s="40">
        <v>44228</v>
      </c>
      <c r="B106" s="27">
        <v>130.19882795388602</v>
      </c>
      <c r="C106" s="27">
        <v>70.370602209442907</v>
      </c>
      <c r="D106" s="27">
        <v>127.87003425409382</v>
      </c>
      <c r="E106" s="27">
        <v>122.81321108090543</v>
      </c>
      <c r="F106" s="27">
        <v>138.56041940626056</v>
      </c>
      <c r="G106" s="27">
        <v>128.68051532167249</v>
      </c>
      <c r="H106" s="27">
        <v>115.76862021261233</v>
      </c>
      <c r="I106" s="27">
        <v>109.3865244989691</v>
      </c>
      <c r="J106" s="27">
        <v>130.28025680042458</v>
      </c>
      <c r="K106" s="27">
        <v>151.19888931542789</v>
      </c>
      <c r="L106" s="27">
        <v>133.53472312114542</v>
      </c>
      <c r="M106" s="27">
        <v>122.94600145757937</v>
      </c>
      <c r="N106" s="27">
        <v>122.55826423123385</v>
      </c>
      <c r="O106" s="27">
        <v>125.10652916092776</v>
      </c>
      <c r="P106" s="27">
        <v>111.58034161934525</v>
      </c>
      <c r="Q106" s="27">
        <v>147.14207938390453</v>
      </c>
      <c r="R106" s="27">
        <v>110.11995865223706</v>
      </c>
      <c r="S106" s="27">
        <v>143.61580659509565</v>
      </c>
      <c r="T106" s="27">
        <v>128.41223968063335</v>
      </c>
      <c r="U106" s="23"/>
      <c r="V106" s="40">
        <v>44228</v>
      </c>
      <c r="W106" s="27">
        <f t="shared" si="152"/>
        <v>1.9564814996921456</v>
      </c>
      <c r="X106" s="27">
        <f t="shared" si="153"/>
        <v>6.2387748393555142</v>
      </c>
      <c r="Y106" s="27">
        <f t="shared" si="154"/>
        <v>3.9465181335012431</v>
      </c>
      <c r="Z106" s="27">
        <f t="shared" si="155"/>
        <v>-0.87262193711902114</v>
      </c>
      <c r="AA106" s="27">
        <f t="shared" si="156"/>
        <v>15.714545853017057</v>
      </c>
      <c r="AB106" s="27">
        <f t="shared" si="157"/>
        <v>4.2451778076355566</v>
      </c>
      <c r="AC106" s="27">
        <f t="shared" si="158"/>
        <v>-7.305861457693922</v>
      </c>
      <c r="AD106" s="27">
        <f t="shared" si="159"/>
        <v>-15.898401091748838</v>
      </c>
      <c r="AE106" s="27">
        <f t="shared" si="160"/>
        <v>7.3536691484724201</v>
      </c>
      <c r="AF106" s="27">
        <f t="shared" si="161"/>
        <v>5.678291389632804</v>
      </c>
      <c r="AG106" s="27">
        <f t="shared" si="162"/>
        <v>4.0326075298866044</v>
      </c>
      <c r="AH106" s="27">
        <f t="shared" si="163"/>
        <v>4.1900090300764674</v>
      </c>
      <c r="AI106" s="27">
        <f t="shared" si="164"/>
        <v>1.430745780417837</v>
      </c>
      <c r="AJ106" s="27">
        <f t="shared" si="165"/>
        <v>0.33462209124941467</v>
      </c>
      <c r="AK106" s="27">
        <f t="shared" si="166"/>
        <v>-10.435620740640587</v>
      </c>
      <c r="AL106" s="27">
        <f t="shared" si="167"/>
        <v>9.9479179301084741</v>
      </c>
      <c r="AM106" s="27">
        <f t="shared" si="168"/>
        <v>-6.3866205946073649</v>
      </c>
      <c r="AN106" s="27">
        <f t="shared" si="169"/>
        <v>5.0920651966693811</v>
      </c>
      <c r="AO106" s="27">
        <f t="shared" si="170"/>
        <v>2.4140168643178583</v>
      </c>
      <c r="AP106" s="23"/>
      <c r="AQ106" s="23"/>
      <c r="AR106" s="57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M106" s="57"/>
      <c r="BN106" s="58"/>
      <c r="BO106" s="58"/>
      <c r="BP106" s="58"/>
      <c r="BQ106" s="58"/>
      <c r="BR106" s="58"/>
      <c r="BS106" s="58"/>
      <c r="BT106" s="58"/>
      <c r="BU106" s="58"/>
      <c r="BV106" s="58"/>
      <c r="BW106" s="58"/>
      <c r="BX106" s="58"/>
      <c r="BY106" s="58"/>
      <c r="BZ106" s="58"/>
      <c r="CA106" s="58"/>
      <c r="CB106" s="58"/>
      <c r="CC106" s="58"/>
      <c r="CD106" s="58"/>
      <c r="CE106" s="58"/>
      <c r="CF106" s="58"/>
    </row>
    <row r="107" spans="1:84" s="59" customFormat="1" ht="15.75" x14ac:dyDescent="0.25">
      <c r="A107" s="40">
        <v>44256</v>
      </c>
      <c r="B107" s="27">
        <v>136.37580376920656</v>
      </c>
      <c r="C107" s="27">
        <v>75.851704368828152</v>
      </c>
      <c r="D107" s="27">
        <v>134.34255880625787</v>
      </c>
      <c r="E107" s="27">
        <v>129.12962631762338</v>
      </c>
      <c r="F107" s="27">
        <v>137.20500276876675</v>
      </c>
      <c r="G107" s="27">
        <v>128.46690474844485</v>
      </c>
      <c r="H107" s="27">
        <v>117.08088519446136</v>
      </c>
      <c r="I107" s="27">
        <v>120.41912288657042</v>
      </c>
      <c r="J107" s="27">
        <v>141.18003714224679</v>
      </c>
      <c r="K107" s="27">
        <v>156.12046393283427</v>
      </c>
      <c r="L107" s="27">
        <v>134.56581134290371</v>
      </c>
      <c r="M107" s="27">
        <v>126.69776181604287</v>
      </c>
      <c r="N107" s="27">
        <v>137.7378311221207</v>
      </c>
      <c r="O107" s="27">
        <v>126.21304378530802</v>
      </c>
      <c r="P107" s="27">
        <v>128.05170893485706</v>
      </c>
      <c r="Q107" s="27">
        <v>152.17491390099838</v>
      </c>
      <c r="R107" s="27">
        <v>114.2111917894587</v>
      </c>
      <c r="S107" s="27">
        <v>143.66724378549495</v>
      </c>
      <c r="T107" s="27">
        <v>132.85254196572205</v>
      </c>
      <c r="U107" s="23"/>
      <c r="V107" s="40">
        <v>44256</v>
      </c>
      <c r="W107" s="27">
        <f t="shared" si="152"/>
        <v>3.8574992784139255</v>
      </c>
      <c r="X107" s="27">
        <f t="shared" si="153"/>
        <v>21.031038019002239</v>
      </c>
      <c r="Y107" s="27">
        <f t="shared" si="154"/>
        <v>13.513471084005985</v>
      </c>
      <c r="Z107" s="27">
        <f t="shared" si="155"/>
        <v>3.2618392107961682</v>
      </c>
      <c r="AA107" s="27">
        <f t="shared" si="156"/>
        <v>18.840485189207755</v>
      </c>
      <c r="AB107" s="27">
        <f t="shared" si="157"/>
        <v>8.1351400898328023</v>
      </c>
      <c r="AC107" s="27">
        <f t="shared" si="158"/>
        <v>6.9483293091677183</v>
      </c>
      <c r="AD107" s="27">
        <f t="shared" si="159"/>
        <v>25.7761927283495</v>
      </c>
      <c r="AE107" s="27">
        <f t="shared" si="160"/>
        <v>6.9480684270760094</v>
      </c>
      <c r="AF107" s="27">
        <f t="shared" si="161"/>
        <v>8.335271400960778</v>
      </c>
      <c r="AG107" s="27">
        <f t="shared" si="162"/>
        <v>4.9068479395712785</v>
      </c>
      <c r="AH107" s="27">
        <f t="shared" si="163"/>
        <v>8.6229103692043765</v>
      </c>
      <c r="AI107" s="27">
        <f t="shared" si="164"/>
        <v>18.080584438360759</v>
      </c>
      <c r="AJ107" s="27">
        <f t="shared" si="165"/>
        <v>1.0171568660947372</v>
      </c>
      <c r="AK107" s="27">
        <f t="shared" si="166"/>
        <v>15.494594076468132</v>
      </c>
      <c r="AL107" s="27">
        <f t="shared" si="167"/>
        <v>18.633394375250916</v>
      </c>
      <c r="AM107" s="27">
        <f t="shared" si="168"/>
        <v>10.291687035592602</v>
      </c>
      <c r="AN107" s="27">
        <f t="shared" si="169"/>
        <v>12.878527844502742</v>
      </c>
      <c r="AO107" s="27">
        <f t="shared" si="170"/>
        <v>9.9463158849204092</v>
      </c>
      <c r="AP107" s="23"/>
      <c r="AQ107" s="23"/>
      <c r="AR107" s="57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M107" s="57"/>
      <c r="BN107" s="58"/>
      <c r="BO107" s="58"/>
      <c r="BP107" s="58"/>
      <c r="BQ107" s="58"/>
      <c r="BR107" s="58"/>
      <c r="BS107" s="58"/>
      <c r="BT107" s="58"/>
      <c r="BU107" s="58"/>
      <c r="BV107" s="58"/>
      <c r="BW107" s="58"/>
      <c r="BX107" s="58"/>
      <c r="BY107" s="58"/>
      <c r="BZ107" s="58"/>
      <c r="CA107" s="58"/>
      <c r="CB107" s="58"/>
      <c r="CC107" s="58"/>
      <c r="CD107" s="58"/>
      <c r="CE107" s="58"/>
      <c r="CF107" s="58"/>
    </row>
    <row r="108" spans="1:84" s="59" customFormat="1" ht="15.75" x14ac:dyDescent="0.25">
      <c r="A108" s="40">
        <v>44287</v>
      </c>
      <c r="B108" s="27">
        <v>122.13464386096688</v>
      </c>
      <c r="C108" s="27">
        <v>79.465058543312978</v>
      </c>
      <c r="D108" s="27">
        <v>133.0208514836805</v>
      </c>
      <c r="E108" s="27">
        <v>113.60382189840369</v>
      </c>
      <c r="F108" s="27">
        <v>136.22744482418122</v>
      </c>
      <c r="G108" s="27">
        <v>130.82248188756782</v>
      </c>
      <c r="H108" s="27">
        <v>109.66491375352882</v>
      </c>
      <c r="I108" s="27">
        <v>126.25053312939613</v>
      </c>
      <c r="J108" s="27">
        <v>135.77052092652511</v>
      </c>
      <c r="K108" s="27">
        <v>160.35039403074128</v>
      </c>
      <c r="L108" s="27">
        <v>134.72738177597898</v>
      </c>
      <c r="M108" s="27">
        <v>129.58143914576851</v>
      </c>
      <c r="N108" s="27">
        <v>132.04861530601474</v>
      </c>
      <c r="O108" s="27">
        <v>126.07488787158003</v>
      </c>
      <c r="P108" s="27">
        <v>112.24145393964707</v>
      </c>
      <c r="Q108" s="27">
        <v>151.13032163430674</v>
      </c>
      <c r="R108" s="27">
        <v>104.8326697255024</v>
      </c>
      <c r="S108" s="27">
        <v>140.78279502155519</v>
      </c>
      <c r="T108" s="27">
        <v>129.57078022968022</v>
      </c>
      <c r="U108" s="23"/>
      <c r="V108" s="40">
        <v>44287</v>
      </c>
      <c r="W108" s="27">
        <f t="shared" ref="W108:W110" si="171">B108/B96*100-100</f>
        <v>7.046311313342656</v>
      </c>
      <c r="X108" s="27">
        <f t="shared" ref="X108:X110" si="172">C108/C96*100-100</f>
        <v>29.566532461818582</v>
      </c>
      <c r="Y108" s="27">
        <f t="shared" ref="Y108:Y110" si="173">D108/D96*100-100</f>
        <v>19.738943312795115</v>
      </c>
      <c r="Z108" s="27">
        <f t="shared" ref="Z108:Z110" si="174">E108/E96*100-100</f>
        <v>4.9896158291465724</v>
      </c>
      <c r="AA108" s="27">
        <f t="shared" ref="AA108:AA110" si="175">F108/F96*100-100</f>
        <v>14.136211253221774</v>
      </c>
      <c r="AB108" s="27">
        <f t="shared" ref="AB108:AB110" si="176">G108/G96*100-100</f>
        <v>16.094767133112285</v>
      </c>
      <c r="AC108" s="27">
        <f t="shared" ref="AC108:AC110" si="177">H108/H96*100-100</f>
        <v>26.353620483815106</v>
      </c>
      <c r="AD108" s="27">
        <f t="shared" ref="AD108:AD110" si="178">I108/I96*100-100</f>
        <v>74.41251582800345</v>
      </c>
      <c r="AE108" s="27">
        <f t="shared" ref="AE108:AE110" si="179">J108/J96*100-100</f>
        <v>9.9907542680895745</v>
      </c>
      <c r="AF108" s="27">
        <f t="shared" ref="AF108:AF110" si="180">K108/K96*100-100</f>
        <v>12.979014937969112</v>
      </c>
      <c r="AG108" s="27">
        <f t="shared" ref="AG108:AG110" si="181">L108/L96*100-100</f>
        <v>5.0956688016887028</v>
      </c>
      <c r="AH108" s="27">
        <f t="shared" ref="AH108:AH110" si="182">M108/M96*100-100</f>
        <v>10.200135609566786</v>
      </c>
      <c r="AI108" s="27">
        <f t="shared" ref="AI108:AI110" si="183">N108/N96*100-100</f>
        <v>10.539586362359501</v>
      </c>
      <c r="AJ108" s="27">
        <f t="shared" ref="AJ108:AJ110" si="184">O108/O96*100-100</f>
        <v>2.2726975618952565</v>
      </c>
      <c r="AK108" s="27">
        <f t="shared" ref="AK108:AK110" si="185">P108/P96*100-100</f>
        <v>21.412482194455706</v>
      </c>
      <c r="AL108" s="27">
        <f t="shared" ref="AL108:AL110" si="186">Q108/Q96*100-100</f>
        <v>36.498095188798175</v>
      </c>
      <c r="AM108" s="27">
        <f t="shared" ref="AM108:AM110" si="187">R108/R96*100-100</f>
        <v>19.185673016502221</v>
      </c>
      <c r="AN108" s="27">
        <f t="shared" ref="AN108:AN110" si="188">S108/S96*100-100</f>
        <v>21.986801440396334</v>
      </c>
      <c r="AO108" s="27">
        <f t="shared" ref="AO108:AO110" si="189">T108/T96*100-100</f>
        <v>15.429144603240033</v>
      </c>
      <c r="AP108" s="23"/>
      <c r="AQ108" s="23"/>
      <c r="AR108" s="57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M108" s="57"/>
      <c r="BN108" s="58"/>
      <c r="BO108" s="58"/>
      <c r="BP108" s="58"/>
      <c r="BQ108" s="58"/>
      <c r="BR108" s="58"/>
      <c r="BS108" s="58"/>
      <c r="BT108" s="58"/>
      <c r="BU108" s="58"/>
      <c r="BV108" s="58"/>
      <c r="BW108" s="58"/>
      <c r="BX108" s="58"/>
      <c r="BY108" s="58"/>
      <c r="BZ108" s="58"/>
      <c r="CA108" s="58"/>
      <c r="CB108" s="58"/>
      <c r="CC108" s="58"/>
      <c r="CD108" s="58"/>
      <c r="CE108" s="58"/>
      <c r="CF108" s="58"/>
    </row>
    <row r="109" spans="1:84" s="59" customFormat="1" ht="15.75" x14ac:dyDescent="0.25">
      <c r="A109" s="40">
        <v>44317</v>
      </c>
      <c r="B109" s="27">
        <v>115.17239774213306</v>
      </c>
      <c r="C109" s="27">
        <v>76.86162494225087</v>
      </c>
      <c r="D109" s="27">
        <v>132.22519089913604</v>
      </c>
      <c r="E109" s="27">
        <v>124.08228034412639</v>
      </c>
      <c r="F109" s="27">
        <v>145.40594409333215</v>
      </c>
      <c r="G109" s="27">
        <v>129.87887567043128</v>
      </c>
      <c r="H109" s="27">
        <v>107.37063907752399</v>
      </c>
      <c r="I109" s="27">
        <v>136.80257665754721</v>
      </c>
      <c r="J109" s="27">
        <v>133.56994511936799</v>
      </c>
      <c r="K109" s="27">
        <v>164.70420606755499</v>
      </c>
      <c r="L109" s="27">
        <v>135.09070288266923</v>
      </c>
      <c r="M109" s="27">
        <v>125.85611305235727</v>
      </c>
      <c r="N109" s="27">
        <v>137.96306631280311</v>
      </c>
      <c r="O109" s="27">
        <v>125.89198955223438</v>
      </c>
      <c r="P109" s="27">
        <v>104.57904851415692</v>
      </c>
      <c r="Q109" s="27">
        <v>161.76216354123372</v>
      </c>
      <c r="R109" s="27">
        <v>111.55544675036171</v>
      </c>
      <c r="S109" s="27">
        <v>137.4138400960075</v>
      </c>
      <c r="T109" s="27">
        <v>129.57421749033523</v>
      </c>
      <c r="U109" s="23"/>
      <c r="V109" s="40">
        <v>44317</v>
      </c>
      <c r="W109" s="27">
        <f t="shared" si="171"/>
        <v>4.2623878199040917</v>
      </c>
      <c r="X109" s="27">
        <f t="shared" si="172"/>
        <v>18.026718513220459</v>
      </c>
      <c r="Y109" s="27">
        <f t="shared" si="173"/>
        <v>18.731431640021114</v>
      </c>
      <c r="Z109" s="27">
        <f t="shared" si="174"/>
        <v>21.359936728869869</v>
      </c>
      <c r="AA109" s="27">
        <f t="shared" si="175"/>
        <v>12.842746833046576</v>
      </c>
      <c r="AB109" s="27">
        <f t="shared" si="176"/>
        <v>19.172681242187679</v>
      </c>
      <c r="AC109" s="27">
        <f t="shared" si="177"/>
        <v>28.159272657707163</v>
      </c>
      <c r="AD109" s="27">
        <f t="shared" si="178"/>
        <v>61.676750923907065</v>
      </c>
      <c r="AE109" s="27">
        <f t="shared" si="179"/>
        <v>8.7183840162205826</v>
      </c>
      <c r="AF109" s="27">
        <f t="shared" si="180"/>
        <v>11.882116006732858</v>
      </c>
      <c r="AG109" s="27">
        <f t="shared" si="181"/>
        <v>5.5459748653738501</v>
      </c>
      <c r="AH109" s="27">
        <f t="shared" si="182"/>
        <v>13.025880037981821</v>
      </c>
      <c r="AI109" s="27">
        <f t="shared" si="183"/>
        <v>29.882148688080235</v>
      </c>
      <c r="AJ109" s="27">
        <f t="shared" si="184"/>
        <v>2.3041717990192012</v>
      </c>
      <c r="AK109" s="27">
        <f t="shared" si="185"/>
        <v>16.305984964652339</v>
      </c>
      <c r="AL109" s="27">
        <f t="shared" si="186"/>
        <v>37.982546563002785</v>
      </c>
      <c r="AM109" s="27">
        <f t="shared" si="187"/>
        <v>21.649348038548283</v>
      </c>
      <c r="AN109" s="27">
        <f t="shared" si="188"/>
        <v>25.640397903215614</v>
      </c>
      <c r="AO109" s="27">
        <f t="shared" si="189"/>
        <v>16.519226544051577</v>
      </c>
      <c r="AP109" s="23"/>
      <c r="AQ109" s="23"/>
      <c r="AR109" s="57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M109" s="57"/>
      <c r="BN109" s="58"/>
      <c r="BO109" s="58"/>
      <c r="BP109" s="58"/>
      <c r="BQ109" s="58"/>
      <c r="BR109" s="58"/>
      <c r="BS109" s="58"/>
      <c r="BT109" s="58"/>
      <c r="BU109" s="58"/>
      <c r="BV109" s="58"/>
      <c r="BW109" s="58"/>
      <c r="BX109" s="58"/>
      <c r="BY109" s="58"/>
      <c r="BZ109" s="58"/>
      <c r="CA109" s="58"/>
      <c r="CB109" s="58"/>
      <c r="CC109" s="58"/>
      <c r="CD109" s="58"/>
      <c r="CE109" s="58"/>
      <c r="CF109" s="58"/>
    </row>
    <row r="110" spans="1:84" s="59" customFormat="1" ht="15.75" x14ac:dyDescent="0.25">
      <c r="A110" s="40">
        <v>44348</v>
      </c>
      <c r="B110" s="27">
        <v>112.55881577658582</v>
      </c>
      <c r="C110" s="27">
        <v>73.068114157406498</v>
      </c>
      <c r="D110" s="27">
        <v>131.02748641699975</v>
      </c>
      <c r="E110" s="27">
        <v>120.01261823918917</v>
      </c>
      <c r="F110" s="27">
        <v>136.3249215216218</v>
      </c>
      <c r="G110" s="27">
        <v>128.87860742848818</v>
      </c>
      <c r="H110" s="27">
        <v>110.85825915704847</v>
      </c>
      <c r="I110" s="27">
        <v>113.19571200768425</v>
      </c>
      <c r="J110" s="27">
        <v>137.35946120698756</v>
      </c>
      <c r="K110" s="27">
        <v>159.50930075334784</v>
      </c>
      <c r="L110" s="27">
        <v>135.47948685544694</v>
      </c>
      <c r="M110" s="27">
        <v>122.36971664834606</v>
      </c>
      <c r="N110" s="27">
        <v>124.78958537454227</v>
      </c>
      <c r="O110" s="27">
        <v>126.03723692213659</v>
      </c>
      <c r="P110" s="27">
        <v>104.19973577888101</v>
      </c>
      <c r="Q110" s="27">
        <v>166.37589039252725</v>
      </c>
      <c r="R110" s="27">
        <v>106.82893136812761</v>
      </c>
      <c r="S110" s="27">
        <v>137.47321263434642</v>
      </c>
      <c r="T110" s="27">
        <v>127.19734061939317</v>
      </c>
      <c r="U110" s="23"/>
      <c r="V110" s="40">
        <v>44348</v>
      </c>
      <c r="W110" s="27">
        <f t="shared" si="171"/>
        <v>6.6457958906966468</v>
      </c>
      <c r="X110" s="27">
        <f t="shared" si="172"/>
        <v>24.052557394056564</v>
      </c>
      <c r="Y110" s="27">
        <f t="shared" si="173"/>
        <v>15.590028938853266</v>
      </c>
      <c r="Z110" s="27">
        <f t="shared" si="174"/>
        <v>12.747671741512363</v>
      </c>
      <c r="AA110" s="27">
        <f t="shared" si="175"/>
        <v>15.233725774940396</v>
      </c>
      <c r="AB110" s="27">
        <f t="shared" si="176"/>
        <v>15.395815235628291</v>
      </c>
      <c r="AC110" s="27">
        <f t="shared" si="177"/>
        <v>33.265671453947817</v>
      </c>
      <c r="AD110" s="27">
        <f t="shared" si="178"/>
        <v>53.247405577802738</v>
      </c>
      <c r="AE110" s="27">
        <f t="shared" si="179"/>
        <v>8.2801938387621448</v>
      </c>
      <c r="AF110" s="27">
        <f t="shared" si="180"/>
        <v>8.0064509342391545</v>
      </c>
      <c r="AG110" s="27">
        <f t="shared" si="181"/>
        <v>5.82954138876363</v>
      </c>
      <c r="AH110" s="27">
        <f t="shared" si="182"/>
        <v>13.451518981897379</v>
      </c>
      <c r="AI110" s="27">
        <f t="shared" si="183"/>
        <v>24.136303331471368</v>
      </c>
      <c r="AJ110" s="27">
        <f t="shared" si="184"/>
        <v>2.3032106825074266</v>
      </c>
      <c r="AK110" s="27">
        <f t="shared" si="185"/>
        <v>9.5195922336196048</v>
      </c>
      <c r="AL110" s="27">
        <f t="shared" si="186"/>
        <v>30.897466749625409</v>
      </c>
      <c r="AM110" s="27">
        <f t="shared" si="187"/>
        <v>13.739253521836687</v>
      </c>
      <c r="AN110" s="27">
        <f t="shared" si="188"/>
        <v>23.137867213201318</v>
      </c>
      <c r="AO110" s="27">
        <f t="shared" si="189"/>
        <v>14.246031278857714</v>
      </c>
      <c r="AP110" s="23"/>
      <c r="AQ110" s="23"/>
      <c r="AR110" s="57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M110" s="57"/>
      <c r="BN110" s="58"/>
      <c r="BO110" s="58"/>
      <c r="BP110" s="58"/>
      <c r="BQ110" s="58"/>
      <c r="BR110" s="58"/>
      <c r="BS110" s="58"/>
      <c r="BT110" s="58"/>
      <c r="BU110" s="58"/>
      <c r="BV110" s="58"/>
      <c r="BW110" s="58"/>
      <c r="BX110" s="58"/>
      <c r="BY110" s="58"/>
      <c r="BZ110" s="58"/>
      <c r="CA110" s="58"/>
      <c r="CB110" s="58"/>
      <c r="CC110" s="58"/>
      <c r="CD110" s="58"/>
      <c r="CE110" s="58"/>
      <c r="CF110" s="58"/>
    </row>
    <row r="111" spans="1:84" s="59" customFormat="1" ht="15.75" x14ac:dyDescent="0.25">
      <c r="A111" s="40">
        <v>44378</v>
      </c>
      <c r="B111" s="27">
        <v>113.0977744084577</v>
      </c>
      <c r="C111" s="27">
        <v>80.753296874775245</v>
      </c>
      <c r="D111" s="27">
        <v>132.54809177881063</v>
      </c>
      <c r="E111" s="27">
        <v>128.65278466813388</v>
      </c>
      <c r="F111" s="27">
        <v>146.39471702341916</v>
      </c>
      <c r="G111" s="27">
        <v>130.56384127214898</v>
      </c>
      <c r="H111" s="27">
        <v>117.71886961837642</v>
      </c>
      <c r="I111" s="27">
        <v>123.48585867904677</v>
      </c>
      <c r="J111" s="27">
        <v>136.23283577015692</v>
      </c>
      <c r="K111" s="27">
        <v>167.11546238329876</v>
      </c>
      <c r="L111" s="27">
        <v>136.65080660846365</v>
      </c>
      <c r="M111" s="27">
        <v>131.0860460429181</v>
      </c>
      <c r="N111" s="27">
        <v>138.89664337147238</v>
      </c>
      <c r="O111" s="27">
        <v>126.37985623963448</v>
      </c>
      <c r="P111" s="27">
        <v>114.83048290659883</v>
      </c>
      <c r="Q111" s="27">
        <v>175.7583599584905</v>
      </c>
      <c r="R111" s="27">
        <v>112.08083929662973</v>
      </c>
      <c r="S111" s="27">
        <v>140.56872797828208</v>
      </c>
      <c r="T111" s="27">
        <v>131.24498066508374</v>
      </c>
      <c r="U111" s="23"/>
      <c r="V111" s="40">
        <v>44378</v>
      </c>
      <c r="W111" s="27">
        <f t="shared" ref="W111:W113" si="190">B111/B99*100-100</f>
        <v>3.2668095435012958</v>
      </c>
      <c r="X111" s="27">
        <f t="shared" ref="X111:X113" si="191">C111/C99*100-100</f>
        <v>14.806901777132751</v>
      </c>
      <c r="Y111" s="27">
        <f t="shared" ref="Y111:Y113" si="192">D111/D99*100-100</f>
        <v>8.8855233674137111</v>
      </c>
      <c r="Z111" s="27">
        <f t="shared" ref="Z111:Z113" si="193">E111/E99*100-100</f>
        <v>23.428165691337369</v>
      </c>
      <c r="AA111" s="27">
        <f t="shared" ref="AA111:AA113" si="194">F111/F99*100-100</f>
        <v>10.987374447606697</v>
      </c>
      <c r="AB111" s="27">
        <f t="shared" ref="AB111:AB113" si="195">G111/G99*100-100</f>
        <v>11.260329377347418</v>
      </c>
      <c r="AC111" s="27">
        <f t="shared" ref="AC111:AC113" si="196">H111/H99*100-100</f>
        <v>17.093246484031454</v>
      </c>
      <c r="AD111" s="27">
        <f t="shared" ref="AD111:AD113" si="197">I111/I99*100-100</f>
        <v>44.731754336976593</v>
      </c>
      <c r="AE111" s="27">
        <f t="shared" ref="AE111:AE113" si="198">J111/J99*100-100</f>
        <v>5.611956028739769</v>
      </c>
      <c r="AF111" s="27">
        <f t="shared" ref="AF111:AF113" si="199">K111/K99*100-100</f>
        <v>7.9182305021022046</v>
      </c>
      <c r="AG111" s="27">
        <f t="shared" ref="AG111:AG113" si="200">L111/L99*100-100</f>
        <v>5.7135058903095057</v>
      </c>
      <c r="AH111" s="27">
        <f t="shared" ref="AH111:AH113" si="201">M111/M99*100-100</f>
        <v>13.386546108433791</v>
      </c>
      <c r="AI111" s="27">
        <f t="shared" ref="AI111:AI113" si="202">N111/N99*100-100</f>
        <v>18.944367990267239</v>
      </c>
      <c r="AJ111" s="27">
        <f t="shared" ref="AJ111:AJ113" si="203">O111/O99*100-100</f>
        <v>2.3766929246434643</v>
      </c>
      <c r="AK111" s="27">
        <f t="shared" ref="AK111:AK113" si="204">P111/P99*100-100</f>
        <v>4.7311559520532285</v>
      </c>
      <c r="AL111" s="27">
        <f t="shared" ref="AL111:AL113" si="205">Q111/Q99*100-100</f>
        <v>26.35822025732395</v>
      </c>
      <c r="AM111" s="27">
        <f t="shared" ref="AM111:AM113" si="206">R111/R99*100-100</f>
        <v>13.033844846163703</v>
      </c>
      <c r="AN111" s="27">
        <f t="shared" ref="AN111:AN113" si="207">S111/S99*100-100</f>
        <v>18.003763179714866</v>
      </c>
      <c r="AO111" s="27">
        <f t="shared" ref="AO111:AO113" si="208">T111/T99*100-100</f>
        <v>10.819966729675642</v>
      </c>
      <c r="AP111" s="23"/>
      <c r="AQ111" s="23"/>
      <c r="AR111" s="57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M111" s="57"/>
      <c r="BN111" s="58"/>
      <c r="BO111" s="58"/>
      <c r="BP111" s="58"/>
      <c r="BQ111" s="58"/>
      <c r="BR111" s="58"/>
      <c r="BS111" s="58"/>
      <c r="BT111" s="58"/>
      <c r="BU111" s="58"/>
      <c r="BV111" s="58"/>
      <c r="BW111" s="58"/>
      <c r="BX111" s="58"/>
      <c r="BY111" s="58"/>
      <c r="BZ111" s="58"/>
      <c r="CA111" s="58"/>
      <c r="CB111" s="58"/>
      <c r="CC111" s="58"/>
      <c r="CD111" s="58"/>
      <c r="CE111" s="58"/>
      <c r="CF111" s="58"/>
    </row>
    <row r="112" spans="1:84" s="59" customFormat="1" ht="15.75" x14ac:dyDescent="0.25">
      <c r="A112" s="40">
        <v>44409</v>
      </c>
      <c r="B112" s="27">
        <v>116.74044599548192</v>
      </c>
      <c r="C112" s="27">
        <v>78.85054330665713</v>
      </c>
      <c r="D112" s="27">
        <v>124.89965558797179</v>
      </c>
      <c r="E112" s="27">
        <v>130.80558085993448</v>
      </c>
      <c r="F112" s="27">
        <v>144.62074210576679</v>
      </c>
      <c r="G112" s="27">
        <v>131.98361331594467</v>
      </c>
      <c r="H112" s="27">
        <v>119.47626508572819</v>
      </c>
      <c r="I112" s="27">
        <v>117.99582402045463</v>
      </c>
      <c r="J112" s="27">
        <v>135.3522112114639</v>
      </c>
      <c r="K112" s="27">
        <v>163.44725122781404</v>
      </c>
      <c r="L112" s="27">
        <v>137.01949075192553</v>
      </c>
      <c r="M112" s="27">
        <v>128.59485138358457</v>
      </c>
      <c r="N112" s="27">
        <v>121.16626982181072</v>
      </c>
      <c r="O112" s="27">
        <v>127.21535943213381</v>
      </c>
      <c r="P112" s="27">
        <v>115.30463934648118</v>
      </c>
      <c r="Q112" s="27">
        <v>179.36613950326392</v>
      </c>
      <c r="R112" s="27">
        <v>111.65766176894384</v>
      </c>
      <c r="S112" s="27">
        <v>142.23318807484887</v>
      </c>
      <c r="T112" s="27">
        <v>130.14037820210109</v>
      </c>
      <c r="U112" s="23"/>
      <c r="V112" s="40">
        <v>44409</v>
      </c>
      <c r="W112" s="27">
        <f t="shared" si="190"/>
        <v>4.2368601173938174</v>
      </c>
      <c r="X112" s="27">
        <f t="shared" si="191"/>
        <v>5.1103060592612337</v>
      </c>
      <c r="Y112" s="27">
        <f t="shared" si="192"/>
        <v>4.4738628361958348</v>
      </c>
      <c r="Z112" s="27">
        <f t="shared" si="193"/>
        <v>13.795914426295553</v>
      </c>
      <c r="AA112" s="27">
        <f t="shared" si="194"/>
        <v>6.9438056683823106</v>
      </c>
      <c r="AB112" s="27">
        <f t="shared" si="195"/>
        <v>7.5807953643372912</v>
      </c>
      <c r="AC112" s="27">
        <f t="shared" si="196"/>
        <v>12.733255470800131</v>
      </c>
      <c r="AD112" s="27">
        <f t="shared" si="197"/>
        <v>20.440084286842676</v>
      </c>
      <c r="AE112" s="27">
        <f t="shared" si="198"/>
        <v>5.9011448642344959</v>
      </c>
      <c r="AF112" s="27">
        <f t="shared" si="199"/>
        <v>9.397076678353983</v>
      </c>
      <c r="AG112" s="27">
        <f t="shared" si="200"/>
        <v>5.3338299663221704</v>
      </c>
      <c r="AH112" s="27">
        <f t="shared" si="201"/>
        <v>12.424240399492746</v>
      </c>
      <c r="AI112" s="27">
        <f t="shared" si="202"/>
        <v>15.576029130524589</v>
      </c>
      <c r="AJ112" s="27">
        <f t="shared" si="203"/>
        <v>3.2273597804208833</v>
      </c>
      <c r="AK112" s="27">
        <f t="shared" si="204"/>
        <v>2.0576498579422946</v>
      </c>
      <c r="AL112" s="27">
        <f t="shared" si="205"/>
        <v>26.635945726340111</v>
      </c>
      <c r="AM112" s="27">
        <f t="shared" si="206"/>
        <v>6.6636606208086562</v>
      </c>
      <c r="AN112" s="27">
        <f t="shared" si="207"/>
        <v>12.701262554915999</v>
      </c>
      <c r="AO112" s="27">
        <f t="shared" si="208"/>
        <v>7.8343002740843843</v>
      </c>
      <c r="AP112" s="23"/>
      <c r="AQ112" s="23"/>
      <c r="AR112" s="57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M112" s="57"/>
      <c r="BN112" s="58"/>
      <c r="BO112" s="58"/>
      <c r="BP112" s="58"/>
      <c r="BQ112" s="58"/>
      <c r="BR112" s="58"/>
      <c r="BS112" s="58"/>
      <c r="BT112" s="58"/>
      <c r="BU112" s="58"/>
      <c r="BV112" s="58"/>
      <c r="BW112" s="58"/>
      <c r="BX112" s="58"/>
      <c r="BY112" s="58"/>
      <c r="BZ112" s="58"/>
      <c r="CA112" s="58"/>
      <c r="CB112" s="58"/>
      <c r="CC112" s="58"/>
      <c r="CD112" s="58"/>
      <c r="CE112" s="58"/>
      <c r="CF112" s="58"/>
    </row>
    <row r="113" spans="1:84" s="59" customFormat="1" ht="15.75" x14ac:dyDescent="0.25">
      <c r="A113" s="40">
        <v>44440</v>
      </c>
      <c r="B113" s="27">
        <v>112.95700293977487</v>
      </c>
      <c r="C113" s="27">
        <v>72.904845729755877</v>
      </c>
      <c r="D113" s="27">
        <v>122.35759925082439</v>
      </c>
      <c r="E113" s="27">
        <v>133.61099780121461</v>
      </c>
      <c r="F113" s="27">
        <v>138.3849457319607</v>
      </c>
      <c r="G113" s="27">
        <v>132.84427288883109</v>
      </c>
      <c r="H113" s="27">
        <v>122.55057149308945</v>
      </c>
      <c r="I113" s="27">
        <v>116.6556928893305</v>
      </c>
      <c r="J113" s="27">
        <v>135.48302841301643</v>
      </c>
      <c r="K113" s="27">
        <v>158.49522453253462</v>
      </c>
      <c r="L113" s="27">
        <v>137.80949882908533</v>
      </c>
      <c r="M113" s="27">
        <v>125.73217992222958</v>
      </c>
      <c r="N113" s="27">
        <v>123.70221093257993</v>
      </c>
      <c r="O113" s="27">
        <v>127.10024747003791</v>
      </c>
      <c r="P113" s="27">
        <v>108.33454423577524</v>
      </c>
      <c r="Q113" s="27">
        <v>171.66202752785105</v>
      </c>
      <c r="R113" s="27">
        <v>118.07501529337812</v>
      </c>
      <c r="S113" s="27">
        <v>142.8686677744661</v>
      </c>
      <c r="T113" s="27">
        <v>128.96153006264964</v>
      </c>
      <c r="U113" s="23"/>
      <c r="V113" s="40">
        <v>44440</v>
      </c>
      <c r="W113" s="27">
        <f t="shared" si="190"/>
        <v>4.3862362782393944</v>
      </c>
      <c r="X113" s="27">
        <f t="shared" si="191"/>
        <v>0.10763456266862192</v>
      </c>
      <c r="Y113" s="27">
        <f t="shared" si="192"/>
        <v>2.4289015446980216</v>
      </c>
      <c r="Z113" s="27">
        <f t="shared" si="193"/>
        <v>7.0430238533840424</v>
      </c>
      <c r="AA113" s="27">
        <f t="shared" si="194"/>
        <v>7.3638861891500085</v>
      </c>
      <c r="AB113" s="27">
        <f t="shared" si="195"/>
        <v>4.7508657384307043</v>
      </c>
      <c r="AC113" s="27">
        <f t="shared" si="196"/>
        <v>10.942939250194385</v>
      </c>
      <c r="AD113" s="27">
        <f t="shared" si="197"/>
        <v>17.107022046799443</v>
      </c>
      <c r="AE113" s="27">
        <f t="shared" si="198"/>
        <v>5.0171556288802037</v>
      </c>
      <c r="AF113" s="27">
        <f t="shared" si="199"/>
        <v>7.4090387351270408</v>
      </c>
      <c r="AG113" s="27">
        <f t="shared" si="200"/>
        <v>5.0568345396901861</v>
      </c>
      <c r="AH113" s="27">
        <f t="shared" si="201"/>
        <v>11.163683998666812</v>
      </c>
      <c r="AI113" s="27">
        <f t="shared" si="202"/>
        <v>12.002483404902705</v>
      </c>
      <c r="AJ113" s="27">
        <f t="shared" si="203"/>
        <v>3.041852695749995</v>
      </c>
      <c r="AK113" s="27">
        <f t="shared" si="204"/>
        <v>0.92381315447147472</v>
      </c>
      <c r="AL113" s="27">
        <f t="shared" si="205"/>
        <v>17.576604683464893</v>
      </c>
      <c r="AM113" s="27">
        <f t="shared" si="206"/>
        <v>8.7452113814889856</v>
      </c>
      <c r="AN113" s="27">
        <f t="shared" si="207"/>
        <v>8.006189348325421</v>
      </c>
      <c r="AO113" s="27">
        <f t="shared" si="208"/>
        <v>5.9535411630238286</v>
      </c>
      <c r="AP113" s="23"/>
      <c r="AQ113" s="23"/>
      <c r="AR113" s="57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M113" s="57"/>
      <c r="BN113" s="58"/>
      <c r="BO113" s="58"/>
      <c r="BP113" s="58"/>
      <c r="BQ113" s="58"/>
      <c r="BR113" s="58"/>
      <c r="BS113" s="58"/>
      <c r="BT113" s="58"/>
      <c r="BU113" s="58"/>
      <c r="BV113" s="58"/>
      <c r="BW113" s="58"/>
      <c r="BX113" s="58"/>
      <c r="BY113" s="58"/>
      <c r="BZ113" s="58"/>
      <c r="CA113" s="58"/>
      <c r="CB113" s="58"/>
      <c r="CC113" s="58"/>
      <c r="CD113" s="58"/>
      <c r="CE113" s="58"/>
      <c r="CF113" s="58"/>
    </row>
    <row r="114" spans="1:84" s="59" customFormat="1" ht="15.75" x14ac:dyDescent="0.25">
      <c r="A114" s="40">
        <v>44470</v>
      </c>
      <c r="B114" s="27">
        <v>107.78397295484379</v>
      </c>
      <c r="C114" s="27">
        <v>75.923915371569635</v>
      </c>
      <c r="D114" s="27">
        <v>125.36664130412001</v>
      </c>
      <c r="E114" s="27">
        <v>132.37917350360115</v>
      </c>
      <c r="F114" s="27">
        <v>139.79406286705068</v>
      </c>
      <c r="G114" s="27">
        <v>135.09503872496563</v>
      </c>
      <c r="H114" s="27">
        <v>122.9545369054653</v>
      </c>
      <c r="I114" s="27">
        <v>129.81501633007895</v>
      </c>
      <c r="J114" s="27">
        <v>144.12088891048919</v>
      </c>
      <c r="K114" s="27">
        <v>161.24374323614455</v>
      </c>
      <c r="L114" s="27">
        <v>139.85060293459497</v>
      </c>
      <c r="M114" s="27">
        <v>137.55292314851192</v>
      </c>
      <c r="N114" s="27">
        <v>135.78390367728028</v>
      </c>
      <c r="O114" s="27">
        <v>125.94198853230252</v>
      </c>
      <c r="P114" s="27">
        <v>105.29319845719023</v>
      </c>
      <c r="Q114" s="27">
        <v>167.06679517045006</v>
      </c>
      <c r="R114" s="27">
        <v>126.72770741342082</v>
      </c>
      <c r="S114" s="27">
        <v>144.80222059222362</v>
      </c>
      <c r="T114" s="27">
        <v>131.09349007825634</v>
      </c>
      <c r="U114" s="23"/>
      <c r="V114" s="40">
        <v>44470</v>
      </c>
      <c r="W114" s="27">
        <f t="shared" ref="W114:W116" si="209">B114/B102*100-100</f>
        <v>2.3708018883318971</v>
      </c>
      <c r="X114" s="27">
        <f t="shared" ref="X114:X116" si="210">C114/C102*100-100</f>
        <v>-2.3488528748311097</v>
      </c>
      <c r="Y114" s="27">
        <f t="shared" ref="Y114:Y116" si="211">D114/D102*100-100</f>
        <v>2.1388730553863553</v>
      </c>
      <c r="Z114" s="27">
        <f t="shared" ref="Z114:Z116" si="212">E114/E102*100-100</f>
        <v>-2.8279273177843862</v>
      </c>
      <c r="AA114" s="27">
        <f t="shared" ref="AA114:AA116" si="213">F114/F102*100-100</f>
        <v>9.1420490973294335</v>
      </c>
      <c r="AB114" s="27">
        <f t="shared" ref="AB114:AB116" si="214">G114/G102*100-100</f>
        <v>3.5930278465145022</v>
      </c>
      <c r="AC114" s="27">
        <f t="shared" ref="AC114:AC116" si="215">H114/H102*100-100</f>
        <v>9.3823150204216574</v>
      </c>
      <c r="AD114" s="27">
        <f t="shared" ref="AD114:AD116" si="216">I114/I102*100-100</f>
        <v>13.831710475998733</v>
      </c>
      <c r="AE114" s="27">
        <f t="shared" ref="AE114:AE116" si="217">J114/J102*100-100</f>
        <v>7.2831580174501198</v>
      </c>
      <c r="AF114" s="27">
        <f t="shared" ref="AF114:AF116" si="218">K114/K102*100-100</f>
        <v>5.9133348994931083</v>
      </c>
      <c r="AG114" s="27">
        <f t="shared" ref="AG114:AG116" si="219">L114/L102*100-100</f>
        <v>5.2093572864284141</v>
      </c>
      <c r="AH114" s="27">
        <f t="shared" ref="AH114:AH116" si="220">M114/M102*100-100</f>
        <v>8.7129997761738593</v>
      </c>
      <c r="AI114" s="27">
        <f t="shared" ref="AI114:AI116" si="221">N114/N102*100-100</f>
        <v>3.6252733061723887</v>
      </c>
      <c r="AJ114" s="27">
        <f t="shared" ref="AJ114:AJ116" si="222">O114/O102*100-100</f>
        <v>2.5440906252904227</v>
      </c>
      <c r="AK114" s="27">
        <f t="shared" ref="AK114:AK116" si="223">P114/P102*100-100</f>
        <v>8.8147544751933538E-2</v>
      </c>
      <c r="AL114" s="27">
        <f t="shared" ref="AL114:AL116" si="224">Q114/Q102*100-100</f>
        <v>7.966306857337031</v>
      </c>
      <c r="AM114" s="27">
        <f t="shared" ref="AM114:AM116" si="225">R114/R102*100-100</f>
        <v>7.4121016165559439</v>
      </c>
      <c r="AN114" s="27">
        <f t="shared" ref="AN114:AN116" si="226">S114/S102*100-100</f>
        <v>5.4919407849722575</v>
      </c>
      <c r="AO114" s="27">
        <f t="shared" ref="AO114:AO116" si="227">T114/T102*100-100</f>
        <v>4.4073613752041894</v>
      </c>
      <c r="AP114" s="23"/>
      <c r="AQ114" s="23"/>
      <c r="AR114" s="57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M114" s="57"/>
      <c r="BN114" s="58"/>
      <c r="BO114" s="58"/>
      <c r="BP114" s="58"/>
      <c r="BQ114" s="58"/>
      <c r="BR114" s="58"/>
      <c r="BS114" s="58"/>
      <c r="BT114" s="58"/>
      <c r="BU114" s="58"/>
      <c r="BV114" s="58"/>
      <c r="BW114" s="58"/>
      <c r="BX114" s="58"/>
      <c r="BY114" s="58"/>
      <c r="BZ114" s="58"/>
      <c r="CA114" s="58"/>
      <c r="CB114" s="58"/>
      <c r="CC114" s="58"/>
      <c r="CD114" s="58"/>
      <c r="CE114" s="58"/>
      <c r="CF114" s="58"/>
    </row>
    <row r="115" spans="1:84" s="59" customFormat="1" ht="15.75" x14ac:dyDescent="0.25">
      <c r="A115" s="40">
        <v>44501</v>
      </c>
      <c r="B115" s="27">
        <v>118.99113152833881</v>
      </c>
      <c r="C115" s="27">
        <v>76.660651534270485</v>
      </c>
      <c r="D115" s="27">
        <v>130.65052044692999</v>
      </c>
      <c r="E115" s="27">
        <v>134.16156358635163</v>
      </c>
      <c r="F115" s="27">
        <v>153.00171251486836</v>
      </c>
      <c r="G115" s="27">
        <v>139.55329458291141</v>
      </c>
      <c r="H115" s="27">
        <v>132.60379069621504</v>
      </c>
      <c r="I115" s="27">
        <v>131.71612838967857</v>
      </c>
      <c r="J115" s="27">
        <v>140.16865076006863</v>
      </c>
      <c r="K115" s="27">
        <v>162.75127833420476</v>
      </c>
      <c r="L115" s="27">
        <v>140.9732626948786</v>
      </c>
      <c r="M115" s="27">
        <v>141.880510586947</v>
      </c>
      <c r="N115" s="27">
        <v>148.64193802951854</v>
      </c>
      <c r="O115" s="27">
        <v>126.50557712377783</v>
      </c>
      <c r="P115" s="27">
        <v>113.99389240652364</v>
      </c>
      <c r="Q115" s="27">
        <v>162.82869661981675</v>
      </c>
      <c r="R115" s="27">
        <v>126.84352833969945</v>
      </c>
      <c r="S115" s="27">
        <v>151.26862000735443</v>
      </c>
      <c r="T115" s="27">
        <v>136.23314736285087</v>
      </c>
      <c r="U115" s="23"/>
      <c r="V115" s="40">
        <v>44501</v>
      </c>
      <c r="W115" s="27">
        <f t="shared" si="209"/>
        <v>6.4373931794172989</v>
      </c>
      <c r="X115" s="27">
        <f t="shared" si="210"/>
        <v>10.800309016926974</v>
      </c>
      <c r="Y115" s="27">
        <f t="shared" si="211"/>
        <v>5.5798025561318241</v>
      </c>
      <c r="Z115" s="27">
        <f t="shared" si="212"/>
        <v>-0.12375943771738207</v>
      </c>
      <c r="AA115" s="27">
        <f t="shared" si="213"/>
        <v>13.472802501016659</v>
      </c>
      <c r="AB115" s="27">
        <f t="shared" si="214"/>
        <v>4.0543171314690909</v>
      </c>
      <c r="AC115" s="27">
        <f t="shared" si="215"/>
        <v>13.582181868283968</v>
      </c>
      <c r="AD115" s="27">
        <f t="shared" si="216"/>
        <v>13.410049220539676</v>
      </c>
      <c r="AE115" s="27">
        <f t="shared" si="217"/>
        <v>3.2594057893995654</v>
      </c>
      <c r="AF115" s="27">
        <f t="shared" si="218"/>
        <v>6.1345928972141905</v>
      </c>
      <c r="AG115" s="27">
        <f t="shared" si="219"/>
        <v>5.3880300876546983</v>
      </c>
      <c r="AH115" s="27">
        <f t="shared" si="220"/>
        <v>8.8411945587081391</v>
      </c>
      <c r="AI115" s="27">
        <f t="shared" si="221"/>
        <v>14.42580851154942</v>
      </c>
      <c r="AJ115" s="27">
        <f t="shared" si="222"/>
        <v>2.6275330981775795</v>
      </c>
      <c r="AK115" s="27">
        <f t="shared" si="223"/>
        <v>1.3453437571676119</v>
      </c>
      <c r="AL115" s="27">
        <f t="shared" si="224"/>
        <v>6.4147438463099604</v>
      </c>
      <c r="AM115" s="27">
        <f t="shared" si="225"/>
        <v>6.6759831288545115</v>
      </c>
      <c r="AN115" s="27">
        <f t="shared" si="226"/>
        <v>4.5783018355136846</v>
      </c>
      <c r="AO115" s="27">
        <f t="shared" si="227"/>
        <v>6.0098444663654362</v>
      </c>
      <c r="AP115" s="23"/>
      <c r="AQ115" s="23"/>
      <c r="AR115" s="57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M115" s="57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  <c r="BZ115" s="58"/>
      <c r="CA115" s="58"/>
      <c r="CB115" s="58"/>
      <c r="CC115" s="58"/>
      <c r="CD115" s="58"/>
      <c r="CE115" s="58"/>
      <c r="CF115" s="58"/>
    </row>
    <row r="116" spans="1:84" s="59" customFormat="1" ht="15.75" x14ac:dyDescent="0.25">
      <c r="A116" s="41">
        <v>44531</v>
      </c>
      <c r="B116" s="28">
        <v>125.87861723877789</v>
      </c>
      <c r="C116" s="28">
        <v>71.126417568248328</v>
      </c>
      <c r="D116" s="28">
        <v>139.9352951852762</v>
      </c>
      <c r="E116" s="28">
        <v>140.13563028658885</v>
      </c>
      <c r="F116" s="28">
        <v>144.73078081756358</v>
      </c>
      <c r="G116" s="28">
        <v>141.07739692116849</v>
      </c>
      <c r="H116" s="28">
        <v>143.58825316121505</v>
      </c>
      <c r="I116" s="28">
        <v>166.3025981667835</v>
      </c>
      <c r="J116" s="28">
        <v>151.91040887193449</v>
      </c>
      <c r="K116" s="28">
        <v>174.1429061427007</v>
      </c>
      <c r="L116" s="28">
        <v>142.08320905028538</v>
      </c>
      <c r="M116" s="28">
        <v>152.80433950735159</v>
      </c>
      <c r="N116" s="28">
        <v>154.43220953183658</v>
      </c>
      <c r="O116" s="28">
        <v>127.35760888783022</v>
      </c>
      <c r="P116" s="28">
        <v>111.63302979912481</v>
      </c>
      <c r="Q116" s="28">
        <v>169.00686018624506</v>
      </c>
      <c r="R116" s="28">
        <v>129.91361879081668</v>
      </c>
      <c r="S116" s="28">
        <v>155.989850746456</v>
      </c>
      <c r="T116" s="28">
        <v>141.31149933430567</v>
      </c>
      <c r="U116" s="23"/>
      <c r="V116" s="41">
        <v>44531</v>
      </c>
      <c r="W116" s="28">
        <f t="shared" si="209"/>
        <v>4.5435571228220368</v>
      </c>
      <c r="X116" s="28">
        <f t="shared" si="210"/>
        <v>-2.3589244017112208</v>
      </c>
      <c r="Y116" s="28">
        <f t="shared" si="211"/>
        <v>4.073769660010143</v>
      </c>
      <c r="Z116" s="28">
        <f t="shared" si="212"/>
        <v>-1.9631153456306834</v>
      </c>
      <c r="AA116" s="28">
        <f t="shared" si="213"/>
        <v>5.2187942405631134</v>
      </c>
      <c r="AB116" s="28">
        <f t="shared" si="214"/>
        <v>4.1013913025383033</v>
      </c>
      <c r="AC116" s="28">
        <f t="shared" si="215"/>
        <v>13.321030127923379</v>
      </c>
      <c r="AD116" s="28">
        <f t="shared" si="216"/>
        <v>13.734729076525824</v>
      </c>
      <c r="AE116" s="28">
        <f t="shared" si="217"/>
        <v>-4.9014103928259658</v>
      </c>
      <c r="AF116" s="28">
        <f t="shared" si="218"/>
        <v>5.9920130809219643</v>
      </c>
      <c r="AG116" s="28">
        <f t="shared" si="219"/>
        <v>5.2887007071528558</v>
      </c>
      <c r="AH116" s="28">
        <f t="shared" si="220"/>
        <v>6.9649101419596775</v>
      </c>
      <c r="AI116" s="28">
        <f t="shared" si="221"/>
        <v>2.4162604324010459</v>
      </c>
      <c r="AJ116" s="28">
        <f t="shared" si="222"/>
        <v>2.4526506064518401</v>
      </c>
      <c r="AK116" s="28">
        <f t="shared" si="223"/>
        <v>0.97300577280168454</v>
      </c>
      <c r="AL116" s="28">
        <f t="shared" si="224"/>
        <v>4.9022008235201753</v>
      </c>
      <c r="AM116" s="28">
        <f t="shared" si="225"/>
        <v>5.9116824351540487</v>
      </c>
      <c r="AN116" s="28">
        <f t="shared" si="226"/>
        <v>3.9116113940471706</v>
      </c>
      <c r="AO116" s="28">
        <f t="shared" si="227"/>
        <v>4.196236825291777</v>
      </c>
      <c r="AP116" s="23"/>
      <c r="AQ116" s="23"/>
      <c r="AR116" s="57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M116" s="57"/>
      <c r="BN116" s="58"/>
      <c r="BO116" s="58"/>
      <c r="BP116" s="58"/>
      <c r="BQ116" s="58"/>
      <c r="BR116" s="58"/>
      <c r="BS116" s="58"/>
      <c r="BT116" s="58"/>
      <c r="BU116" s="58"/>
      <c r="BV116" s="58"/>
      <c r="BW116" s="58"/>
      <c r="BX116" s="58"/>
      <c r="BY116" s="58"/>
      <c r="BZ116" s="58"/>
      <c r="CA116" s="58"/>
      <c r="CB116" s="58"/>
      <c r="CC116" s="58"/>
      <c r="CD116" s="58"/>
      <c r="CE116" s="58"/>
      <c r="CF116" s="58"/>
    </row>
    <row r="117" spans="1:84" s="59" customFormat="1" ht="15.75" x14ac:dyDescent="0.25">
      <c r="A117" s="42">
        <v>44562</v>
      </c>
      <c r="B117" s="29">
        <v>129.2141236888595</v>
      </c>
      <c r="C117" s="29">
        <v>73.662344815141111</v>
      </c>
      <c r="D117" s="29">
        <v>135.2894891818317</v>
      </c>
      <c r="E117" s="29">
        <v>135.52792341038801</v>
      </c>
      <c r="F117" s="29">
        <v>134.64371349556691</v>
      </c>
      <c r="G117" s="29">
        <v>135.97200816147239</v>
      </c>
      <c r="H117" s="29">
        <v>131.52457429356772</v>
      </c>
      <c r="I117" s="29">
        <v>132.68752097269007</v>
      </c>
      <c r="J117" s="29">
        <v>135.99147069467099</v>
      </c>
      <c r="K117" s="29">
        <v>173.90618567285648</v>
      </c>
      <c r="L117" s="29">
        <v>141.36402607608886</v>
      </c>
      <c r="M117" s="29">
        <v>130.13393605537573</v>
      </c>
      <c r="N117" s="29">
        <v>140.9317854467896</v>
      </c>
      <c r="O117" s="29">
        <v>125.6323730068496</v>
      </c>
      <c r="P117" s="29">
        <v>100.83765370205705</v>
      </c>
      <c r="Q117" s="29">
        <v>166.90003674019931</v>
      </c>
      <c r="R117" s="29">
        <v>117.26433672733226</v>
      </c>
      <c r="S117" s="29">
        <v>152.35249457794237</v>
      </c>
      <c r="T117" s="29">
        <v>135.03536873439438</v>
      </c>
      <c r="U117" s="23"/>
      <c r="V117" s="42">
        <v>44562</v>
      </c>
      <c r="W117" s="29">
        <f t="shared" ref="W117:W119" si="228">B117/B105*100-100</f>
        <v>2.8777294587901849</v>
      </c>
      <c r="X117" s="29">
        <f t="shared" ref="X117:X119" si="229">C117/C105*100-100</f>
        <v>11.989448543293264</v>
      </c>
      <c r="Y117" s="29">
        <f t="shared" ref="Y117:Y119" si="230">D117/D105*100-100</f>
        <v>4.8948899539996233</v>
      </c>
      <c r="Z117" s="29">
        <f t="shared" ref="Z117:Z119" si="231">E117/E105*100-100</f>
        <v>3.4135423923836044</v>
      </c>
      <c r="AA117" s="29">
        <f t="shared" ref="AA117:AA119" si="232">F117/F105*100-100</f>
        <v>7.1739904857941212</v>
      </c>
      <c r="AB117" s="29">
        <f t="shared" ref="AB117:AB119" si="233">G117/G105*100-100</f>
        <v>3.1977802131153368</v>
      </c>
      <c r="AC117" s="29">
        <f t="shared" ref="AC117:AC119" si="234">H117/H105*100-100</f>
        <v>15.438732427030445</v>
      </c>
      <c r="AD117" s="29">
        <f t="shared" ref="AD117:AD119" si="235">I117/I105*100-100</f>
        <v>13.447679548500531</v>
      </c>
      <c r="AE117" s="29">
        <f t="shared" ref="AE117:AE119" si="236">J117/J105*100-100</f>
        <v>1.3602820730212812</v>
      </c>
      <c r="AF117" s="29">
        <f t="shared" ref="AF117:AF119" si="237">K117/K105*100-100</f>
        <v>3.765217644778545</v>
      </c>
      <c r="AG117" s="29">
        <f t="shared" ref="AG117:AG119" si="238">L117/L105*100-100</f>
        <v>5.4508711685494546</v>
      </c>
      <c r="AH117" s="29">
        <f t="shared" ref="AH117:AH119" si="239">M117/M105*100-100</f>
        <v>7.5900465289519161</v>
      </c>
      <c r="AI117" s="29">
        <f t="shared" ref="AI117:AI119" si="240">N117/N105*100-100</f>
        <v>13.153854562741458</v>
      </c>
      <c r="AJ117" s="29">
        <f t="shared" ref="AJ117:AJ119" si="241">O117/O105*100-100</f>
        <v>2.8419359415266001</v>
      </c>
      <c r="AK117" s="29">
        <f t="shared" ref="AK117:AK119" si="242">P117/P105*100-100</f>
        <v>2.1558143756719801</v>
      </c>
      <c r="AL117" s="29">
        <f t="shared" ref="AL117:AL119" si="243">Q117/Q105*100-100</f>
        <v>7.8976828882616701</v>
      </c>
      <c r="AM117" s="29">
        <f t="shared" ref="AM117:AM119" si="244">R117/R105*100-100</f>
        <v>4.4388965860796361</v>
      </c>
      <c r="AN117" s="29">
        <f t="shared" ref="AN117:AN119" si="245">S117/S105*100-100</f>
        <v>2.8965683815967793</v>
      </c>
      <c r="AO117" s="29">
        <f t="shared" ref="AO117:AO119" si="246">T117/T105*100-100</f>
        <v>4.8919226216457332</v>
      </c>
      <c r="AP117" s="23"/>
      <c r="AQ117" s="23"/>
      <c r="AR117" s="57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M117" s="57"/>
      <c r="BN117" s="58"/>
      <c r="BO117" s="58"/>
      <c r="BP117" s="58"/>
      <c r="BQ117" s="58"/>
      <c r="BR117" s="58"/>
      <c r="BS117" s="58"/>
      <c r="BT117" s="58"/>
      <c r="BU117" s="58"/>
      <c r="BV117" s="58"/>
      <c r="BW117" s="58"/>
      <c r="BX117" s="58"/>
      <c r="BY117" s="58"/>
      <c r="BZ117" s="58"/>
      <c r="CA117" s="58"/>
      <c r="CB117" s="58"/>
      <c r="CC117" s="58"/>
      <c r="CD117" s="58"/>
      <c r="CE117" s="58"/>
      <c r="CF117" s="58"/>
    </row>
    <row r="118" spans="1:84" s="59" customFormat="1" ht="15.75" x14ac:dyDescent="0.25">
      <c r="A118" s="43">
        <v>44593</v>
      </c>
      <c r="B118" s="31">
        <v>136.76044441903144</v>
      </c>
      <c r="C118" s="31">
        <v>74.290215823529394</v>
      </c>
      <c r="D118" s="31">
        <v>134.01962943663068</v>
      </c>
      <c r="E118" s="31">
        <v>129.73605136811847</v>
      </c>
      <c r="F118" s="31">
        <v>140.06758863317</v>
      </c>
      <c r="G118" s="31">
        <v>132.28872125733656</v>
      </c>
      <c r="H118" s="31">
        <v>130.21301032028677</v>
      </c>
      <c r="I118" s="31">
        <v>127.74744104933701</v>
      </c>
      <c r="J118" s="31">
        <v>126.89174885042465</v>
      </c>
      <c r="K118" s="31">
        <v>164.12692240529421</v>
      </c>
      <c r="L118" s="31">
        <v>140.54957407161729</v>
      </c>
      <c r="M118" s="31">
        <v>130.42734707512989</v>
      </c>
      <c r="N118" s="31">
        <v>143.65166306971102</v>
      </c>
      <c r="O118" s="31">
        <v>128.59638829717107</v>
      </c>
      <c r="P118" s="31">
        <v>113.74882218717312</v>
      </c>
      <c r="Q118" s="31">
        <v>161.73861641856504</v>
      </c>
      <c r="R118" s="31">
        <v>112.87480242820004</v>
      </c>
      <c r="S118" s="31">
        <v>146.8550119075901</v>
      </c>
      <c r="T118" s="31">
        <v>134.48359016773998</v>
      </c>
      <c r="U118" s="23"/>
      <c r="V118" s="43">
        <v>44593</v>
      </c>
      <c r="W118" s="31">
        <f t="shared" si="228"/>
        <v>5.0396893491771095</v>
      </c>
      <c r="X118" s="31">
        <f t="shared" si="229"/>
        <v>5.569958890533016</v>
      </c>
      <c r="Y118" s="31">
        <f t="shared" si="230"/>
        <v>4.8092543482993335</v>
      </c>
      <c r="Z118" s="31">
        <f t="shared" si="231"/>
        <v>5.6368856626120447</v>
      </c>
      <c r="AA118" s="31">
        <f t="shared" si="232"/>
        <v>1.0877343135707491</v>
      </c>
      <c r="AB118" s="31">
        <f t="shared" si="233"/>
        <v>2.8040033307640755</v>
      </c>
      <c r="AC118" s="31">
        <f t="shared" si="234"/>
        <v>12.476947622893746</v>
      </c>
      <c r="AD118" s="31">
        <f t="shared" si="235"/>
        <v>16.785355083240589</v>
      </c>
      <c r="AE118" s="31">
        <f t="shared" si="236"/>
        <v>-2.6009374200042856</v>
      </c>
      <c r="AF118" s="31">
        <f t="shared" si="237"/>
        <v>8.5503492442303042</v>
      </c>
      <c r="AG118" s="31">
        <f t="shared" si="238"/>
        <v>5.2532036510892084</v>
      </c>
      <c r="AH118" s="31">
        <f t="shared" si="239"/>
        <v>6.0850662313990114</v>
      </c>
      <c r="AI118" s="31">
        <f t="shared" si="240"/>
        <v>17.210915127420307</v>
      </c>
      <c r="AJ118" s="31">
        <f t="shared" si="241"/>
        <v>2.7895099957206924</v>
      </c>
      <c r="AK118" s="31">
        <f t="shared" si="242"/>
        <v>1.9434252811535657</v>
      </c>
      <c r="AL118" s="31">
        <f t="shared" si="243"/>
        <v>9.9200290601963559</v>
      </c>
      <c r="AM118" s="31">
        <f t="shared" si="244"/>
        <v>2.5016752727476756</v>
      </c>
      <c r="AN118" s="31">
        <f t="shared" si="245"/>
        <v>2.2554657382713543</v>
      </c>
      <c r="AO118" s="31">
        <f t="shared" si="246"/>
        <v>4.7280154152021083</v>
      </c>
      <c r="AP118" s="23"/>
      <c r="AQ118" s="23"/>
      <c r="AR118" s="57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M118" s="57"/>
      <c r="BN118" s="58"/>
      <c r="BO118" s="58"/>
      <c r="BP118" s="58"/>
      <c r="BQ118" s="58"/>
      <c r="BR118" s="58"/>
      <c r="BS118" s="58"/>
      <c r="BT118" s="58"/>
      <c r="BU118" s="58"/>
      <c r="BV118" s="58"/>
      <c r="BW118" s="58"/>
      <c r="BX118" s="58"/>
      <c r="BY118" s="58"/>
      <c r="BZ118" s="58"/>
      <c r="CA118" s="58"/>
      <c r="CB118" s="58"/>
      <c r="CC118" s="58"/>
      <c r="CD118" s="58"/>
      <c r="CE118" s="58"/>
      <c r="CF118" s="58"/>
    </row>
    <row r="119" spans="1:84" s="59" customFormat="1" ht="15.75" x14ac:dyDescent="0.25">
      <c r="A119" s="43">
        <v>44621</v>
      </c>
      <c r="B119" s="31">
        <v>141.07666655777524</v>
      </c>
      <c r="C119" s="31">
        <v>73.507059084900874</v>
      </c>
      <c r="D119" s="31">
        <v>141.81669490177561</v>
      </c>
      <c r="E119" s="31">
        <v>136.39029902414478</v>
      </c>
      <c r="F119" s="31">
        <v>143.43075749261192</v>
      </c>
      <c r="G119" s="31">
        <v>133.18302908327382</v>
      </c>
      <c r="H119" s="31">
        <v>133.48350343969344</v>
      </c>
      <c r="I119" s="31">
        <v>139.2599535534315</v>
      </c>
      <c r="J119" s="31">
        <v>139.68210910776867</v>
      </c>
      <c r="K119" s="31">
        <v>169.31304008410768</v>
      </c>
      <c r="L119" s="31">
        <v>141.30006951508551</v>
      </c>
      <c r="M119" s="31">
        <v>134.04247491558536</v>
      </c>
      <c r="N119" s="31">
        <v>140.20445104812745</v>
      </c>
      <c r="O119" s="31">
        <v>129.22820342418493</v>
      </c>
      <c r="P119" s="31">
        <v>132.9359259346239</v>
      </c>
      <c r="Q119" s="31">
        <v>164.60528508062984</v>
      </c>
      <c r="R119" s="31">
        <v>119.98181528586312</v>
      </c>
      <c r="S119" s="31">
        <v>147.99347837472956</v>
      </c>
      <c r="T119" s="31">
        <v>139.06772324456429</v>
      </c>
      <c r="U119" s="23"/>
      <c r="V119" s="43">
        <v>44621</v>
      </c>
      <c r="W119" s="31">
        <f t="shared" si="228"/>
        <v>3.4469918113363605</v>
      </c>
      <c r="X119" s="31">
        <f t="shared" si="229"/>
        <v>-3.0910911012974225</v>
      </c>
      <c r="Y119" s="31">
        <f t="shared" si="230"/>
        <v>5.563490945781794</v>
      </c>
      <c r="Z119" s="31">
        <f t="shared" si="231"/>
        <v>5.6227783767159139</v>
      </c>
      <c r="AA119" s="31">
        <f t="shared" si="232"/>
        <v>4.5375566475061504</v>
      </c>
      <c r="AB119" s="31">
        <f t="shared" si="233"/>
        <v>3.6710811582670004</v>
      </c>
      <c r="AC119" s="31">
        <f t="shared" si="234"/>
        <v>14.009646594308478</v>
      </c>
      <c r="AD119" s="31">
        <f t="shared" si="235"/>
        <v>15.64604542470245</v>
      </c>
      <c r="AE119" s="31">
        <f t="shared" si="236"/>
        <v>-1.0610055534755816</v>
      </c>
      <c r="AF119" s="31">
        <f t="shared" si="237"/>
        <v>8.4502542581151232</v>
      </c>
      <c r="AG119" s="31">
        <f t="shared" si="238"/>
        <v>5.004434711147681</v>
      </c>
      <c r="AH119" s="31">
        <f t="shared" si="239"/>
        <v>5.797034607609362</v>
      </c>
      <c r="AI119" s="31">
        <f t="shared" si="240"/>
        <v>1.7908078745771689</v>
      </c>
      <c r="AJ119" s="31">
        <f t="shared" si="241"/>
        <v>2.3889445563215901</v>
      </c>
      <c r="AK119" s="31">
        <f t="shared" si="242"/>
        <v>3.8142536639253564</v>
      </c>
      <c r="AL119" s="31">
        <f t="shared" si="243"/>
        <v>8.1684759077428311</v>
      </c>
      <c r="AM119" s="31">
        <f t="shared" si="244"/>
        <v>5.0525902111609327</v>
      </c>
      <c r="AN119" s="31">
        <f t="shared" si="245"/>
        <v>3.0112880815713226</v>
      </c>
      <c r="AO119" s="31">
        <f t="shared" si="246"/>
        <v>4.6782554453838259</v>
      </c>
      <c r="AP119" s="23"/>
      <c r="AQ119" s="23"/>
      <c r="AR119" s="57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M119" s="57"/>
      <c r="BN119" s="58"/>
      <c r="BO119" s="58"/>
      <c r="BP119" s="58"/>
      <c r="BQ119" s="58"/>
      <c r="BR119" s="58"/>
      <c r="BS119" s="58"/>
      <c r="BT119" s="58"/>
      <c r="BU119" s="58"/>
      <c r="BV119" s="58"/>
      <c r="BW119" s="58"/>
      <c r="BX119" s="58"/>
      <c r="BY119" s="58"/>
      <c r="BZ119" s="58"/>
      <c r="CA119" s="58"/>
      <c r="CB119" s="58"/>
      <c r="CC119" s="58"/>
      <c r="CD119" s="58"/>
      <c r="CE119" s="58"/>
      <c r="CF119" s="58"/>
    </row>
    <row r="120" spans="1:84" s="59" customFormat="1" ht="15.75" x14ac:dyDescent="0.25">
      <c r="A120" s="43">
        <v>44652</v>
      </c>
      <c r="B120" s="31">
        <v>127.62856413047697</v>
      </c>
      <c r="C120" s="31">
        <v>65.229584788638562</v>
      </c>
      <c r="D120" s="31">
        <v>137.52747122238821</v>
      </c>
      <c r="E120" s="31">
        <v>127.08882172397961</v>
      </c>
      <c r="F120" s="31">
        <v>137.14905291657035</v>
      </c>
      <c r="G120" s="31">
        <v>136.12642424539524</v>
      </c>
      <c r="H120" s="31">
        <v>118.30658084016225</v>
      </c>
      <c r="I120" s="31">
        <v>155.36530306835033</v>
      </c>
      <c r="J120" s="31">
        <v>137.86495349511921</v>
      </c>
      <c r="K120" s="31">
        <v>180.31410477873854</v>
      </c>
      <c r="L120" s="31">
        <v>141.94611520946859</v>
      </c>
      <c r="M120" s="31">
        <v>136.11136735984047</v>
      </c>
      <c r="N120" s="31">
        <v>145.46458038234005</v>
      </c>
      <c r="O120" s="31">
        <v>130.05956165782712</v>
      </c>
      <c r="P120" s="31">
        <v>115.52912392854678</v>
      </c>
      <c r="Q120" s="31">
        <v>151.61822148460615</v>
      </c>
      <c r="R120" s="31">
        <v>112.89135347049185</v>
      </c>
      <c r="S120" s="31">
        <v>138.67275639365732</v>
      </c>
      <c r="T120" s="31">
        <v>135.52390908448785</v>
      </c>
      <c r="U120" s="23"/>
      <c r="V120" s="43">
        <v>44652</v>
      </c>
      <c r="W120" s="31">
        <f t="shared" ref="W120:W122" si="247">B120/B108*100-100</f>
        <v>4.4982488963280218</v>
      </c>
      <c r="X120" s="31">
        <f t="shared" ref="X120:X122" si="248">C120/C108*100-100</f>
        <v>-17.914129827155762</v>
      </c>
      <c r="Y120" s="31">
        <f t="shared" ref="Y120:Y122" si="249">D120/D108*100-100</f>
        <v>3.3879047445885675</v>
      </c>
      <c r="Z120" s="31">
        <f t="shared" ref="Z120:Z122" si="250">E120/E108*100-100</f>
        <v>11.87019908329809</v>
      </c>
      <c r="AA120" s="31">
        <f t="shared" ref="AA120:AA122" si="251">F120/F108*100-100</f>
        <v>0.67652160222088753</v>
      </c>
      <c r="AB120" s="31">
        <f t="shared" ref="AB120:AB122" si="252">G120/G108*100-100</f>
        <v>4.0543049491950285</v>
      </c>
      <c r="AC120" s="31">
        <f t="shared" ref="AC120:AC122" si="253">H120/H108*100-100</f>
        <v>7.8800655477243424</v>
      </c>
      <c r="AD120" s="31">
        <f t="shared" ref="AD120:AD122" si="254">I120/I108*100-100</f>
        <v>23.061106529438575</v>
      </c>
      <c r="AE120" s="31">
        <f t="shared" ref="AE120:AE122" si="255">J120/J108*100-100</f>
        <v>1.5426268930113025</v>
      </c>
      <c r="AF120" s="31">
        <f t="shared" ref="AF120:AF122" si="256">K120/K108*100-100</f>
        <v>12.450054063583991</v>
      </c>
      <c r="AG120" s="31">
        <f t="shared" ref="AG120:AG122" si="257">L120/L108*100-100</f>
        <v>5.3580299255668251</v>
      </c>
      <c r="AH120" s="31">
        <f t="shared" ref="AH120:AH122" si="258">M120/M108*100-100</f>
        <v>5.0392465596298166</v>
      </c>
      <c r="AI120" s="31">
        <f t="shared" ref="AI120:AI122" si="259">N120/N108*100-100</f>
        <v>10.159868049532065</v>
      </c>
      <c r="AJ120" s="31">
        <f t="shared" ref="AJ120:AJ122" si="260">O120/O108*100-100</f>
        <v>3.1605610391705312</v>
      </c>
      <c r="AK120" s="31">
        <f t="shared" ref="AK120:AK122" si="261">P120/P108*100-100</f>
        <v>2.9291049549906063</v>
      </c>
      <c r="AL120" s="31">
        <f t="shared" ref="AL120:AL122" si="262">Q120/Q108*100-100</f>
        <v>0.32283385956128541</v>
      </c>
      <c r="AM120" s="31">
        <f t="shared" ref="AM120:AM122" si="263">R120/R108*100-100</f>
        <v>7.6871873682990355</v>
      </c>
      <c r="AN120" s="31">
        <f t="shared" ref="AN120:AN122" si="264">S120/S108*100-100</f>
        <v>-1.498790123874727</v>
      </c>
      <c r="AO120" s="31">
        <f t="shared" ref="AO120:AO122" si="265">T120/T108*100-100</f>
        <v>4.5944995038657481</v>
      </c>
      <c r="AP120" s="23"/>
      <c r="AQ120" s="23"/>
      <c r="AR120" s="57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M120" s="57"/>
      <c r="BN120" s="58"/>
      <c r="BO120" s="58"/>
      <c r="BP120" s="58"/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58"/>
      <c r="CC120" s="58"/>
      <c r="CD120" s="58"/>
      <c r="CE120" s="58"/>
      <c r="CF120" s="58"/>
    </row>
    <row r="121" spans="1:84" s="59" customFormat="1" ht="15.75" x14ac:dyDescent="0.25">
      <c r="A121" s="43">
        <v>44682</v>
      </c>
      <c r="B121" s="31">
        <v>120.95096004088704</v>
      </c>
      <c r="C121" s="31">
        <v>69.541693093048877</v>
      </c>
      <c r="D121" s="31">
        <v>139.13064577504002</v>
      </c>
      <c r="E121" s="31">
        <v>119.53988384193507</v>
      </c>
      <c r="F121" s="31">
        <v>150.19345035843648</v>
      </c>
      <c r="G121" s="31">
        <v>135.76892885804082</v>
      </c>
      <c r="H121" s="31">
        <v>118.59091851928096</v>
      </c>
      <c r="I121" s="31">
        <v>154.83194245252184</v>
      </c>
      <c r="J121" s="31">
        <v>140.47129056566325</v>
      </c>
      <c r="K121" s="31">
        <v>176.06240078464398</v>
      </c>
      <c r="L121" s="31">
        <v>142.83371927398417</v>
      </c>
      <c r="M121" s="31">
        <v>132.02853108304967</v>
      </c>
      <c r="N121" s="31">
        <v>149.96388733887238</v>
      </c>
      <c r="O121" s="31">
        <v>130.60350216329684</v>
      </c>
      <c r="P121" s="31">
        <v>107.19848928177561</v>
      </c>
      <c r="Q121" s="31">
        <v>161.01857979830245</v>
      </c>
      <c r="R121" s="31">
        <v>118.44675707113088</v>
      </c>
      <c r="S121" s="31">
        <v>139.64732700819107</v>
      </c>
      <c r="T121" s="31">
        <v>135.6921925221682</v>
      </c>
      <c r="U121" s="23"/>
      <c r="V121" s="43">
        <v>44682</v>
      </c>
      <c r="W121" s="31">
        <f t="shared" si="247"/>
        <v>5.0173152700111245</v>
      </c>
      <c r="X121" s="31">
        <f t="shared" si="248"/>
        <v>-9.5235195127630163</v>
      </c>
      <c r="Y121" s="31">
        <f t="shared" si="249"/>
        <v>5.2224956749516735</v>
      </c>
      <c r="Z121" s="31">
        <f t="shared" si="250"/>
        <v>-3.6607938616163125</v>
      </c>
      <c r="AA121" s="31">
        <f t="shared" si="251"/>
        <v>3.2925106982087016</v>
      </c>
      <c r="AB121" s="31">
        <f t="shared" si="252"/>
        <v>4.5350355530914754</v>
      </c>
      <c r="AC121" s="31">
        <f t="shared" si="253"/>
        <v>10.450044386581041</v>
      </c>
      <c r="AD121" s="31">
        <f t="shared" si="254"/>
        <v>13.179112729803961</v>
      </c>
      <c r="AE121" s="31">
        <f t="shared" si="255"/>
        <v>5.166840070292551</v>
      </c>
      <c r="AF121" s="31">
        <f t="shared" si="256"/>
        <v>6.8961169773832864</v>
      </c>
      <c r="AG121" s="31">
        <f t="shared" si="257"/>
        <v>5.7317167103942097</v>
      </c>
      <c r="AH121" s="31">
        <f t="shared" si="258"/>
        <v>4.9043450341777373</v>
      </c>
      <c r="AI121" s="31">
        <f t="shared" si="259"/>
        <v>8.6985751671102065</v>
      </c>
      <c r="AJ121" s="31">
        <f t="shared" si="260"/>
        <v>3.7425038938697384</v>
      </c>
      <c r="AK121" s="31">
        <f t="shared" si="261"/>
        <v>2.5047471791293674</v>
      </c>
      <c r="AL121" s="31">
        <f t="shared" si="262"/>
        <v>-0.45967717459572555</v>
      </c>
      <c r="AM121" s="31">
        <f t="shared" si="263"/>
        <v>6.1774754362200639</v>
      </c>
      <c r="AN121" s="31">
        <f t="shared" si="264"/>
        <v>1.6253726048432071</v>
      </c>
      <c r="AO121" s="31">
        <f t="shared" si="265"/>
        <v>4.7215990575357267</v>
      </c>
      <c r="AP121" s="23"/>
      <c r="AQ121" s="23"/>
      <c r="AR121" s="57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M121" s="57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/>
    </row>
    <row r="122" spans="1:84" s="59" customFormat="1" ht="15.75" x14ac:dyDescent="0.25">
      <c r="A122" s="43">
        <v>44713</v>
      </c>
      <c r="B122" s="31">
        <v>116.3824343617767</v>
      </c>
      <c r="C122" s="31">
        <v>68.948487923456554</v>
      </c>
      <c r="D122" s="31">
        <v>137.16788184188482</v>
      </c>
      <c r="E122" s="31">
        <v>130.28634762882703</v>
      </c>
      <c r="F122" s="31">
        <v>140.64905987774469</v>
      </c>
      <c r="G122" s="31">
        <v>135.10235770046887</v>
      </c>
      <c r="H122" s="31">
        <v>118.64897004723609</v>
      </c>
      <c r="I122" s="31">
        <v>126.0296821085157</v>
      </c>
      <c r="J122" s="31">
        <v>140.6152295208731</v>
      </c>
      <c r="K122" s="31">
        <v>172.47700721220778</v>
      </c>
      <c r="L122" s="31">
        <v>142.39564606985851</v>
      </c>
      <c r="M122" s="31">
        <v>128.09842488508178</v>
      </c>
      <c r="N122" s="31">
        <v>131.23163478267156</v>
      </c>
      <c r="O122" s="31">
        <v>130.7340757404944</v>
      </c>
      <c r="P122" s="31">
        <v>106.93169991208407</v>
      </c>
      <c r="Q122" s="31">
        <v>169.20032584865524</v>
      </c>
      <c r="R122" s="31">
        <v>113.4278885836832</v>
      </c>
      <c r="S122" s="31">
        <v>129.15192429655966</v>
      </c>
      <c r="T122" s="31">
        <v>132.34411519811579</v>
      </c>
      <c r="U122" s="23"/>
      <c r="V122" s="43">
        <v>44713</v>
      </c>
      <c r="W122" s="31">
        <f t="shared" si="247"/>
        <v>3.3969961027133166</v>
      </c>
      <c r="X122" s="31">
        <f t="shared" si="248"/>
        <v>-5.6380628971417934</v>
      </c>
      <c r="Y122" s="31">
        <f t="shared" si="249"/>
        <v>4.6863414637620764</v>
      </c>
      <c r="Z122" s="31">
        <f t="shared" si="250"/>
        <v>8.5605410000821678</v>
      </c>
      <c r="AA122" s="31">
        <f t="shared" si="251"/>
        <v>3.1719353349761974</v>
      </c>
      <c r="AB122" s="31">
        <f t="shared" si="252"/>
        <v>4.8291569843615036</v>
      </c>
      <c r="AC122" s="31">
        <f t="shared" si="253"/>
        <v>7.027632356332461</v>
      </c>
      <c r="AD122" s="31">
        <f t="shared" si="254"/>
        <v>11.337858893418343</v>
      </c>
      <c r="AE122" s="31">
        <f t="shared" si="255"/>
        <v>2.3702541385040945</v>
      </c>
      <c r="AF122" s="31">
        <f t="shared" si="256"/>
        <v>8.1297494237731769</v>
      </c>
      <c r="AG122" s="31">
        <f t="shared" si="257"/>
        <v>5.1049493727348931</v>
      </c>
      <c r="AH122" s="31">
        <f t="shared" si="258"/>
        <v>4.6814754447771776</v>
      </c>
      <c r="AI122" s="31">
        <f t="shared" si="259"/>
        <v>5.1623293632991931</v>
      </c>
      <c r="AJ122" s="31">
        <f t="shared" si="260"/>
        <v>3.7265485447443041</v>
      </c>
      <c r="AK122" s="31">
        <f t="shared" si="261"/>
        <v>2.6218532252332096</v>
      </c>
      <c r="AL122" s="31">
        <f t="shared" si="262"/>
        <v>1.6976230446997818</v>
      </c>
      <c r="AM122" s="31">
        <f t="shared" si="263"/>
        <v>6.177125551144826</v>
      </c>
      <c r="AN122" s="31">
        <f t="shared" si="264"/>
        <v>-6.0530252973136385</v>
      </c>
      <c r="AO122" s="31">
        <f t="shared" si="265"/>
        <v>4.0462910259445408</v>
      </c>
      <c r="AP122" s="23"/>
      <c r="AQ122" s="23"/>
      <c r="AR122" s="57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M122" s="57"/>
      <c r="BN122" s="58"/>
      <c r="BO122" s="58"/>
      <c r="BP122" s="58"/>
      <c r="BQ122" s="58"/>
      <c r="BR122" s="58"/>
      <c r="BS122" s="58"/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/>
    </row>
    <row r="123" spans="1:84" s="59" customFormat="1" ht="15.75" x14ac:dyDescent="0.25">
      <c r="A123" s="43">
        <v>44743</v>
      </c>
      <c r="B123" s="31">
        <v>115.76313076057899</v>
      </c>
      <c r="C123" s="31">
        <v>74.697398294501497</v>
      </c>
      <c r="D123" s="31">
        <v>137.17810252162153</v>
      </c>
      <c r="E123" s="31">
        <v>133.41879085002108</v>
      </c>
      <c r="F123" s="31">
        <v>152.1065775266712</v>
      </c>
      <c r="G123" s="31">
        <v>135.87955484887596</v>
      </c>
      <c r="H123" s="31">
        <v>123.96620519852085</v>
      </c>
      <c r="I123" s="31">
        <v>141.62833723970809</v>
      </c>
      <c r="J123" s="31">
        <v>139.5391797636558</v>
      </c>
      <c r="K123" s="31">
        <v>180.41046893622726</v>
      </c>
      <c r="L123" s="31">
        <v>143.60058678399383</v>
      </c>
      <c r="M123" s="31">
        <v>134.79968233593613</v>
      </c>
      <c r="N123" s="31">
        <v>139.10303897207186</v>
      </c>
      <c r="O123" s="31">
        <v>130.97577261149351</v>
      </c>
      <c r="P123" s="31">
        <v>118.09966813295894</v>
      </c>
      <c r="Q123" s="31">
        <v>162.58271009496153</v>
      </c>
      <c r="R123" s="31">
        <v>117.77426952214878</v>
      </c>
      <c r="S123" s="31">
        <v>133.39961639805645</v>
      </c>
      <c r="T123" s="31">
        <v>135.34139122970845</v>
      </c>
      <c r="U123" s="23"/>
      <c r="V123" s="43">
        <v>44743</v>
      </c>
      <c r="W123" s="31">
        <f t="shared" ref="W123:W125" si="266">B123/B111*100-100</f>
        <v>2.3566832911275952</v>
      </c>
      <c r="X123" s="31">
        <f t="shared" ref="X123:X125" si="267">C123/C111*100-100</f>
        <v>-7.4992586242821488</v>
      </c>
      <c r="Y123" s="31">
        <f t="shared" ref="Y123:Y125" si="268">D123/D111*100-100</f>
        <v>3.4930798932490319</v>
      </c>
      <c r="Z123" s="31">
        <f t="shared" ref="Z123:Z125" si="269">E123/E111*100-100</f>
        <v>3.7045495705214222</v>
      </c>
      <c r="AA123" s="31">
        <f t="shared" ref="AA123:AA125" si="270">F123/F111*100-100</f>
        <v>3.9016848554297923</v>
      </c>
      <c r="AB123" s="31">
        <f t="shared" ref="AB123:AB125" si="271">G123/G111*100-100</f>
        <v>4.0713520105822028</v>
      </c>
      <c r="AC123" s="31">
        <f t="shared" ref="AC123:AC125" si="272">H123/H111*100-100</f>
        <v>5.3069958965773196</v>
      </c>
      <c r="AD123" s="31">
        <f t="shared" ref="AD123:AD125" si="273">I123/I111*100-100</f>
        <v>14.691948337028293</v>
      </c>
      <c r="AE123" s="31">
        <f t="shared" ref="AE123:AE125" si="274">J123/J111*100-100</f>
        <v>2.4269802319002736</v>
      </c>
      <c r="AF123" s="31">
        <f t="shared" ref="AF123:AF125" si="275">K123/K111*100-100</f>
        <v>7.9555813467666212</v>
      </c>
      <c r="AG123" s="31">
        <f t="shared" ref="AG123:AG125" si="276">L123/L111*100-100</f>
        <v>5.0857952089832281</v>
      </c>
      <c r="AH123" s="31">
        <f t="shared" ref="AH123:AH125" si="277">M123/M111*100-100</f>
        <v>2.8329760528456092</v>
      </c>
      <c r="AI123" s="31">
        <f t="shared" ref="AI123:AI125" si="278">N123/N111*100-100</f>
        <v>0.14859653594902511</v>
      </c>
      <c r="AJ123" s="31">
        <f t="shared" ref="AJ123:AJ125" si="279">O123/O111*100-100</f>
        <v>3.6365893336233199</v>
      </c>
      <c r="AK123" s="31">
        <f t="shared" ref="AK123:AK125" si="280">P123/P111*100-100</f>
        <v>2.8469663660817304</v>
      </c>
      <c r="AL123" s="31">
        <f t="shared" ref="AL123:AL125" si="281">Q123/Q111*100-100</f>
        <v>-7.4964569916564585</v>
      </c>
      <c r="AM123" s="31">
        <f t="shared" ref="AM123:AM125" si="282">R123/R111*100-100</f>
        <v>5.0797533826910382</v>
      </c>
      <c r="AN123" s="31">
        <f t="shared" ref="AN123:AN125" si="283">S123/S111*100-100</f>
        <v>-5.1000757304521187</v>
      </c>
      <c r="AO123" s="31">
        <f t="shared" ref="AO123:AO125" si="284">T123/T111*100-100</f>
        <v>3.1211940783305749</v>
      </c>
      <c r="AP123" s="23"/>
      <c r="AQ123" s="23"/>
      <c r="AR123" s="57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M123" s="57"/>
      <c r="BN123" s="58"/>
      <c r="BO123" s="58"/>
      <c r="BP123" s="58"/>
      <c r="BQ123" s="58"/>
      <c r="BR123" s="58"/>
      <c r="BS123" s="58"/>
      <c r="BT123" s="58"/>
      <c r="BU123" s="58"/>
      <c r="BV123" s="58"/>
      <c r="BW123" s="58"/>
      <c r="BX123" s="58"/>
      <c r="BY123" s="58"/>
      <c r="BZ123" s="58"/>
      <c r="CA123" s="58"/>
      <c r="CB123" s="58"/>
      <c r="CC123" s="58"/>
      <c r="CD123" s="58"/>
      <c r="CE123" s="58"/>
      <c r="CF123" s="58"/>
    </row>
    <row r="124" spans="1:84" s="59" customFormat="1" ht="15.75" x14ac:dyDescent="0.25">
      <c r="A124" s="43">
        <v>44774</v>
      </c>
      <c r="B124" s="31">
        <v>119.2680990151074</v>
      </c>
      <c r="C124" s="31">
        <v>74.987929300459797</v>
      </c>
      <c r="D124" s="31">
        <v>128.8178078561354</v>
      </c>
      <c r="E124" s="31">
        <v>139.66511406497651</v>
      </c>
      <c r="F124" s="31">
        <v>159.71490105689901</v>
      </c>
      <c r="G124" s="31">
        <v>137.45864561615832</v>
      </c>
      <c r="H124" s="31">
        <v>127.67183703323118</v>
      </c>
      <c r="I124" s="31">
        <v>139.47037740717715</v>
      </c>
      <c r="J124" s="31">
        <v>137.1049903145076</v>
      </c>
      <c r="K124" s="31">
        <v>171.54148680557913</v>
      </c>
      <c r="L124" s="31">
        <v>144.41863356040017</v>
      </c>
      <c r="M124" s="31">
        <v>134.17872103241822</v>
      </c>
      <c r="N124" s="31">
        <v>146.00557780398248</v>
      </c>
      <c r="O124" s="31">
        <v>131.04311312177609</v>
      </c>
      <c r="P124" s="31">
        <v>118.84805830195535</v>
      </c>
      <c r="Q124" s="31">
        <v>167.79323203522586</v>
      </c>
      <c r="R124" s="31">
        <v>116.85177822001734</v>
      </c>
      <c r="S124" s="31">
        <v>139.81877541159506</v>
      </c>
      <c r="T124" s="31">
        <v>135.8364378625368</v>
      </c>
      <c r="U124" s="23"/>
      <c r="V124" s="43">
        <v>44774</v>
      </c>
      <c r="W124" s="31">
        <f t="shared" si="266"/>
        <v>2.1651904771061936</v>
      </c>
      <c r="X124" s="31">
        <f t="shared" si="267"/>
        <v>-4.8986523671438249</v>
      </c>
      <c r="Y124" s="31">
        <f t="shared" si="268"/>
        <v>3.1370400900776758</v>
      </c>
      <c r="Z124" s="31">
        <f t="shared" si="269"/>
        <v>6.7730544421715138</v>
      </c>
      <c r="AA124" s="31">
        <f t="shared" si="270"/>
        <v>10.43706368211916</v>
      </c>
      <c r="AB124" s="31">
        <f t="shared" si="271"/>
        <v>4.1482667148287788</v>
      </c>
      <c r="AC124" s="31">
        <f t="shared" si="272"/>
        <v>6.85958164295009</v>
      </c>
      <c r="AD124" s="31">
        <f t="shared" si="273"/>
        <v>18.199418127712647</v>
      </c>
      <c r="AE124" s="31">
        <f t="shared" si="274"/>
        <v>1.2949763342287071</v>
      </c>
      <c r="AF124" s="31">
        <f t="shared" si="275"/>
        <v>4.9522004909604078</v>
      </c>
      <c r="AG124" s="31">
        <f t="shared" si="276"/>
        <v>5.4000659087770373</v>
      </c>
      <c r="AH124" s="31">
        <f t="shared" si="277"/>
        <v>4.3422186726415504</v>
      </c>
      <c r="AI124" s="31">
        <f t="shared" si="278"/>
        <v>20.500183771193832</v>
      </c>
      <c r="AJ124" s="31">
        <f t="shared" si="279"/>
        <v>3.0088769993880362</v>
      </c>
      <c r="AK124" s="31">
        <f t="shared" si="280"/>
        <v>3.0730931344631074</v>
      </c>
      <c r="AL124" s="31">
        <f t="shared" si="281"/>
        <v>-6.4521138159565936</v>
      </c>
      <c r="AM124" s="31">
        <f t="shared" si="282"/>
        <v>4.651822695178609</v>
      </c>
      <c r="AN124" s="31">
        <f t="shared" si="283"/>
        <v>-1.697503020169421</v>
      </c>
      <c r="AO124" s="31">
        <f t="shared" si="284"/>
        <v>4.3768580813481606</v>
      </c>
      <c r="AP124" s="23"/>
      <c r="AQ124" s="23"/>
      <c r="AR124" s="57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M124" s="57"/>
      <c r="BN124" s="58"/>
      <c r="BO124" s="58"/>
      <c r="BP124" s="58"/>
      <c r="BQ124" s="58"/>
      <c r="BR124" s="58"/>
      <c r="BS124" s="58"/>
      <c r="BT124" s="58"/>
      <c r="BU124" s="58"/>
      <c r="BV124" s="58"/>
      <c r="BW124" s="58"/>
      <c r="BX124" s="58"/>
      <c r="BY124" s="58"/>
      <c r="BZ124" s="58"/>
      <c r="CA124" s="58"/>
      <c r="CB124" s="58"/>
      <c r="CC124" s="58"/>
      <c r="CD124" s="58"/>
      <c r="CE124" s="58"/>
      <c r="CF124" s="58"/>
    </row>
    <row r="125" spans="1:84" s="59" customFormat="1" ht="15.75" x14ac:dyDescent="0.25">
      <c r="A125" s="43">
        <v>44805</v>
      </c>
      <c r="B125" s="31">
        <v>114.31787119440351</v>
      </c>
      <c r="C125" s="31">
        <v>66.782417834160285</v>
      </c>
      <c r="D125" s="31">
        <v>124.86033292740603</v>
      </c>
      <c r="E125" s="31">
        <v>143.75911992475497</v>
      </c>
      <c r="F125" s="31">
        <v>154.33314234288744</v>
      </c>
      <c r="G125" s="31">
        <v>137.52093604875341</v>
      </c>
      <c r="H125" s="31">
        <v>129.55172158392207</v>
      </c>
      <c r="I125" s="31">
        <v>137.68080322598635</v>
      </c>
      <c r="J125" s="31">
        <v>134.08602828943592</v>
      </c>
      <c r="K125" s="31">
        <v>176.45310684625895</v>
      </c>
      <c r="L125" s="31">
        <v>144.23095846166245</v>
      </c>
      <c r="M125" s="31">
        <v>130.98260629457712</v>
      </c>
      <c r="N125" s="31">
        <v>136.08363886139151</v>
      </c>
      <c r="O125" s="31">
        <v>130.81368682224331</v>
      </c>
      <c r="P125" s="31">
        <v>111.37189390128839</v>
      </c>
      <c r="Q125" s="31">
        <v>163.44968669733393</v>
      </c>
      <c r="R125" s="31">
        <v>122.43143711206139</v>
      </c>
      <c r="S125" s="31">
        <v>140.52222092633582</v>
      </c>
      <c r="T125" s="31">
        <v>133.92572800834907</v>
      </c>
      <c r="U125" s="23"/>
      <c r="V125" s="43">
        <v>44805</v>
      </c>
      <c r="W125" s="31">
        <f t="shared" si="266"/>
        <v>1.2047666096047323</v>
      </c>
      <c r="X125" s="31">
        <f t="shared" si="267"/>
        <v>-8.3978339633146533</v>
      </c>
      <c r="Y125" s="31">
        <f t="shared" si="268"/>
        <v>2.0454256146781802</v>
      </c>
      <c r="Z125" s="31">
        <f t="shared" si="269"/>
        <v>7.5952745586397583</v>
      </c>
      <c r="AA125" s="31">
        <f t="shared" si="270"/>
        <v>11.524517010554717</v>
      </c>
      <c r="AB125" s="31">
        <f t="shared" si="271"/>
        <v>3.5204100697934706</v>
      </c>
      <c r="AC125" s="31">
        <f t="shared" si="272"/>
        <v>5.7128661299041141</v>
      </c>
      <c r="AD125" s="31">
        <f t="shared" si="273"/>
        <v>18.023218426726984</v>
      </c>
      <c r="AE125" s="31">
        <f t="shared" si="274"/>
        <v>-1.031125551254874</v>
      </c>
      <c r="AF125" s="31">
        <f t="shared" si="275"/>
        <v>11.330235574408803</v>
      </c>
      <c r="AG125" s="31">
        <f t="shared" si="276"/>
        <v>4.6596640196342207</v>
      </c>
      <c r="AH125" s="31">
        <f t="shared" si="277"/>
        <v>4.1758811273256811</v>
      </c>
      <c r="AI125" s="31">
        <f t="shared" si="278"/>
        <v>10.00905952728661</v>
      </c>
      <c r="AJ125" s="31">
        <f t="shared" si="279"/>
        <v>2.9216617796757447</v>
      </c>
      <c r="AK125" s="31">
        <f t="shared" si="280"/>
        <v>2.8036760452905725</v>
      </c>
      <c r="AL125" s="31">
        <f t="shared" si="281"/>
        <v>-4.7840171462408705</v>
      </c>
      <c r="AM125" s="31">
        <f t="shared" si="282"/>
        <v>3.6895373740659494</v>
      </c>
      <c r="AN125" s="31">
        <f t="shared" si="283"/>
        <v>-1.6423802956113605</v>
      </c>
      <c r="AO125" s="31">
        <f t="shared" si="284"/>
        <v>3.8493634057286812</v>
      </c>
      <c r="AP125" s="23"/>
      <c r="AQ125" s="23"/>
      <c r="AR125" s="57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M125" s="57"/>
      <c r="BN125" s="58"/>
      <c r="BO125" s="58"/>
      <c r="BP125" s="58"/>
      <c r="BQ125" s="58"/>
      <c r="BR125" s="58"/>
      <c r="BS125" s="58"/>
      <c r="BT125" s="58"/>
      <c r="BU125" s="58"/>
      <c r="BV125" s="58"/>
      <c r="BW125" s="58"/>
      <c r="BX125" s="58"/>
      <c r="BY125" s="58"/>
      <c r="BZ125" s="58"/>
      <c r="CA125" s="58"/>
      <c r="CB125" s="58"/>
      <c r="CC125" s="58"/>
      <c r="CD125" s="58"/>
      <c r="CE125" s="58"/>
      <c r="CF125" s="58"/>
    </row>
    <row r="126" spans="1:84" s="59" customFormat="1" ht="15.75" x14ac:dyDescent="0.25">
      <c r="A126" s="43">
        <v>44835</v>
      </c>
      <c r="B126" s="31">
        <v>108.71047623127983</v>
      </c>
      <c r="C126" s="31">
        <v>74.702644554300903</v>
      </c>
      <c r="D126" s="31">
        <v>127.36679090171955</v>
      </c>
      <c r="E126" s="31">
        <v>143.1902194353724</v>
      </c>
      <c r="F126" s="31">
        <v>157.17521719670805</v>
      </c>
      <c r="G126" s="31">
        <v>138.51240943153417</v>
      </c>
      <c r="H126" s="31">
        <v>129.9297062588378</v>
      </c>
      <c r="I126" s="31">
        <v>149.72000115667879</v>
      </c>
      <c r="J126" s="31">
        <v>138.33854833443283</v>
      </c>
      <c r="K126" s="31">
        <v>180.38988935321416</v>
      </c>
      <c r="L126" s="31">
        <v>145.78821766126191</v>
      </c>
      <c r="M126" s="31">
        <v>144.6181346720893</v>
      </c>
      <c r="N126" s="31">
        <v>150.12018195917634</v>
      </c>
      <c r="O126" s="31">
        <v>128.63209457806022</v>
      </c>
      <c r="P126" s="31">
        <v>107.71673627204316</v>
      </c>
      <c r="Q126" s="31">
        <v>160.54465492567556</v>
      </c>
      <c r="R126" s="31">
        <v>129.40204007014739</v>
      </c>
      <c r="S126" s="31">
        <v>147.35638954713545</v>
      </c>
      <c r="T126" s="31">
        <v>135.9342424147622</v>
      </c>
      <c r="U126" s="23"/>
      <c r="V126" s="43">
        <v>44835</v>
      </c>
      <c r="W126" s="31">
        <f t="shared" ref="W126:W128" si="285">B126/B114*100-100</f>
        <v>0.85959280497500856</v>
      </c>
      <c r="X126" s="31">
        <f t="shared" ref="X126:X128" si="286">C126/C114*100-100</f>
        <v>-1.6085456226695669</v>
      </c>
      <c r="Y126" s="31">
        <f t="shared" ref="Y126:Y128" si="287">D126/D114*100-100</f>
        <v>1.595440044331653</v>
      </c>
      <c r="Z126" s="31">
        <f t="shared" ref="Z126:Z128" si="288">E126/E114*100-100</f>
        <v>8.1667271713833145</v>
      </c>
      <c r="AA126" s="31">
        <f t="shared" ref="AA126:AA128" si="289">F126/F114*100-100</f>
        <v>12.433399511528236</v>
      </c>
      <c r="AB126" s="31">
        <f t="shared" ref="AB126:AB128" si="290">G126/G114*100-100</f>
        <v>2.529604890617648</v>
      </c>
      <c r="AC126" s="31">
        <f t="shared" ref="AC126:AC128" si="291">H126/H114*100-100</f>
        <v>5.6729662271310985</v>
      </c>
      <c r="AD126" s="31">
        <f t="shared" ref="AD126:AD128" si="292">I126/I114*100-100</f>
        <v>15.333345393561942</v>
      </c>
      <c r="AE126" s="31">
        <f t="shared" ref="AE126:AE128" si="293">J126/J114*100-100</f>
        <v>-4.0121460669366797</v>
      </c>
      <c r="AF126" s="31">
        <f t="shared" ref="AF126:AF128" si="294">K126/K114*100-100</f>
        <v>11.874039719500743</v>
      </c>
      <c r="AG126" s="31">
        <f t="shared" ref="AG126:AG128" si="295">L126/L114*100-100</f>
        <v>4.2456840385906958</v>
      </c>
      <c r="AH126" s="31">
        <f t="shared" ref="AH126:AH128" si="296">M126/M114*100-100</f>
        <v>5.1363586915192485</v>
      </c>
      <c r="AI126" s="31">
        <f t="shared" ref="AI126:AI128" si="297">N126/N114*100-100</f>
        <v>10.558157405732942</v>
      </c>
      <c r="AJ126" s="31">
        <f t="shared" ref="AJ126:AJ128" si="298">O126/O114*100-100</f>
        <v>2.1359882252992293</v>
      </c>
      <c r="AK126" s="31">
        <f t="shared" ref="AK126:AK128" si="299">P126/P114*100-100</f>
        <v>2.3017040515093612</v>
      </c>
      <c r="AL126" s="31">
        <f t="shared" ref="AL126:AL128" si="300">Q126/Q114*100-100</f>
        <v>-3.903911748663333</v>
      </c>
      <c r="AM126" s="31">
        <f t="shared" ref="AM126:AM128" si="301">R126/R114*100-100</f>
        <v>2.110298301224816</v>
      </c>
      <c r="AN126" s="31">
        <f t="shared" ref="AN126:AN128" si="302">S126/S114*100-100</f>
        <v>1.7639017858052171</v>
      </c>
      <c r="AO126" s="31">
        <f t="shared" ref="AO126:AO128" si="303">T126/T114*100-100</f>
        <v>3.6925955160825907</v>
      </c>
      <c r="AP126" s="23"/>
      <c r="AQ126" s="23"/>
      <c r="AR126" s="57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M126" s="57"/>
      <c r="BN126" s="58"/>
      <c r="BO126" s="58"/>
      <c r="BP126" s="58"/>
      <c r="BQ126" s="58"/>
      <c r="BR126" s="58"/>
      <c r="BS126" s="58"/>
      <c r="BT126" s="58"/>
      <c r="BU126" s="58"/>
      <c r="BV126" s="58"/>
      <c r="BW126" s="58"/>
      <c r="BX126" s="58"/>
      <c r="BY126" s="58"/>
      <c r="BZ126" s="58"/>
      <c r="CA126" s="58"/>
      <c r="CB126" s="58"/>
      <c r="CC126" s="58"/>
      <c r="CD126" s="58"/>
      <c r="CE126" s="58"/>
      <c r="CF126" s="58"/>
    </row>
    <row r="127" spans="1:84" s="59" customFormat="1" ht="15.75" x14ac:dyDescent="0.25">
      <c r="A127" s="43">
        <v>44866</v>
      </c>
      <c r="B127" s="31">
        <v>118.67390960284666</v>
      </c>
      <c r="C127" s="31">
        <v>74.413571597136396</v>
      </c>
      <c r="D127" s="31">
        <v>134.94256099095929</v>
      </c>
      <c r="E127" s="31">
        <v>144.6704694150929</v>
      </c>
      <c r="F127" s="31">
        <v>173.36159057342633</v>
      </c>
      <c r="G127" s="31">
        <v>142.21453924511914</v>
      </c>
      <c r="H127" s="31">
        <v>138.28800498512118</v>
      </c>
      <c r="I127" s="31">
        <v>146.91341330579999</v>
      </c>
      <c r="J127" s="31">
        <v>136.90017210254103</v>
      </c>
      <c r="K127" s="31">
        <v>177.17327697015185</v>
      </c>
      <c r="L127" s="31">
        <v>146.66527656755591</v>
      </c>
      <c r="M127" s="31">
        <v>148.90571340423617</v>
      </c>
      <c r="N127" s="31">
        <v>156.1414386445428</v>
      </c>
      <c r="O127" s="31">
        <v>129.08678987799141</v>
      </c>
      <c r="P127" s="31">
        <v>116.38937892379735</v>
      </c>
      <c r="Q127" s="31">
        <v>163.5053845845926</v>
      </c>
      <c r="R127" s="31">
        <v>132.62175801286523</v>
      </c>
      <c r="S127" s="31">
        <v>152.24344008366342</v>
      </c>
      <c r="T127" s="31">
        <v>140.99041114660994</v>
      </c>
      <c r="U127" s="23"/>
      <c r="V127" s="43">
        <v>44866</v>
      </c>
      <c r="W127" s="31">
        <f t="shared" si="285"/>
        <v>-0.26659291446152622</v>
      </c>
      <c r="X127" s="31">
        <f t="shared" si="286"/>
        <v>-2.9312038081616691</v>
      </c>
      <c r="Y127" s="31">
        <f t="shared" si="287"/>
        <v>3.2851308432198181</v>
      </c>
      <c r="Z127" s="31">
        <f t="shared" si="288"/>
        <v>7.8330227733052027</v>
      </c>
      <c r="AA127" s="31">
        <f t="shared" si="289"/>
        <v>13.306960898610498</v>
      </c>
      <c r="AB127" s="31">
        <f t="shared" si="290"/>
        <v>1.9069737265332947</v>
      </c>
      <c r="AC127" s="31">
        <f t="shared" si="291"/>
        <v>4.2866152310292733</v>
      </c>
      <c r="AD127" s="31">
        <f t="shared" si="292"/>
        <v>11.537907393664554</v>
      </c>
      <c r="AE127" s="31">
        <f t="shared" si="293"/>
        <v>-2.3318185912500269</v>
      </c>
      <c r="AF127" s="31">
        <f t="shared" si="294"/>
        <v>8.8613734918456117</v>
      </c>
      <c r="AG127" s="31">
        <f t="shared" si="295"/>
        <v>4.0376549168738904</v>
      </c>
      <c r="AH127" s="31">
        <f t="shared" si="296"/>
        <v>4.9514924835176686</v>
      </c>
      <c r="AI127" s="31">
        <f t="shared" si="297"/>
        <v>5.0453463635107738</v>
      </c>
      <c r="AJ127" s="31">
        <f t="shared" si="298"/>
        <v>2.0403944339054902</v>
      </c>
      <c r="AK127" s="31">
        <f t="shared" si="299"/>
        <v>2.1014165467137218</v>
      </c>
      <c r="AL127" s="31">
        <f t="shared" si="300"/>
        <v>0.41558274359698544</v>
      </c>
      <c r="AM127" s="31">
        <f t="shared" si="301"/>
        <v>4.555399671389722</v>
      </c>
      <c r="AN127" s="31">
        <f t="shared" si="302"/>
        <v>0.64442980722742504</v>
      </c>
      <c r="AO127" s="31">
        <f t="shared" si="303"/>
        <v>3.4920016720220843</v>
      </c>
      <c r="AP127" s="23"/>
      <c r="AQ127" s="23"/>
      <c r="AR127" s="57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M127" s="57"/>
      <c r="BN127" s="58"/>
      <c r="BO127" s="58"/>
      <c r="BP127" s="58"/>
      <c r="BQ127" s="58"/>
      <c r="BR127" s="58"/>
      <c r="BS127" s="58"/>
      <c r="BT127" s="58"/>
      <c r="BU127" s="58"/>
      <c r="BV127" s="58"/>
      <c r="BW127" s="58"/>
      <c r="BX127" s="58"/>
      <c r="BY127" s="58"/>
      <c r="BZ127" s="58"/>
      <c r="CA127" s="58"/>
      <c r="CB127" s="58"/>
      <c r="CC127" s="58"/>
      <c r="CD127" s="58"/>
      <c r="CE127" s="58"/>
      <c r="CF127" s="58"/>
    </row>
    <row r="128" spans="1:84" s="59" customFormat="1" ht="15.75" x14ac:dyDescent="0.25">
      <c r="A128" s="44">
        <v>44896</v>
      </c>
      <c r="B128" s="33">
        <v>125.49912757375367</v>
      </c>
      <c r="C128" s="33">
        <v>72.727177407242394</v>
      </c>
      <c r="D128" s="33">
        <v>142.0614159456606</v>
      </c>
      <c r="E128" s="33">
        <v>153.59086916681838</v>
      </c>
      <c r="F128" s="33">
        <v>166.8727562610668</v>
      </c>
      <c r="G128" s="33">
        <v>143.77913068619165</v>
      </c>
      <c r="H128" s="33">
        <v>146.90883405124814</v>
      </c>
      <c r="I128" s="33">
        <v>182.77836240621937</v>
      </c>
      <c r="J128" s="33">
        <v>154.57830645696984</v>
      </c>
      <c r="K128" s="33">
        <v>192.75094453218691</v>
      </c>
      <c r="L128" s="33">
        <v>148.06011960980683</v>
      </c>
      <c r="M128" s="33">
        <v>158.79523778868236</v>
      </c>
      <c r="N128" s="33">
        <v>160.17318749712456</v>
      </c>
      <c r="O128" s="33">
        <v>129.65722152309792</v>
      </c>
      <c r="P128" s="33">
        <v>114.40422643657659</v>
      </c>
      <c r="Q128" s="33">
        <v>163.88860813766703</v>
      </c>
      <c r="R128" s="33">
        <v>134.59920343657819</v>
      </c>
      <c r="S128" s="33">
        <v>157.99413311406272</v>
      </c>
      <c r="T128" s="33">
        <v>146.02684520401746</v>
      </c>
      <c r="U128" s="23"/>
      <c r="V128" s="44">
        <v>44896</v>
      </c>
      <c r="W128" s="33">
        <f t="shared" si="285"/>
        <v>-0.30147269913553032</v>
      </c>
      <c r="X128" s="33">
        <f t="shared" si="286"/>
        <v>2.250584091990973</v>
      </c>
      <c r="Y128" s="33">
        <f t="shared" si="287"/>
        <v>1.5193598995659983</v>
      </c>
      <c r="Z128" s="33">
        <f t="shared" si="288"/>
        <v>9.6015830183319366</v>
      </c>
      <c r="AA128" s="33">
        <f t="shared" si="289"/>
        <v>15.29873280474709</v>
      </c>
      <c r="AB128" s="33">
        <f t="shared" si="290"/>
        <v>1.9150720271177306</v>
      </c>
      <c r="AC128" s="33">
        <f t="shared" si="291"/>
        <v>2.3125714095183554</v>
      </c>
      <c r="AD128" s="33">
        <f t="shared" si="292"/>
        <v>9.9070997212638048</v>
      </c>
      <c r="AE128" s="33">
        <f t="shared" si="293"/>
        <v>1.7562309290369171</v>
      </c>
      <c r="AF128" s="33">
        <f t="shared" si="294"/>
        <v>10.685498939725917</v>
      </c>
      <c r="AG128" s="33">
        <f t="shared" si="295"/>
        <v>4.2066269473165789</v>
      </c>
      <c r="AH128" s="33">
        <f t="shared" si="296"/>
        <v>3.9206336028451148</v>
      </c>
      <c r="AI128" s="33">
        <f t="shared" si="297"/>
        <v>3.717474471609151</v>
      </c>
      <c r="AJ128" s="33">
        <f t="shared" si="298"/>
        <v>1.8056342729338297</v>
      </c>
      <c r="AK128" s="33">
        <f t="shared" si="299"/>
        <v>2.4824163981201082</v>
      </c>
      <c r="AL128" s="33">
        <f t="shared" si="300"/>
        <v>-3.0284285755842859</v>
      </c>
      <c r="AM128" s="33">
        <f t="shared" si="301"/>
        <v>3.6066924232986679</v>
      </c>
      <c r="AN128" s="33">
        <f t="shared" si="302"/>
        <v>1.2848799829063609</v>
      </c>
      <c r="AO128" s="33">
        <f t="shared" si="303"/>
        <v>3.3368451201246927</v>
      </c>
      <c r="AP128" s="23"/>
      <c r="AQ128" s="23"/>
      <c r="AR128" s="57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M128" s="57"/>
      <c r="BN128" s="58"/>
      <c r="BO128" s="58"/>
      <c r="BP128" s="58"/>
      <c r="BQ128" s="58"/>
      <c r="BR128" s="58"/>
      <c r="BS128" s="58"/>
      <c r="BT128" s="58"/>
      <c r="BU128" s="58"/>
      <c r="BV128" s="58"/>
      <c r="BW128" s="58"/>
      <c r="BX128" s="58"/>
      <c r="BY128" s="58"/>
      <c r="BZ128" s="58"/>
      <c r="CA128" s="58"/>
      <c r="CB128" s="58"/>
      <c r="CC128" s="58"/>
      <c r="CD128" s="58"/>
      <c r="CE128" s="58"/>
      <c r="CF128" s="58"/>
    </row>
    <row r="129" spans="1:84" s="59" customFormat="1" ht="15.75" x14ac:dyDescent="0.25">
      <c r="A129" s="45">
        <v>44927</v>
      </c>
      <c r="B129" s="35">
        <v>130.86816336885602</v>
      </c>
      <c r="C129" s="35">
        <v>68.215758685548593</v>
      </c>
      <c r="D129" s="35">
        <v>137.9892880333831</v>
      </c>
      <c r="E129" s="35">
        <v>137.47169908662374</v>
      </c>
      <c r="F129" s="35">
        <v>139.70915066578567</v>
      </c>
      <c r="G129" s="35">
        <v>139.28090668272046</v>
      </c>
      <c r="H129" s="35">
        <v>134.8006349057664</v>
      </c>
      <c r="I129" s="35">
        <v>148.13759982438395</v>
      </c>
      <c r="J129" s="35">
        <v>140.55354246419935</v>
      </c>
      <c r="K129" s="35">
        <v>194.44168874700253</v>
      </c>
      <c r="L129" s="35">
        <v>147.31623292630246</v>
      </c>
      <c r="M129" s="35">
        <v>135.41276302047109</v>
      </c>
      <c r="N129" s="35">
        <v>147.86720782305403</v>
      </c>
      <c r="O129" s="35">
        <v>128.34827353266664</v>
      </c>
      <c r="P129" s="35">
        <v>103.68205093726812</v>
      </c>
      <c r="Q129" s="35">
        <v>155.96913191107859</v>
      </c>
      <c r="R129" s="35">
        <v>122.60898154155443</v>
      </c>
      <c r="S129" s="35">
        <v>157.5406965521494</v>
      </c>
      <c r="T129" s="35">
        <v>139.17447014309033</v>
      </c>
      <c r="U129" s="23"/>
      <c r="V129" s="45">
        <v>44927</v>
      </c>
      <c r="W129" s="35">
        <f t="shared" ref="W129:W131" si="304">B129/B117*100-100</f>
        <v>1.280076537127897</v>
      </c>
      <c r="X129" s="35">
        <f t="shared" ref="X129:X131" si="305">C129/C117*100-100</f>
        <v>-7.3939896201525528</v>
      </c>
      <c r="Y129" s="35">
        <f t="shared" ref="Y129:Y131" si="306">D129/D117*100-100</f>
        <v>1.9955717682715459</v>
      </c>
      <c r="Z129" s="35">
        <f t="shared" ref="Z129:Z131" si="307">E129/E117*100-100</f>
        <v>1.4342252336810617</v>
      </c>
      <c r="AA129" s="35">
        <f t="shared" ref="AA129:AA131" si="308">F129/F117*100-100</f>
        <v>3.7621044746255734</v>
      </c>
      <c r="AB129" s="35">
        <f t="shared" ref="AB129:AB131" si="309">G129/G117*100-100</f>
        <v>2.4335144902166945</v>
      </c>
      <c r="AC129" s="35">
        <f t="shared" ref="AC129:AC131" si="310">H129/H117*100-100</f>
        <v>2.4908353665425125</v>
      </c>
      <c r="AD129" s="35">
        <f t="shared" ref="AD129:AD131" si="311">I129/I117*100-100</f>
        <v>11.643957727474515</v>
      </c>
      <c r="AE129" s="35">
        <f t="shared" ref="AE129:AE131" si="312">J129/J117*100-100</f>
        <v>3.3546749264673679</v>
      </c>
      <c r="AF129" s="35">
        <f t="shared" ref="AF129:AF131" si="313">K129/K117*100-100</f>
        <v>11.808379900170081</v>
      </c>
      <c r="AG129" s="35">
        <f t="shared" ref="AG129:AG131" si="314">L129/L117*100-100</f>
        <v>4.2105527236539189</v>
      </c>
      <c r="AH129" s="35">
        <f t="shared" ref="AH129:AH131" si="315">M129/M117*100-100</f>
        <v>4.0564568513850645</v>
      </c>
      <c r="AI129" s="35">
        <f t="shared" ref="AI129:AI131" si="316">N129/N117*100-100</f>
        <v>4.9211200683205476</v>
      </c>
      <c r="AJ129" s="35">
        <f t="shared" ref="AJ129:AJ131" si="317">O129/O117*100-100</f>
        <v>2.1617839899187032</v>
      </c>
      <c r="AK129" s="35">
        <f t="shared" ref="AK129:AK131" si="318">P129/P117*100-100</f>
        <v>2.8207689595945311</v>
      </c>
      <c r="AL129" s="35">
        <f t="shared" ref="AL129:AL131" si="319">Q129/Q117*100-100</f>
        <v>-6.5493723324555333</v>
      </c>
      <c r="AM129" s="35">
        <f t="shared" ref="AM129:AM131" si="320">R129/R117*100-100</f>
        <v>4.5577751628355259</v>
      </c>
      <c r="AN129" s="35">
        <f t="shared" ref="AN129:AN131" si="321">S129/S117*100-100</f>
        <v>3.4053935175657841</v>
      </c>
      <c r="AO129" s="35">
        <f t="shared" ref="AO129:AO131" si="322">T129/T117*100-100</f>
        <v>3.065197990340792</v>
      </c>
      <c r="AP129" s="23"/>
      <c r="AQ129" s="23"/>
      <c r="AR129" s="57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M129" s="57"/>
      <c r="BN129" s="58"/>
      <c r="BO129" s="58"/>
      <c r="BP129" s="58"/>
      <c r="BQ129" s="58"/>
      <c r="BR129" s="58"/>
      <c r="BS129" s="58"/>
      <c r="BT129" s="58"/>
      <c r="BU129" s="58"/>
      <c r="BV129" s="58"/>
      <c r="BW129" s="58"/>
      <c r="BX129" s="58"/>
      <c r="BY129" s="58"/>
      <c r="BZ129" s="58"/>
      <c r="CA129" s="58"/>
      <c r="CB129" s="58"/>
      <c r="CC129" s="58"/>
      <c r="CD129" s="58"/>
      <c r="CE129" s="58"/>
      <c r="CF129" s="58"/>
    </row>
    <row r="130" spans="1:84" s="59" customFormat="1" ht="15.75" x14ac:dyDescent="0.25">
      <c r="A130" s="40">
        <v>44958</v>
      </c>
      <c r="B130" s="27">
        <v>141.06298396474779</v>
      </c>
      <c r="C130" s="27">
        <v>65.366511018953091</v>
      </c>
      <c r="D130" s="27">
        <v>139.01562740316655</v>
      </c>
      <c r="E130" s="27">
        <v>128.93625241745983</v>
      </c>
      <c r="F130" s="27">
        <v>158.04878993636265</v>
      </c>
      <c r="G130" s="27">
        <v>135.69016392459412</v>
      </c>
      <c r="H130" s="27">
        <v>135.64059764303721</v>
      </c>
      <c r="I130" s="27">
        <v>140.77009814495509</v>
      </c>
      <c r="J130" s="27">
        <v>131.26426254981712</v>
      </c>
      <c r="K130" s="27">
        <v>185.50581261496527</v>
      </c>
      <c r="L130" s="27">
        <v>146.51342830730769</v>
      </c>
      <c r="M130" s="27">
        <v>137.59459053861855</v>
      </c>
      <c r="N130" s="27">
        <v>147.93006994866568</v>
      </c>
      <c r="O130" s="27">
        <v>133.23312443265968</v>
      </c>
      <c r="P130" s="27">
        <v>120.48312060732349</v>
      </c>
      <c r="Q130" s="27">
        <v>154.58341469872877</v>
      </c>
      <c r="R130" s="27">
        <v>116.94093819352798</v>
      </c>
      <c r="S130" s="27">
        <v>156.02608734780179</v>
      </c>
      <c r="T130" s="27">
        <v>140.34238962019535</v>
      </c>
      <c r="U130" s="23"/>
      <c r="V130" s="40">
        <v>44958</v>
      </c>
      <c r="W130" s="27">
        <f t="shared" si="304"/>
        <v>3.1460409214037384</v>
      </c>
      <c r="X130" s="27">
        <f t="shared" si="305"/>
        <v>-12.011951648887205</v>
      </c>
      <c r="Y130" s="27">
        <f t="shared" si="306"/>
        <v>3.7278106106823543</v>
      </c>
      <c r="Z130" s="27">
        <f t="shared" si="307"/>
        <v>-0.61648165041593472</v>
      </c>
      <c r="AA130" s="27">
        <f t="shared" si="308"/>
        <v>12.837517571809215</v>
      </c>
      <c r="AB130" s="27">
        <f t="shared" si="309"/>
        <v>2.571226507391259</v>
      </c>
      <c r="AC130" s="27">
        <f t="shared" si="310"/>
        <v>4.1682373438722635</v>
      </c>
      <c r="AD130" s="27">
        <f t="shared" si="311"/>
        <v>10.194064936759588</v>
      </c>
      <c r="AE130" s="27">
        <f t="shared" si="312"/>
        <v>3.4458613258980648</v>
      </c>
      <c r="AF130" s="27">
        <f t="shared" si="313"/>
        <v>13.025827753522435</v>
      </c>
      <c r="AG130" s="27">
        <f t="shared" si="314"/>
        <v>4.2432389248305356</v>
      </c>
      <c r="AH130" s="27">
        <f t="shared" si="315"/>
        <v>5.4951999133740799</v>
      </c>
      <c r="AI130" s="27">
        <f t="shared" si="316"/>
        <v>2.9783204646078048</v>
      </c>
      <c r="AJ130" s="27">
        <f t="shared" si="317"/>
        <v>3.6056503583706103</v>
      </c>
      <c r="AK130" s="27">
        <f t="shared" si="318"/>
        <v>5.9203236487751099</v>
      </c>
      <c r="AL130" s="27">
        <f t="shared" si="319"/>
        <v>-4.4239291013342381</v>
      </c>
      <c r="AM130" s="27">
        <f t="shared" si="320"/>
        <v>3.6023414241760605</v>
      </c>
      <c r="AN130" s="27">
        <f t="shared" si="321"/>
        <v>6.2449863447511689</v>
      </c>
      <c r="AO130" s="27">
        <f t="shared" si="322"/>
        <v>4.3565162449543209</v>
      </c>
      <c r="AP130" s="23"/>
      <c r="AQ130" s="23"/>
      <c r="AR130" s="57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M130" s="57"/>
      <c r="BN130" s="58"/>
      <c r="BO130" s="58"/>
      <c r="BP130" s="58"/>
      <c r="BQ130" s="58"/>
      <c r="BR130" s="58"/>
      <c r="BS130" s="58"/>
      <c r="BT130" s="58"/>
      <c r="BU130" s="58"/>
      <c r="BV130" s="58"/>
      <c r="BW130" s="58"/>
      <c r="BX130" s="58"/>
      <c r="BY130" s="58"/>
      <c r="BZ130" s="58"/>
      <c r="CA130" s="58"/>
      <c r="CB130" s="58"/>
      <c r="CC130" s="58"/>
      <c r="CD130" s="58"/>
      <c r="CE130" s="58"/>
      <c r="CF130" s="58"/>
    </row>
    <row r="131" spans="1:84" s="59" customFormat="1" ht="15.75" x14ac:dyDescent="0.25">
      <c r="A131" s="40">
        <v>44986</v>
      </c>
      <c r="B131" s="27">
        <v>144.568929094537</v>
      </c>
      <c r="C131" s="27">
        <v>72.21578510120942</v>
      </c>
      <c r="D131" s="27">
        <v>147.96124083664415</v>
      </c>
      <c r="E131" s="27">
        <v>133.02181194858878</v>
      </c>
      <c r="F131" s="27">
        <v>157.96649499990275</v>
      </c>
      <c r="G131" s="27">
        <v>134.52081513256289</v>
      </c>
      <c r="H131" s="27">
        <v>136.23843945040167</v>
      </c>
      <c r="I131" s="27">
        <v>155.67456480128624</v>
      </c>
      <c r="J131" s="27">
        <v>138.92666966314511</v>
      </c>
      <c r="K131" s="27">
        <v>185.18604074747415</v>
      </c>
      <c r="L131" s="27">
        <v>147.35647012032788</v>
      </c>
      <c r="M131" s="27">
        <v>142.78251250443066</v>
      </c>
      <c r="N131" s="27">
        <v>151.60826997022187</v>
      </c>
      <c r="O131" s="27">
        <v>134.75023498168343</v>
      </c>
      <c r="P131" s="27">
        <v>140.30297052214803</v>
      </c>
      <c r="Q131" s="27">
        <v>161.94487028711166</v>
      </c>
      <c r="R131" s="27">
        <v>123.42880003402315</v>
      </c>
      <c r="S131" s="27">
        <v>153.58396926023133</v>
      </c>
      <c r="T131" s="27">
        <v>144.25474701875669</v>
      </c>
      <c r="U131" s="23"/>
      <c r="V131" s="40">
        <v>44986</v>
      </c>
      <c r="W131" s="27">
        <f t="shared" si="304"/>
        <v>2.4754359611492305</v>
      </c>
      <c r="X131" s="27">
        <f t="shared" si="305"/>
        <v>-1.7566666382340657</v>
      </c>
      <c r="Y131" s="27">
        <f t="shared" si="306"/>
        <v>4.3327380736974277</v>
      </c>
      <c r="Z131" s="27">
        <f t="shared" si="307"/>
        <v>-2.4697409564002015</v>
      </c>
      <c r="AA131" s="27">
        <f t="shared" si="308"/>
        <v>10.134323879618051</v>
      </c>
      <c r="AB131" s="27">
        <f t="shared" si="309"/>
        <v>1.0044718598888522</v>
      </c>
      <c r="AC131" s="27">
        <f t="shared" si="310"/>
        <v>2.063877512739154</v>
      </c>
      <c r="AD131" s="27">
        <f t="shared" si="311"/>
        <v>11.787029098467087</v>
      </c>
      <c r="AE131" s="27">
        <f t="shared" si="312"/>
        <v>-0.54082763315143723</v>
      </c>
      <c r="AF131" s="27">
        <f t="shared" si="313"/>
        <v>9.3749428015003531</v>
      </c>
      <c r="AG131" s="27">
        <f t="shared" si="314"/>
        <v>4.2861978950376738</v>
      </c>
      <c r="AH131" s="27">
        <f t="shared" si="315"/>
        <v>6.5203493104327066</v>
      </c>
      <c r="AI131" s="27">
        <f t="shared" si="316"/>
        <v>8.1337067666844973</v>
      </c>
      <c r="AJ131" s="27">
        <f t="shared" si="317"/>
        <v>4.273085449754916</v>
      </c>
      <c r="AK131" s="27">
        <f t="shared" si="318"/>
        <v>5.5418010862971414</v>
      </c>
      <c r="AL131" s="27">
        <f t="shared" si="319"/>
        <v>-1.616238987839921</v>
      </c>
      <c r="AM131" s="27">
        <f t="shared" si="320"/>
        <v>2.8729226507762178</v>
      </c>
      <c r="AN131" s="27">
        <f t="shared" si="321"/>
        <v>3.7775251632009628</v>
      </c>
      <c r="AO131" s="27">
        <f t="shared" si="322"/>
        <v>3.7298545292716767</v>
      </c>
      <c r="AP131" s="23"/>
      <c r="AQ131" s="23"/>
      <c r="AR131" s="57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M131" s="57"/>
      <c r="BN131" s="58"/>
      <c r="BO131" s="58"/>
      <c r="BP131" s="58"/>
      <c r="BQ131" s="58"/>
      <c r="BR131" s="58"/>
      <c r="BS131" s="58"/>
      <c r="BT131" s="58"/>
      <c r="BU131" s="58"/>
      <c r="BV131" s="58"/>
      <c r="BW131" s="58"/>
      <c r="BX131" s="58"/>
      <c r="BY131" s="58"/>
      <c r="BZ131" s="58"/>
      <c r="CA131" s="58"/>
      <c r="CB131" s="58"/>
      <c r="CC131" s="58"/>
      <c r="CD131" s="58"/>
      <c r="CE131" s="58"/>
      <c r="CF131" s="58"/>
    </row>
    <row r="132" spans="1:84" s="59" customFormat="1" ht="15.75" hidden="1" x14ac:dyDescent="0.25">
      <c r="A132" s="40">
        <v>45017</v>
      </c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3"/>
      <c r="V132" s="40">
        <v>45017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3"/>
      <c r="AQ132" s="23"/>
      <c r="AR132" s="57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M132" s="57"/>
      <c r="BN132" s="58"/>
      <c r="BO132" s="58"/>
      <c r="BP132" s="58"/>
      <c r="BQ132" s="58"/>
      <c r="BR132" s="58"/>
      <c r="BS132" s="58"/>
      <c r="BT132" s="58"/>
      <c r="BU132" s="58"/>
      <c r="BV132" s="58"/>
      <c r="BW132" s="58"/>
      <c r="BX132" s="58"/>
      <c r="BY132" s="58"/>
      <c r="BZ132" s="58"/>
      <c r="CA132" s="58"/>
      <c r="CB132" s="58"/>
      <c r="CC132" s="58"/>
      <c r="CD132" s="58"/>
      <c r="CE132" s="58"/>
      <c r="CF132" s="58"/>
    </row>
    <row r="133" spans="1:84" s="59" customFormat="1" ht="15.75" hidden="1" x14ac:dyDescent="0.25">
      <c r="A133" s="40">
        <v>45047</v>
      </c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3"/>
      <c r="V133" s="40">
        <v>45047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3"/>
      <c r="AQ133" s="23"/>
      <c r="AR133" s="57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M133" s="57"/>
      <c r="BN133" s="58"/>
      <c r="BO133" s="58"/>
      <c r="BP133" s="58"/>
      <c r="BQ133" s="58"/>
      <c r="BR133" s="58"/>
      <c r="BS133" s="58"/>
      <c r="BT133" s="58"/>
      <c r="BU133" s="58"/>
      <c r="BV133" s="58"/>
      <c r="BW133" s="58"/>
      <c r="BX133" s="58"/>
      <c r="BY133" s="58"/>
      <c r="BZ133" s="58"/>
      <c r="CA133" s="58"/>
      <c r="CB133" s="58"/>
      <c r="CC133" s="58"/>
      <c r="CD133" s="58"/>
      <c r="CE133" s="58"/>
      <c r="CF133" s="58"/>
    </row>
    <row r="134" spans="1:84" s="59" customFormat="1" ht="15.75" hidden="1" x14ac:dyDescent="0.25">
      <c r="A134" s="40">
        <v>45078</v>
      </c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3"/>
      <c r="V134" s="40">
        <v>45078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3"/>
      <c r="AQ134" s="23"/>
      <c r="AR134" s="57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M134" s="57"/>
      <c r="BN134" s="58"/>
      <c r="BO134" s="58"/>
      <c r="BP134" s="58"/>
      <c r="BQ134" s="58"/>
      <c r="BR134" s="58"/>
      <c r="BS134" s="58"/>
      <c r="BT134" s="58"/>
      <c r="BU134" s="58"/>
      <c r="BV134" s="58"/>
      <c r="BW134" s="58"/>
      <c r="BX134" s="58"/>
      <c r="BY134" s="58"/>
      <c r="BZ134" s="58"/>
      <c r="CA134" s="58"/>
      <c r="CB134" s="58"/>
      <c r="CC134" s="58"/>
      <c r="CD134" s="58"/>
      <c r="CE134" s="58"/>
      <c r="CF134" s="58"/>
    </row>
    <row r="135" spans="1:84" s="59" customFormat="1" ht="15.75" hidden="1" x14ac:dyDescent="0.25">
      <c r="A135" s="40">
        <v>45108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3"/>
      <c r="V135" s="40">
        <v>45108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3"/>
      <c r="AQ135" s="23"/>
      <c r="AR135" s="57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M135" s="57"/>
      <c r="BN135" s="58"/>
      <c r="BO135" s="58"/>
      <c r="BP135" s="58"/>
      <c r="BQ135" s="58"/>
      <c r="BR135" s="58"/>
      <c r="BS135" s="58"/>
      <c r="BT135" s="58"/>
      <c r="BU135" s="58"/>
      <c r="BV135" s="58"/>
      <c r="BW135" s="58"/>
      <c r="BX135" s="58"/>
      <c r="BY135" s="58"/>
      <c r="BZ135" s="58"/>
      <c r="CA135" s="58"/>
      <c r="CB135" s="58"/>
      <c r="CC135" s="58"/>
      <c r="CD135" s="58"/>
      <c r="CE135" s="58"/>
      <c r="CF135" s="58"/>
    </row>
    <row r="136" spans="1:84" s="59" customFormat="1" ht="15.75" hidden="1" x14ac:dyDescent="0.25">
      <c r="A136" s="40">
        <v>45139</v>
      </c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3"/>
      <c r="V136" s="40">
        <v>45139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3"/>
      <c r="AQ136" s="23"/>
      <c r="AR136" s="57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M136" s="57"/>
      <c r="BN136" s="58"/>
      <c r="BO136" s="58"/>
      <c r="BP136" s="58"/>
      <c r="BQ136" s="58"/>
      <c r="BR136" s="58"/>
      <c r="BS136" s="58"/>
      <c r="BT136" s="58"/>
      <c r="BU136" s="58"/>
      <c r="BV136" s="58"/>
      <c r="BW136" s="58"/>
      <c r="BX136" s="58"/>
      <c r="BY136" s="58"/>
      <c r="BZ136" s="58"/>
      <c r="CA136" s="58"/>
      <c r="CB136" s="58"/>
      <c r="CC136" s="58"/>
      <c r="CD136" s="58"/>
      <c r="CE136" s="58"/>
      <c r="CF136" s="58"/>
    </row>
    <row r="137" spans="1:84" s="59" customFormat="1" ht="15.75" hidden="1" x14ac:dyDescent="0.25">
      <c r="A137" s="40">
        <v>45170</v>
      </c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3"/>
      <c r="V137" s="40">
        <v>45170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3"/>
      <c r="AQ137" s="23"/>
      <c r="AR137" s="57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M137" s="57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  <c r="CA137" s="58"/>
      <c r="CB137" s="58"/>
      <c r="CC137" s="58"/>
      <c r="CD137" s="58"/>
      <c r="CE137" s="58"/>
      <c r="CF137" s="58"/>
    </row>
    <row r="138" spans="1:84" s="59" customFormat="1" ht="15.75" hidden="1" x14ac:dyDescent="0.25">
      <c r="A138" s="40">
        <v>45200</v>
      </c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3"/>
      <c r="V138" s="40">
        <v>45200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3"/>
      <c r="AQ138" s="23"/>
      <c r="AR138" s="57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M138" s="57"/>
      <c r="BN138" s="58"/>
      <c r="BO138" s="58"/>
      <c r="BP138" s="58"/>
      <c r="BQ138" s="58"/>
      <c r="BR138" s="58"/>
      <c r="BS138" s="58"/>
      <c r="BT138" s="58"/>
      <c r="BU138" s="58"/>
      <c r="BV138" s="58"/>
      <c r="BW138" s="58"/>
      <c r="BX138" s="58"/>
      <c r="BY138" s="58"/>
      <c r="BZ138" s="58"/>
      <c r="CA138" s="58"/>
      <c r="CB138" s="58"/>
      <c r="CC138" s="58"/>
      <c r="CD138" s="58"/>
      <c r="CE138" s="58"/>
      <c r="CF138" s="58"/>
    </row>
    <row r="139" spans="1:84" s="59" customFormat="1" ht="15.75" hidden="1" x14ac:dyDescent="0.25">
      <c r="A139" s="40">
        <v>45231</v>
      </c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3"/>
      <c r="V139" s="40">
        <v>45231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3"/>
      <c r="AQ139" s="23"/>
      <c r="AR139" s="57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M139" s="57"/>
      <c r="BN139" s="58"/>
      <c r="BO139" s="58"/>
      <c r="BP139" s="58"/>
      <c r="BQ139" s="58"/>
      <c r="BR139" s="58"/>
      <c r="BS139" s="58"/>
      <c r="BT139" s="58"/>
      <c r="BU139" s="58"/>
      <c r="BV139" s="58"/>
      <c r="BW139" s="58"/>
      <c r="BX139" s="58"/>
      <c r="BY139" s="58"/>
      <c r="BZ139" s="58"/>
      <c r="CA139" s="58"/>
      <c r="CB139" s="58"/>
      <c r="CC139" s="58"/>
      <c r="CD139" s="58"/>
      <c r="CE139" s="58"/>
      <c r="CF139" s="58"/>
    </row>
    <row r="140" spans="1:84" s="59" customFormat="1" ht="15.75" hidden="1" x14ac:dyDescent="0.25">
      <c r="A140" s="41">
        <v>45261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3"/>
      <c r="V140" s="41">
        <v>45261</v>
      </c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3"/>
      <c r="AQ140" s="23"/>
      <c r="AR140" s="57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M140" s="57"/>
      <c r="BN140" s="58"/>
      <c r="BO140" s="58"/>
      <c r="BP140" s="58"/>
      <c r="BQ140" s="58"/>
      <c r="BR140" s="58"/>
      <c r="BS140" s="58"/>
      <c r="BT140" s="58"/>
      <c r="BU140" s="58"/>
      <c r="BV140" s="58"/>
      <c r="BW140" s="58"/>
      <c r="BX140" s="58"/>
      <c r="BY140" s="58"/>
      <c r="BZ140" s="58"/>
      <c r="CA140" s="58"/>
      <c r="CB140" s="58"/>
      <c r="CC140" s="58"/>
      <c r="CD140" s="58"/>
      <c r="CE140" s="58"/>
      <c r="CF140" s="58"/>
    </row>
    <row r="141" spans="1:84" s="59" customFormat="1" ht="15.75" hidden="1" x14ac:dyDescent="0.25">
      <c r="A141" s="42">
        <v>45292</v>
      </c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3"/>
      <c r="V141" s="42">
        <v>45292</v>
      </c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3"/>
      <c r="AQ141" s="23"/>
      <c r="AR141" s="57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8"/>
      <c r="BM141" s="57"/>
      <c r="BN141" s="58"/>
      <c r="BO141" s="58"/>
      <c r="BP141" s="58"/>
      <c r="BQ141" s="58"/>
      <c r="BR141" s="58"/>
      <c r="BS141" s="58"/>
      <c r="BT141" s="58"/>
      <c r="BU141" s="58"/>
      <c r="BV141" s="58"/>
      <c r="BW141" s="58"/>
      <c r="BX141" s="58"/>
      <c r="BY141" s="58"/>
      <c r="BZ141" s="58"/>
      <c r="CA141" s="58"/>
      <c r="CB141" s="58"/>
      <c r="CC141" s="58"/>
      <c r="CD141" s="58"/>
      <c r="CE141" s="58"/>
      <c r="CF141" s="58"/>
    </row>
    <row r="142" spans="1:84" s="59" customFormat="1" ht="15.75" hidden="1" x14ac:dyDescent="0.25">
      <c r="A142" s="43">
        <v>45323</v>
      </c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23"/>
      <c r="V142" s="43">
        <v>45323</v>
      </c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23"/>
      <c r="AQ142" s="23"/>
      <c r="AR142" s="57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M142" s="57"/>
      <c r="BN142" s="58"/>
      <c r="BO142" s="58"/>
      <c r="BP142" s="58"/>
      <c r="BQ142" s="58"/>
      <c r="BR142" s="58"/>
      <c r="BS142" s="58"/>
      <c r="BT142" s="58"/>
      <c r="BU142" s="58"/>
      <c r="BV142" s="58"/>
      <c r="BW142" s="58"/>
      <c r="BX142" s="58"/>
      <c r="BY142" s="58"/>
      <c r="BZ142" s="58"/>
      <c r="CA142" s="58"/>
      <c r="CB142" s="58"/>
      <c r="CC142" s="58"/>
      <c r="CD142" s="58"/>
      <c r="CE142" s="58"/>
      <c r="CF142" s="58"/>
    </row>
    <row r="143" spans="1:84" s="59" customFormat="1" ht="15.75" hidden="1" x14ac:dyDescent="0.25">
      <c r="A143" s="43">
        <v>45352</v>
      </c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23"/>
      <c r="V143" s="43">
        <v>45352</v>
      </c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23"/>
      <c r="AQ143" s="23"/>
      <c r="AR143" s="57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M143" s="57"/>
      <c r="BN143" s="58"/>
      <c r="BO143" s="58"/>
      <c r="BP143" s="58"/>
      <c r="BQ143" s="58"/>
      <c r="BR143" s="58"/>
      <c r="BS143" s="58"/>
      <c r="BT143" s="58"/>
      <c r="BU143" s="58"/>
      <c r="BV143" s="58"/>
      <c r="BW143" s="58"/>
      <c r="BX143" s="58"/>
      <c r="BY143" s="58"/>
      <c r="BZ143" s="58"/>
      <c r="CA143" s="58"/>
      <c r="CB143" s="58"/>
      <c r="CC143" s="58"/>
      <c r="CD143" s="58"/>
      <c r="CE143" s="58"/>
      <c r="CF143" s="58"/>
    </row>
    <row r="144" spans="1:84" s="59" customFormat="1" ht="15.75" hidden="1" x14ac:dyDescent="0.25">
      <c r="A144" s="43">
        <v>45383</v>
      </c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23"/>
      <c r="V144" s="43">
        <v>45383</v>
      </c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23"/>
      <c r="AQ144" s="23"/>
      <c r="AR144" s="57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M144" s="57"/>
      <c r="BN144" s="58"/>
      <c r="BO144" s="58"/>
      <c r="BP144" s="58"/>
      <c r="BQ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58"/>
      <c r="CC144" s="58"/>
      <c r="CD144" s="58"/>
      <c r="CE144" s="58"/>
      <c r="CF144" s="58"/>
    </row>
    <row r="145" spans="1:84" s="59" customFormat="1" ht="15.75" hidden="1" x14ac:dyDescent="0.25">
      <c r="A145" s="43">
        <v>45413</v>
      </c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23"/>
      <c r="V145" s="43">
        <v>45413</v>
      </c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23"/>
      <c r="AQ145" s="23"/>
      <c r="AR145" s="57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M145" s="57"/>
      <c r="BN145" s="58"/>
      <c r="BO145" s="58"/>
      <c r="BP145" s="58"/>
      <c r="BQ145" s="58"/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  <c r="CB145" s="58"/>
      <c r="CC145" s="58"/>
      <c r="CD145" s="58"/>
      <c r="CE145" s="58"/>
      <c r="CF145" s="58"/>
    </row>
    <row r="146" spans="1:84" s="59" customFormat="1" ht="15.75" hidden="1" x14ac:dyDescent="0.25">
      <c r="A146" s="43">
        <v>45444</v>
      </c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23"/>
      <c r="V146" s="43">
        <v>45444</v>
      </c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23"/>
      <c r="AQ146" s="23"/>
      <c r="AR146" s="57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M146" s="57"/>
      <c r="BN146" s="58"/>
      <c r="BO146" s="58"/>
      <c r="BP146" s="58"/>
      <c r="BQ146" s="58"/>
      <c r="BR146" s="58"/>
      <c r="BS146" s="58"/>
      <c r="BT146" s="58"/>
      <c r="BU146" s="58"/>
      <c r="BV146" s="58"/>
      <c r="BW146" s="58"/>
      <c r="BX146" s="58"/>
      <c r="BY146" s="58"/>
      <c r="BZ146" s="58"/>
      <c r="CA146" s="58"/>
      <c r="CB146" s="58"/>
      <c r="CC146" s="58"/>
      <c r="CD146" s="58"/>
      <c r="CE146" s="58"/>
      <c r="CF146" s="58"/>
    </row>
    <row r="147" spans="1:84" s="59" customFormat="1" ht="15.75" hidden="1" x14ac:dyDescent="0.25">
      <c r="A147" s="43">
        <v>45474</v>
      </c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23"/>
      <c r="V147" s="43">
        <v>45474</v>
      </c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23"/>
      <c r="AQ147" s="23"/>
      <c r="AR147" s="57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M147" s="57"/>
      <c r="BN147" s="58"/>
      <c r="BO147" s="58"/>
      <c r="BP147" s="58"/>
      <c r="BQ147" s="58"/>
      <c r="BR147" s="58"/>
      <c r="BS147" s="58"/>
      <c r="BT147" s="58"/>
      <c r="BU147" s="58"/>
      <c r="BV147" s="58"/>
      <c r="BW147" s="58"/>
      <c r="BX147" s="58"/>
      <c r="BY147" s="58"/>
      <c r="BZ147" s="58"/>
      <c r="CA147" s="58"/>
      <c r="CB147" s="58"/>
      <c r="CC147" s="58"/>
      <c r="CD147" s="58"/>
      <c r="CE147" s="58"/>
      <c r="CF147" s="58"/>
    </row>
    <row r="148" spans="1:84" s="59" customFormat="1" ht="15.75" hidden="1" x14ac:dyDescent="0.25">
      <c r="A148" s="43">
        <v>45505</v>
      </c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23"/>
      <c r="V148" s="43">
        <v>45505</v>
      </c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23"/>
      <c r="AQ148" s="23"/>
      <c r="AR148" s="57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M148" s="57"/>
      <c r="BN148" s="58"/>
      <c r="BO148" s="58"/>
      <c r="BP148" s="58"/>
      <c r="BQ148" s="58"/>
      <c r="BR148" s="58"/>
      <c r="BS148" s="58"/>
      <c r="BT148" s="58"/>
      <c r="BU148" s="58"/>
      <c r="BV148" s="58"/>
      <c r="BW148" s="58"/>
      <c r="BX148" s="58"/>
      <c r="BY148" s="58"/>
      <c r="BZ148" s="58"/>
      <c r="CA148" s="58"/>
      <c r="CB148" s="58"/>
      <c r="CC148" s="58"/>
      <c r="CD148" s="58"/>
      <c r="CE148" s="58"/>
      <c r="CF148" s="58"/>
    </row>
    <row r="149" spans="1:84" s="59" customFormat="1" ht="15.75" hidden="1" x14ac:dyDescent="0.25">
      <c r="A149" s="43">
        <v>45536</v>
      </c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23"/>
      <c r="V149" s="43">
        <v>45536</v>
      </c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23"/>
      <c r="AQ149" s="23"/>
      <c r="AR149" s="57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M149" s="57"/>
      <c r="BN149" s="58"/>
      <c r="BO149" s="58"/>
      <c r="BP149" s="58"/>
      <c r="BQ149" s="58"/>
      <c r="BR149" s="58"/>
      <c r="BS149" s="58"/>
      <c r="BT149" s="58"/>
      <c r="BU149" s="58"/>
      <c r="BV149" s="58"/>
      <c r="BW149" s="58"/>
      <c r="BX149" s="58"/>
      <c r="BY149" s="58"/>
      <c r="BZ149" s="58"/>
      <c r="CA149" s="58"/>
      <c r="CB149" s="58"/>
      <c r="CC149" s="58"/>
      <c r="CD149" s="58"/>
      <c r="CE149" s="58"/>
      <c r="CF149" s="58"/>
    </row>
    <row r="150" spans="1:84" s="59" customFormat="1" ht="15.75" hidden="1" x14ac:dyDescent="0.25">
      <c r="A150" s="43">
        <v>45566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23"/>
      <c r="V150" s="43">
        <v>45566</v>
      </c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23"/>
      <c r="AQ150" s="23"/>
      <c r="AR150" s="57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M150" s="57"/>
      <c r="BN150" s="58"/>
      <c r="BO150" s="58"/>
      <c r="BP150" s="58"/>
      <c r="BQ150" s="58"/>
      <c r="BR150" s="58"/>
      <c r="BS150" s="58"/>
      <c r="BT150" s="58"/>
      <c r="BU150" s="58"/>
      <c r="BV150" s="58"/>
      <c r="BW150" s="58"/>
      <c r="BX150" s="58"/>
      <c r="BY150" s="58"/>
      <c r="BZ150" s="58"/>
      <c r="CA150" s="58"/>
      <c r="CB150" s="58"/>
      <c r="CC150" s="58"/>
      <c r="CD150" s="58"/>
      <c r="CE150" s="58"/>
      <c r="CF150" s="58"/>
    </row>
    <row r="151" spans="1:84" s="59" customFormat="1" ht="15.75" hidden="1" x14ac:dyDescent="0.25">
      <c r="A151" s="43">
        <v>45597</v>
      </c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23"/>
      <c r="V151" s="43">
        <v>45597</v>
      </c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23"/>
      <c r="AQ151" s="23"/>
      <c r="AR151" s="57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M151" s="57"/>
      <c r="BN151" s="58"/>
      <c r="BO151" s="58"/>
      <c r="BP151" s="58"/>
      <c r="BQ151" s="58"/>
      <c r="BR151" s="58"/>
      <c r="BS151" s="58"/>
      <c r="BT151" s="58"/>
      <c r="BU151" s="58"/>
      <c r="BV151" s="58"/>
      <c r="BW151" s="58"/>
      <c r="BX151" s="58"/>
      <c r="BY151" s="58"/>
      <c r="BZ151" s="58"/>
      <c r="CA151" s="58"/>
      <c r="CB151" s="58"/>
      <c r="CC151" s="58"/>
      <c r="CD151" s="58"/>
      <c r="CE151" s="58"/>
      <c r="CF151" s="58"/>
    </row>
    <row r="152" spans="1:84" s="59" customFormat="1" ht="15.75" hidden="1" x14ac:dyDescent="0.25">
      <c r="A152" s="44">
        <v>45627</v>
      </c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23"/>
      <c r="V152" s="44">
        <v>45627</v>
      </c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23"/>
      <c r="AQ152" s="23"/>
      <c r="AR152" s="57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M152" s="57"/>
      <c r="BN152" s="58"/>
      <c r="BO152" s="58"/>
      <c r="BP152" s="58"/>
      <c r="BQ152" s="58"/>
      <c r="BR152" s="58"/>
      <c r="BS152" s="58"/>
      <c r="BT152" s="58"/>
      <c r="BU152" s="58"/>
      <c r="BV152" s="58"/>
      <c r="BW152" s="58"/>
      <c r="BX152" s="58"/>
      <c r="BY152" s="58"/>
      <c r="BZ152" s="58"/>
      <c r="CA152" s="58"/>
      <c r="CB152" s="58"/>
      <c r="CC152" s="58"/>
      <c r="CD152" s="58"/>
      <c r="CE152" s="58"/>
      <c r="CF152" s="58"/>
    </row>
    <row r="153" spans="1:84" s="59" customFormat="1" ht="15.75" hidden="1" x14ac:dyDescent="0.25">
      <c r="A153" s="45">
        <v>45658</v>
      </c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23"/>
      <c r="V153" s="45">
        <v>45658</v>
      </c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23"/>
      <c r="AQ153" s="23"/>
      <c r="AR153" s="57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M153" s="57"/>
      <c r="BN153" s="58"/>
      <c r="BO153" s="58"/>
      <c r="BP153" s="58"/>
      <c r="BQ153" s="58"/>
      <c r="BR153" s="58"/>
      <c r="BS153" s="58"/>
      <c r="BT153" s="58"/>
      <c r="BU153" s="58"/>
      <c r="BV153" s="58"/>
      <c r="BW153" s="58"/>
      <c r="BX153" s="58"/>
      <c r="BY153" s="58"/>
      <c r="BZ153" s="58"/>
      <c r="CA153" s="58"/>
      <c r="CB153" s="58"/>
      <c r="CC153" s="58"/>
      <c r="CD153" s="58"/>
      <c r="CE153" s="58"/>
      <c r="CF153" s="58"/>
    </row>
    <row r="154" spans="1:84" s="59" customFormat="1" ht="15.75" hidden="1" x14ac:dyDescent="0.25">
      <c r="A154" s="40">
        <v>45689</v>
      </c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3"/>
      <c r="V154" s="40">
        <v>45689</v>
      </c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3"/>
      <c r="AQ154" s="23"/>
      <c r="AR154" s="57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M154" s="57"/>
      <c r="BN154" s="58"/>
      <c r="BO154" s="58"/>
      <c r="BP154" s="58"/>
      <c r="BQ154" s="58"/>
      <c r="BR154" s="58"/>
      <c r="BS154" s="58"/>
      <c r="BT154" s="58"/>
      <c r="BU154" s="58"/>
      <c r="BV154" s="58"/>
      <c r="BW154" s="58"/>
      <c r="BX154" s="58"/>
      <c r="BY154" s="58"/>
      <c r="BZ154" s="58"/>
      <c r="CA154" s="58"/>
      <c r="CB154" s="58"/>
      <c r="CC154" s="58"/>
      <c r="CD154" s="58"/>
      <c r="CE154" s="58"/>
      <c r="CF154" s="58"/>
    </row>
    <row r="155" spans="1:84" s="59" customFormat="1" ht="15.75" hidden="1" x14ac:dyDescent="0.25">
      <c r="A155" s="40">
        <v>45717</v>
      </c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3"/>
      <c r="V155" s="40">
        <v>45717</v>
      </c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3"/>
      <c r="AQ155" s="23"/>
      <c r="AR155" s="57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M155" s="57"/>
      <c r="BN155" s="58"/>
      <c r="BO155" s="58"/>
      <c r="BP155" s="58"/>
      <c r="BQ155" s="58"/>
      <c r="BR155" s="58"/>
      <c r="BS155" s="58"/>
      <c r="BT155" s="58"/>
      <c r="BU155" s="58"/>
      <c r="BV155" s="58"/>
      <c r="BW155" s="58"/>
      <c r="BX155" s="58"/>
      <c r="BY155" s="58"/>
      <c r="BZ155" s="58"/>
      <c r="CA155" s="58"/>
      <c r="CB155" s="58"/>
      <c r="CC155" s="58"/>
      <c r="CD155" s="58"/>
      <c r="CE155" s="58"/>
      <c r="CF155" s="58"/>
    </row>
    <row r="156" spans="1:84" s="59" customFormat="1" ht="15.75" hidden="1" x14ac:dyDescent="0.25">
      <c r="A156" s="40">
        <v>45748</v>
      </c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3"/>
      <c r="V156" s="40">
        <v>45748</v>
      </c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3"/>
      <c r="AQ156" s="23"/>
      <c r="AR156" s="57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M156" s="57"/>
      <c r="BN156" s="58"/>
      <c r="BO156" s="58"/>
      <c r="BP156" s="58"/>
      <c r="BQ156" s="58"/>
      <c r="BR156" s="58"/>
      <c r="BS156" s="58"/>
      <c r="BT156" s="58"/>
      <c r="BU156" s="58"/>
      <c r="BV156" s="58"/>
      <c r="BW156" s="58"/>
      <c r="BX156" s="58"/>
      <c r="BY156" s="58"/>
      <c r="BZ156" s="58"/>
      <c r="CA156" s="58"/>
      <c r="CB156" s="58"/>
      <c r="CC156" s="58"/>
      <c r="CD156" s="58"/>
      <c r="CE156" s="58"/>
      <c r="CF156" s="58"/>
    </row>
    <row r="157" spans="1:84" s="59" customFormat="1" ht="15.75" hidden="1" x14ac:dyDescent="0.25">
      <c r="A157" s="40">
        <v>45778</v>
      </c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3"/>
      <c r="V157" s="40">
        <v>45778</v>
      </c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3"/>
      <c r="AQ157" s="23"/>
      <c r="AR157" s="57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M157" s="57"/>
      <c r="BN157" s="58"/>
      <c r="BO157" s="58"/>
      <c r="BP157" s="58"/>
      <c r="BQ157" s="58"/>
      <c r="BR157" s="58"/>
      <c r="BS157" s="58"/>
      <c r="BT157" s="58"/>
      <c r="BU157" s="58"/>
      <c r="BV157" s="58"/>
      <c r="BW157" s="58"/>
      <c r="BX157" s="58"/>
      <c r="BY157" s="58"/>
      <c r="BZ157" s="58"/>
      <c r="CA157" s="58"/>
      <c r="CB157" s="58"/>
      <c r="CC157" s="58"/>
      <c r="CD157" s="58"/>
      <c r="CE157" s="58"/>
      <c r="CF157" s="58"/>
    </row>
    <row r="158" spans="1:84" s="59" customFormat="1" ht="15.75" hidden="1" x14ac:dyDescent="0.25">
      <c r="A158" s="40">
        <v>45809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3"/>
      <c r="V158" s="40">
        <v>45809</v>
      </c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3"/>
      <c r="AQ158" s="23"/>
      <c r="AR158" s="57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M158" s="57"/>
      <c r="BN158" s="58"/>
      <c r="BO158" s="58"/>
      <c r="BP158" s="58"/>
      <c r="BQ158" s="58"/>
      <c r="BR158" s="58"/>
      <c r="BS158" s="58"/>
      <c r="BT158" s="58"/>
      <c r="BU158" s="58"/>
      <c r="BV158" s="58"/>
      <c r="BW158" s="58"/>
      <c r="BX158" s="58"/>
      <c r="BY158" s="58"/>
      <c r="BZ158" s="58"/>
      <c r="CA158" s="58"/>
      <c r="CB158" s="58"/>
      <c r="CC158" s="58"/>
      <c r="CD158" s="58"/>
      <c r="CE158" s="58"/>
      <c r="CF158" s="58"/>
    </row>
    <row r="159" spans="1:84" s="59" customFormat="1" ht="15.75" hidden="1" x14ac:dyDescent="0.25">
      <c r="A159" s="40">
        <v>45839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3"/>
      <c r="V159" s="40">
        <v>45839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3"/>
      <c r="AQ159" s="23"/>
      <c r="AR159" s="57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8"/>
      <c r="BM159" s="57"/>
      <c r="BN159" s="58"/>
      <c r="BO159" s="58"/>
      <c r="BP159" s="58"/>
      <c r="BQ159" s="58"/>
      <c r="BR159" s="58"/>
      <c r="BS159" s="58"/>
      <c r="BT159" s="58"/>
      <c r="BU159" s="58"/>
      <c r="BV159" s="58"/>
      <c r="BW159" s="58"/>
      <c r="BX159" s="58"/>
      <c r="BY159" s="58"/>
      <c r="BZ159" s="58"/>
      <c r="CA159" s="58"/>
      <c r="CB159" s="58"/>
      <c r="CC159" s="58"/>
      <c r="CD159" s="58"/>
      <c r="CE159" s="58"/>
      <c r="CF159" s="58"/>
    </row>
    <row r="160" spans="1:84" s="59" customFormat="1" ht="15.75" hidden="1" x14ac:dyDescent="0.25">
      <c r="A160" s="40">
        <v>45870</v>
      </c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3"/>
      <c r="V160" s="40">
        <v>45870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3"/>
      <c r="AQ160" s="23"/>
      <c r="AR160" s="57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M160" s="57"/>
      <c r="BN160" s="58"/>
      <c r="BO160" s="58"/>
      <c r="BP160" s="58"/>
      <c r="BQ160" s="58"/>
      <c r="BR160" s="58"/>
      <c r="BS160" s="58"/>
      <c r="BT160" s="58"/>
      <c r="BU160" s="58"/>
      <c r="BV160" s="58"/>
      <c r="BW160" s="58"/>
      <c r="BX160" s="58"/>
      <c r="BY160" s="58"/>
      <c r="BZ160" s="58"/>
      <c r="CA160" s="58"/>
      <c r="CB160" s="58"/>
      <c r="CC160" s="58"/>
      <c r="CD160" s="58"/>
      <c r="CE160" s="58"/>
      <c r="CF160" s="58"/>
    </row>
    <row r="161" spans="1:84" s="59" customFormat="1" ht="15.75" hidden="1" x14ac:dyDescent="0.25">
      <c r="A161" s="40">
        <v>45901</v>
      </c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3"/>
      <c r="V161" s="40">
        <v>45901</v>
      </c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3"/>
      <c r="AQ161" s="23"/>
      <c r="AR161" s="57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M161" s="57"/>
      <c r="BN161" s="58"/>
      <c r="BO161" s="58"/>
      <c r="BP161" s="58"/>
      <c r="BQ161" s="58"/>
      <c r="BR161" s="58"/>
      <c r="BS161" s="58"/>
      <c r="BT161" s="58"/>
      <c r="BU161" s="58"/>
      <c r="BV161" s="58"/>
      <c r="BW161" s="58"/>
      <c r="BX161" s="58"/>
      <c r="BY161" s="58"/>
      <c r="BZ161" s="58"/>
      <c r="CA161" s="58"/>
      <c r="CB161" s="58"/>
      <c r="CC161" s="58"/>
      <c r="CD161" s="58"/>
      <c r="CE161" s="58"/>
      <c r="CF161" s="58"/>
    </row>
    <row r="162" spans="1:84" s="59" customFormat="1" ht="15.75" hidden="1" x14ac:dyDescent="0.25">
      <c r="A162" s="40">
        <v>45931</v>
      </c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3"/>
      <c r="V162" s="40">
        <v>45931</v>
      </c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3"/>
      <c r="AQ162" s="23"/>
      <c r="AR162" s="57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8"/>
      <c r="BM162" s="57"/>
      <c r="BN162" s="58"/>
      <c r="BO162" s="58"/>
      <c r="BP162" s="58"/>
      <c r="BQ162" s="58"/>
      <c r="BR162" s="58"/>
      <c r="BS162" s="58"/>
      <c r="BT162" s="58"/>
      <c r="BU162" s="58"/>
      <c r="BV162" s="58"/>
      <c r="BW162" s="58"/>
      <c r="BX162" s="58"/>
      <c r="BY162" s="58"/>
      <c r="BZ162" s="58"/>
      <c r="CA162" s="58"/>
      <c r="CB162" s="58"/>
      <c r="CC162" s="58"/>
      <c r="CD162" s="58"/>
      <c r="CE162" s="58"/>
      <c r="CF162" s="58"/>
    </row>
    <row r="163" spans="1:84" s="59" customFormat="1" ht="15.75" hidden="1" x14ac:dyDescent="0.25">
      <c r="A163" s="40">
        <v>45962</v>
      </c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3"/>
      <c r="V163" s="40">
        <v>45962</v>
      </c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3"/>
      <c r="AQ163" s="23"/>
      <c r="AR163" s="57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M163" s="57"/>
      <c r="BN163" s="58"/>
      <c r="BO163" s="58"/>
      <c r="BP163" s="58"/>
      <c r="BQ163" s="58"/>
      <c r="BR163" s="58"/>
      <c r="BS163" s="58"/>
      <c r="BT163" s="58"/>
      <c r="BU163" s="58"/>
      <c r="BV163" s="58"/>
      <c r="BW163" s="58"/>
      <c r="BX163" s="58"/>
      <c r="BY163" s="58"/>
      <c r="BZ163" s="58"/>
      <c r="CA163" s="58"/>
      <c r="CB163" s="58"/>
      <c r="CC163" s="58"/>
      <c r="CD163" s="58"/>
      <c r="CE163" s="58"/>
      <c r="CF163" s="58"/>
    </row>
    <row r="164" spans="1:84" s="59" customFormat="1" ht="15.75" hidden="1" x14ac:dyDescent="0.25">
      <c r="A164" s="41">
        <v>45992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3"/>
      <c r="V164" s="41">
        <v>45992</v>
      </c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3"/>
      <c r="AQ164" s="23"/>
      <c r="AR164" s="57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M164" s="57"/>
      <c r="BN164" s="58"/>
      <c r="BO164" s="58"/>
      <c r="BP164" s="58"/>
      <c r="BQ164" s="58"/>
      <c r="BR164" s="58"/>
      <c r="BS164" s="58"/>
      <c r="BT164" s="58"/>
      <c r="BU164" s="58"/>
      <c r="BV164" s="58"/>
      <c r="BW164" s="58"/>
      <c r="BX164" s="58"/>
      <c r="BY164" s="58"/>
      <c r="BZ164" s="58"/>
      <c r="CA164" s="58"/>
      <c r="CB164" s="58"/>
      <c r="CC164" s="58"/>
      <c r="CD164" s="58"/>
      <c r="CE164" s="58"/>
      <c r="CF164" s="58"/>
    </row>
    <row r="165" spans="1:84" s="59" customFormat="1" ht="15.75" hidden="1" x14ac:dyDescent="0.25">
      <c r="A165" s="42">
        <v>46023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3"/>
      <c r="V165" s="42">
        <v>46023</v>
      </c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3"/>
      <c r="AQ165" s="23"/>
      <c r="AR165" s="57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8"/>
      <c r="BM165" s="57"/>
      <c r="BN165" s="58"/>
      <c r="BO165" s="58"/>
      <c r="BP165" s="58"/>
      <c r="BQ165" s="58"/>
      <c r="BR165" s="58"/>
      <c r="BS165" s="58"/>
      <c r="BT165" s="58"/>
      <c r="BU165" s="58"/>
      <c r="BV165" s="58"/>
      <c r="BW165" s="58"/>
      <c r="BX165" s="58"/>
      <c r="BY165" s="58"/>
      <c r="BZ165" s="58"/>
      <c r="CA165" s="58"/>
      <c r="CB165" s="58"/>
      <c r="CC165" s="58"/>
      <c r="CD165" s="58"/>
      <c r="CE165" s="58"/>
      <c r="CF165" s="58"/>
    </row>
    <row r="166" spans="1:84" s="59" customFormat="1" ht="15.75" hidden="1" x14ac:dyDescent="0.25">
      <c r="A166" s="43">
        <v>46054</v>
      </c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23"/>
      <c r="V166" s="43">
        <v>46054</v>
      </c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23"/>
      <c r="AQ166" s="23"/>
      <c r="AR166" s="57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M166" s="57"/>
      <c r="BN166" s="58"/>
      <c r="BO166" s="58"/>
      <c r="BP166" s="58"/>
      <c r="BQ166" s="58"/>
      <c r="BR166" s="58"/>
      <c r="BS166" s="58"/>
      <c r="BT166" s="58"/>
      <c r="BU166" s="58"/>
      <c r="BV166" s="58"/>
      <c r="BW166" s="58"/>
      <c r="BX166" s="58"/>
      <c r="BY166" s="58"/>
      <c r="BZ166" s="58"/>
      <c r="CA166" s="58"/>
      <c r="CB166" s="58"/>
      <c r="CC166" s="58"/>
      <c r="CD166" s="58"/>
      <c r="CE166" s="58"/>
      <c r="CF166" s="58"/>
    </row>
    <row r="167" spans="1:84" s="59" customFormat="1" ht="15.75" hidden="1" x14ac:dyDescent="0.25">
      <c r="A167" s="43">
        <v>46082</v>
      </c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23"/>
      <c r="V167" s="43">
        <v>46082</v>
      </c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23"/>
      <c r="AQ167" s="23"/>
      <c r="AR167" s="57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M167" s="57"/>
      <c r="BN167" s="58"/>
      <c r="BO167" s="58"/>
      <c r="BP167" s="58"/>
      <c r="BQ167" s="58"/>
      <c r="BR167" s="58"/>
      <c r="BS167" s="58"/>
      <c r="BT167" s="58"/>
      <c r="BU167" s="58"/>
      <c r="BV167" s="58"/>
      <c r="BW167" s="58"/>
      <c r="BX167" s="58"/>
      <c r="BY167" s="58"/>
      <c r="BZ167" s="58"/>
      <c r="CA167" s="58"/>
      <c r="CB167" s="58"/>
      <c r="CC167" s="58"/>
      <c r="CD167" s="58"/>
      <c r="CE167" s="58"/>
      <c r="CF167" s="58"/>
    </row>
    <row r="168" spans="1:84" s="59" customFormat="1" ht="15.75" hidden="1" x14ac:dyDescent="0.25">
      <c r="A168" s="43">
        <v>46113</v>
      </c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23"/>
      <c r="V168" s="43">
        <v>46113</v>
      </c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23"/>
      <c r="AQ168" s="23"/>
      <c r="AR168" s="57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8"/>
      <c r="BM168" s="57"/>
      <c r="BN168" s="58"/>
      <c r="BO168" s="58"/>
      <c r="BP168" s="58"/>
      <c r="BQ168" s="58"/>
      <c r="BR168" s="58"/>
      <c r="BS168" s="58"/>
      <c r="BT168" s="58"/>
      <c r="BU168" s="58"/>
      <c r="BV168" s="58"/>
      <c r="BW168" s="58"/>
      <c r="BX168" s="58"/>
      <c r="BY168" s="58"/>
      <c r="BZ168" s="58"/>
      <c r="CA168" s="58"/>
      <c r="CB168" s="58"/>
      <c r="CC168" s="58"/>
      <c r="CD168" s="58"/>
      <c r="CE168" s="58"/>
      <c r="CF168" s="58"/>
    </row>
    <row r="169" spans="1:84" s="59" customFormat="1" ht="15.75" hidden="1" x14ac:dyDescent="0.25">
      <c r="A169" s="43">
        <v>46143</v>
      </c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23"/>
      <c r="V169" s="43">
        <v>46143</v>
      </c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23"/>
      <c r="AQ169" s="23"/>
      <c r="AR169" s="57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8"/>
      <c r="BM169" s="57"/>
      <c r="BN169" s="58"/>
      <c r="BO169" s="58"/>
      <c r="BP169" s="58"/>
      <c r="BQ169" s="58"/>
      <c r="BR169" s="58"/>
      <c r="BS169" s="58"/>
      <c r="BT169" s="58"/>
      <c r="BU169" s="58"/>
      <c r="BV169" s="58"/>
      <c r="BW169" s="58"/>
      <c r="BX169" s="58"/>
      <c r="BY169" s="58"/>
      <c r="BZ169" s="58"/>
      <c r="CA169" s="58"/>
      <c r="CB169" s="58"/>
      <c r="CC169" s="58"/>
      <c r="CD169" s="58"/>
      <c r="CE169" s="58"/>
      <c r="CF169" s="58"/>
    </row>
    <row r="170" spans="1:84" s="59" customFormat="1" ht="15.75" hidden="1" x14ac:dyDescent="0.25">
      <c r="A170" s="43">
        <v>46174</v>
      </c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23"/>
      <c r="V170" s="43">
        <v>46174</v>
      </c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23"/>
      <c r="AQ170" s="23"/>
      <c r="AR170" s="57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8"/>
      <c r="BM170" s="57"/>
      <c r="BN170" s="58"/>
      <c r="BO170" s="58"/>
      <c r="BP170" s="58"/>
      <c r="BQ170" s="58"/>
      <c r="BR170" s="58"/>
      <c r="BS170" s="58"/>
      <c r="BT170" s="58"/>
      <c r="BU170" s="58"/>
      <c r="BV170" s="58"/>
      <c r="BW170" s="58"/>
      <c r="BX170" s="58"/>
      <c r="BY170" s="58"/>
      <c r="BZ170" s="58"/>
      <c r="CA170" s="58"/>
      <c r="CB170" s="58"/>
      <c r="CC170" s="58"/>
      <c r="CD170" s="58"/>
      <c r="CE170" s="58"/>
      <c r="CF170" s="58"/>
    </row>
    <row r="171" spans="1:84" s="59" customFormat="1" ht="15.75" hidden="1" x14ac:dyDescent="0.25">
      <c r="A171" s="43">
        <v>46204</v>
      </c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23"/>
      <c r="V171" s="43">
        <v>46204</v>
      </c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23"/>
      <c r="AQ171" s="23"/>
      <c r="AR171" s="57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  <c r="BF171" s="58"/>
      <c r="BG171" s="58"/>
      <c r="BH171" s="58"/>
      <c r="BI171" s="58"/>
      <c r="BJ171" s="58"/>
      <c r="BK171" s="58"/>
      <c r="BM171" s="57"/>
      <c r="BN171" s="58"/>
      <c r="BO171" s="58"/>
      <c r="BP171" s="58"/>
      <c r="BQ171" s="58"/>
      <c r="BR171" s="58"/>
      <c r="BS171" s="58"/>
      <c r="BT171" s="58"/>
      <c r="BU171" s="58"/>
      <c r="BV171" s="58"/>
      <c r="BW171" s="58"/>
      <c r="BX171" s="58"/>
      <c r="BY171" s="58"/>
      <c r="BZ171" s="58"/>
      <c r="CA171" s="58"/>
      <c r="CB171" s="58"/>
      <c r="CC171" s="58"/>
      <c r="CD171" s="58"/>
      <c r="CE171" s="58"/>
      <c r="CF171" s="58"/>
    </row>
    <row r="172" spans="1:84" s="59" customFormat="1" ht="15.75" hidden="1" x14ac:dyDescent="0.25">
      <c r="A172" s="43">
        <v>46235</v>
      </c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23"/>
      <c r="V172" s="43">
        <v>46235</v>
      </c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23"/>
      <c r="AQ172" s="23"/>
      <c r="AR172" s="57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M172" s="57"/>
      <c r="BN172" s="58"/>
      <c r="BO172" s="58"/>
      <c r="BP172" s="58"/>
      <c r="BQ172" s="58"/>
      <c r="BR172" s="58"/>
      <c r="BS172" s="58"/>
      <c r="BT172" s="58"/>
      <c r="BU172" s="58"/>
      <c r="BV172" s="58"/>
      <c r="BW172" s="58"/>
      <c r="BX172" s="58"/>
      <c r="BY172" s="58"/>
      <c r="BZ172" s="58"/>
      <c r="CA172" s="58"/>
      <c r="CB172" s="58"/>
      <c r="CC172" s="58"/>
      <c r="CD172" s="58"/>
      <c r="CE172" s="58"/>
      <c r="CF172" s="58"/>
    </row>
    <row r="173" spans="1:84" s="59" customFormat="1" ht="15.75" hidden="1" x14ac:dyDescent="0.25">
      <c r="A173" s="43">
        <v>46266</v>
      </c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23"/>
      <c r="V173" s="43">
        <v>46266</v>
      </c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23"/>
      <c r="AQ173" s="23"/>
      <c r="AR173" s="57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M173" s="57"/>
      <c r="BN173" s="58"/>
      <c r="BO173" s="58"/>
      <c r="BP173" s="58"/>
      <c r="BQ173" s="58"/>
      <c r="BR173" s="58"/>
      <c r="BS173" s="58"/>
      <c r="BT173" s="58"/>
      <c r="BU173" s="58"/>
      <c r="BV173" s="58"/>
      <c r="BW173" s="58"/>
      <c r="BX173" s="58"/>
      <c r="BY173" s="58"/>
      <c r="BZ173" s="58"/>
      <c r="CA173" s="58"/>
      <c r="CB173" s="58"/>
      <c r="CC173" s="58"/>
      <c r="CD173" s="58"/>
      <c r="CE173" s="58"/>
      <c r="CF173" s="58"/>
    </row>
    <row r="174" spans="1:84" s="59" customFormat="1" ht="15.75" hidden="1" x14ac:dyDescent="0.25">
      <c r="A174" s="43">
        <v>46296</v>
      </c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23"/>
      <c r="V174" s="43">
        <v>46296</v>
      </c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23"/>
      <c r="AQ174" s="23"/>
      <c r="AR174" s="57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M174" s="57"/>
      <c r="BN174" s="58"/>
      <c r="BO174" s="58"/>
      <c r="BP174" s="58"/>
      <c r="BQ174" s="58"/>
      <c r="BR174" s="58"/>
      <c r="BS174" s="58"/>
      <c r="BT174" s="58"/>
      <c r="BU174" s="58"/>
      <c r="BV174" s="58"/>
      <c r="BW174" s="58"/>
      <c r="BX174" s="58"/>
      <c r="BY174" s="58"/>
      <c r="BZ174" s="58"/>
      <c r="CA174" s="58"/>
      <c r="CB174" s="58"/>
      <c r="CC174" s="58"/>
      <c r="CD174" s="58"/>
      <c r="CE174" s="58"/>
      <c r="CF174" s="58"/>
    </row>
    <row r="175" spans="1:84" s="59" customFormat="1" ht="15.75" hidden="1" x14ac:dyDescent="0.25">
      <c r="A175" s="43">
        <v>46327</v>
      </c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23"/>
      <c r="V175" s="43">
        <v>46327</v>
      </c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23"/>
      <c r="AQ175" s="23"/>
      <c r="AR175" s="57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M175" s="57"/>
      <c r="BN175" s="58"/>
      <c r="BO175" s="58"/>
      <c r="BP175" s="58"/>
      <c r="BQ175" s="58"/>
      <c r="BR175" s="58"/>
      <c r="BS175" s="58"/>
      <c r="BT175" s="58"/>
      <c r="BU175" s="58"/>
      <c r="BV175" s="58"/>
      <c r="BW175" s="58"/>
      <c r="BX175" s="58"/>
      <c r="BY175" s="58"/>
      <c r="BZ175" s="58"/>
      <c r="CA175" s="58"/>
      <c r="CB175" s="58"/>
      <c r="CC175" s="58"/>
      <c r="CD175" s="58"/>
      <c r="CE175" s="58"/>
      <c r="CF175" s="58"/>
    </row>
    <row r="176" spans="1:84" s="59" customFormat="1" ht="15.75" hidden="1" x14ac:dyDescent="0.25">
      <c r="A176" s="44">
        <v>46357</v>
      </c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23"/>
      <c r="V176" s="44">
        <v>46357</v>
      </c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23"/>
      <c r="AQ176" s="23"/>
      <c r="AR176" s="57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M176" s="57"/>
      <c r="BN176" s="58"/>
      <c r="BO176" s="58"/>
      <c r="BP176" s="58"/>
      <c r="BQ176" s="58"/>
      <c r="BR176" s="58"/>
      <c r="BS176" s="58"/>
      <c r="BT176" s="58"/>
      <c r="BU176" s="58"/>
      <c r="BV176" s="58"/>
      <c r="BW176" s="58"/>
      <c r="BX176" s="58"/>
      <c r="BY176" s="58"/>
      <c r="BZ176" s="58"/>
      <c r="CA176" s="58"/>
      <c r="CB176" s="58"/>
      <c r="CC176" s="58"/>
      <c r="CD176" s="58"/>
      <c r="CE176" s="58"/>
      <c r="CF176" s="58"/>
    </row>
    <row r="177" spans="1:84" s="59" customFormat="1" ht="15.75" hidden="1" x14ac:dyDescent="0.25">
      <c r="A177" s="45">
        <v>46388</v>
      </c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23"/>
      <c r="V177" s="45">
        <v>46388</v>
      </c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23"/>
      <c r="AQ177" s="23"/>
      <c r="AR177" s="57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8"/>
      <c r="BM177" s="57"/>
      <c r="BN177" s="58"/>
      <c r="BO177" s="58"/>
      <c r="BP177" s="58"/>
      <c r="BQ177" s="58"/>
      <c r="BR177" s="58"/>
      <c r="BS177" s="58"/>
      <c r="BT177" s="58"/>
      <c r="BU177" s="58"/>
      <c r="BV177" s="58"/>
      <c r="BW177" s="58"/>
      <c r="BX177" s="58"/>
      <c r="BY177" s="58"/>
      <c r="BZ177" s="58"/>
      <c r="CA177" s="58"/>
      <c r="CB177" s="58"/>
      <c r="CC177" s="58"/>
      <c r="CD177" s="58"/>
      <c r="CE177" s="58"/>
      <c r="CF177" s="58"/>
    </row>
    <row r="178" spans="1:84" s="59" customFormat="1" ht="15.75" hidden="1" x14ac:dyDescent="0.25">
      <c r="A178" s="40">
        <v>46419</v>
      </c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3"/>
      <c r="V178" s="40">
        <v>46419</v>
      </c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3"/>
      <c r="AQ178" s="23"/>
      <c r="AR178" s="57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M178" s="57"/>
      <c r="BN178" s="58"/>
      <c r="BO178" s="58"/>
      <c r="BP178" s="58"/>
      <c r="BQ178" s="58"/>
      <c r="BR178" s="58"/>
      <c r="BS178" s="58"/>
      <c r="BT178" s="58"/>
      <c r="BU178" s="58"/>
      <c r="BV178" s="58"/>
      <c r="BW178" s="58"/>
      <c r="BX178" s="58"/>
      <c r="BY178" s="58"/>
      <c r="BZ178" s="58"/>
      <c r="CA178" s="58"/>
      <c r="CB178" s="58"/>
      <c r="CC178" s="58"/>
      <c r="CD178" s="58"/>
      <c r="CE178" s="58"/>
      <c r="CF178" s="58"/>
    </row>
    <row r="179" spans="1:84" s="59" customFormat="1" ht="15.75" hidden="1" x14ac:dyDescent="0.25">
      <c r="A179" s="40">
        <v>46447</v>
      </c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3"/>
      <c r="V179" s="40">
        <v>46447</v>
      </c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3"/>
      <c r="AQ179" s="23"/>
      <c r="AR179" s="57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M179" s="57"/>
      <c r="BN179" s="58"/>
      <c r="BO179" s="58"/>
      <c r="BP179" s="58"/>
      <c r="BQ179" s="58"/>
      <c r="BR179" s="58"/>
      <c r="BS179" s="58"/>
      <c r="BT179" s="58"/>
      <c r="BU179" s="58"/>
      <c r="BV179" s="58"/>
      <c r="BW179" s="58"/>
      <c r="BX179" s="58"/>
      <c r="BY179" s="58"/>
      <c r="BZ179" s="58"/>
      <c r="CA179" s="58"/>
      <c r="CB179" s="58"/>
      <c r="CC179" s="58"/>
      <c r="CD179" s="58"/>
      <c r="CE179" s="58"/>
      <c r="CF179" s="58"/>
    </row>
    <row r="180" spans="1:84" s="59" customFormat="1" ht="15.75" hidden="1" x14ac:dyDescent="0.25">
      <c r="A180" s="40">
        <v>46478</v>
      </c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3"/>
      <c r="V180" s="40">
        <v>46478</v>
      </c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3"/>
      <c r="AQ180" s="23"/>
      <c r="AR180" s="57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8"/>
      <c r="BM180" s="57"/>
      <c r="BN180" s="58"/>
      <c r="BO180" s="58"/>
      <c r="BP180" s="58"/>
      <c r="BQ180" s="58"/>
      <c r="BR180" s="58"/>
      <c r="BS180" s="58"/>
      <c r="BT180" s="58"/>
      <c r="BU180" s="58"/>
      <c r="BV180" s="58"/>
      <c r="BW180" s="58"/>
      <c r="BX180" s="58"/>
      <c r="BY180" s="58"/>
      <c r="BZ180" s="58"/>
      <c r="CA180" s="58"/>
      <c r="CB180" s="58"/>
      <c r="CC180" s="58"/>
      <c r="CD180" s="58"/>
      <c r="CE180" s="58"/>
      <c r="CF180" s="58"/>
    </row>
    <row r="181" spans="1:84" s="59" customFormat="1" ht="15.75" hidden="1" x14ac:dyDescent="0.25">
      <c r="A181" s="40">
        <v>46508</v>
      </c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3"/>
      <c r="V181" s="40">
        <v>46508</v>
      </c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3"/>
      <c r="AQ181" s="23"/>
      <c r="AR181" s="57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M181" s="57"/>
      <c r="BN181" s="58"/>
      <c r="BO181" s="58"/>
      <c r="BP181" s="58"/>
      <c r="BQ181" s="58"/>
      <c r="BR181" s="58"/>
      <c r="BS181" s="58"/>
      <c r="BT181" s="58"/>
      <c r="BU181" s="58"/>
      <c r="BV181" s="58"/>
      <c r="BW181" s="58"/>
      <c r="BX181" s="58"/>
      <c r="BY181" s="58"/>
      <c r="BZ181" s="58"/>
      <c r="CA181" s="58"/>
      <c r="CB181" s="58"/>
      <c r="CC181" s="58"/>
      <c r="CD181" s="58"/>
      <c r="CE181" s="58"/>
      <c r="CF181" s="58"/>
    </row>
    <row r="182" spans="1:84" s="59" customFormat="1" ht="15.75" hidden="1" x14ac:dyDescent="0.25">
      <c r="A182" s="40">
        <v>46539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3"/>
      <c r="V182" s="40">
        <v>46539</v>
      </c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3"/>
      <c r="AQ182" s="23"/>
      <c r="AR182" s="57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M182" s="57"/>
      <c r="BN182" s="58"/>
      <c r="BO182" s="58"/>
      <c r="BP182" s="58"/>
      <c r="BQ182" s="58"/>
      <c r="BR182" s="58"/>
      <c r="BS182" s="58"/>
      <c r="BT182" s="58"/>
      <c r="BU182" s="58"/>
      <c r="BV182" s="58"/>
      <c r="BW182" s="58"/>
      <c r="BX182" s="58"/>
      <c r="BY182" s="58"/>
      <c r="BZ182" s="58"/>
      <c r="CA182" s="58"/>
      <c r="CB182" s="58"/>
      <c r="CC182" s="58"/>
      <c r="CD182" s="58"/>
      <c r="CE182" s="58"/>
      <c r="CF182" s="58"/>
    </row>
    <row r="183" spans="1:84" s="59" customFormat="1" ht="15.75" hidden="1" x14ac:dyDescent="0.25">
      <c r="A183" s="40">
        <v>46569</v>
      </c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3"/>
      <c r="V183" s="40">
        <v>46569</v>
      </c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3"/>
      <c r="AQ183" s="23"/>
      <c r="AR183" s="57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8"/>
      <c r="BM183" s="57"/>
      <c r="BN183" s="58"/>
      <c r="BO183" s="58"/>
      <c r="BP183" s="58"/>
      <c r="BQ183" s="58"/>
      <c r="BR183" s="58"/>
      <c r="BS183" s="58"/>
      <c r="BT183" s="58"/>
      <c r="BU183" s="58"/>
      <c r="BV183" s="58"/>
      <c r="BW183" s="58"/>
      <c r="BX183" s="58"/>
      <c r="BY183" s="58"/>
      <c r="BZ183" s="58"/>
      <c r="CA183" s="58"/>
      <c r="CB183" s="58"/>
      <c r="CC183" s="58"/>
      <c r="CD183" s="58"/>
      <c r="CE183" s="58"/>
      <c r="CF183" s="58"/>
    </row>
    <row r="184" spans="1:84" s="59" customFormat="1" ht="15.75" hidden="1" x14ac:dyDescent="0.25">
      <c r="A184" s="40">
        <v>46600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3"/>
      <c r="V184" s="40">
        <v>46600</v>
      </c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3"/>
      <c r="AQ184" s="23"/>
      <c r="AR184" s="57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M184" s="57"/>
      <c r="BN184" s="58"/>
      <c r="BO184" s="58"/>
      <c r="BP184" s="58"/>
      <c r="BQ184" s="58"/>
      <c r="BR184" s="58"/>
      <c r="BS184" s="58"/>
      <c r="BT184" s="58"/>
      <c r="BU184" s="58"/>
      <c r="BV184" s="58"/>
      <c r="BW184" s="58"/>
      <c r="BX184" s="58"/>
      <c r="BY184" s="58"/>
      <c r="BZ184" s="58"/>
      <c r="CA184" s="58"/>
      <c r="CB184" s="58"/>
      <c r="CC184" s="58"/>
      <c r="CD184" s="58"/>
      <c r="CE184" s="58"/>
      <c r="CF184" s="58"/>
    </row>
    <row r="185" spans="1:84" s="59" customFormat="1" ht="15.75" hidden="1" x14ac:dyDescent="0.25">
      <c r="A185" s="40">
        <v>46631</v>
      </c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3"/>
      <c r="V185" s="40">
        <v>46631</v>
      </c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3"/>
      <c r="AQ185" s="23"/>
      <c r="AR185" s="57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M185" s="57"/>
      <c r="BN185" s="58"/>
      <c r="BO185" s="58"/>
      <c r="BP185" s="58"/>
      <c r="BQ185" s="58"/>
      <c r="BR185" s="58"/>
      <c r="BS185" s="58"/>
      <c r="BT185" s="58"/>
      <c r="BU185" s="58"/>
      <c r="BV185" s="58"/>
      <c r="BW185" s="58"/>
      <c r="BX185" s="58"/>
      <c r="BY185" s="58"/>
      <c r="BZ185" s="58"/>
      <c r="CA185" s="58"/>
      <c r="CB185" s="58"/>
      <c r="CC185" s="58"/>
      <c r="CD185" s="58"/>
      <c r="CE185" s="58"/>
      <c r="CF185" s="58"/>
    </row>
    <row r="186" spans="1:84" s="59" customFormat="1" ht="15.75" hidden="1" x14ac:dyDescent="0.25">
      <c r="A186" s="40">
        <v>46661</v>
      </c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3"/>
      <c r="V186" s="40">
        <v>46661</v>
      </c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3"/>
      <c r="AQ186" s="23"/>
      <c r="AR186" s="57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  <c r="BD186" s="58"/>
      <c r="BE186" s="58"/>
      <c r="BF186" s="58"/>
      <c r="BG186" s="58"/>
      <c r="BH186" s="58"/>
      <c r="BI186" s="58"/>
      <c r="BJ186" s="58"/>
      <c r="BK186" s="58"/>
      <c r="BM186" s="57"/>
      <c r="BN186" s="58"/>
      <c r="BO186" s="58"/>
      <c r="BP186" s="58"/>
      <c r="BQ186" s="58"/>
      <c r="BR186" s="58"/>
      <c r="BS186" s="58"/>
      <c r="BT186" s="58"/>
      <c r="BU186" s="58"/>
      <c r="BV186" s="58"/>
      <c r="BW186" s="58"/>
      <c r="BX186" s="58"/>
      <c r="BY186" s="58"/>
      <c r="BZ186" s="58"/>
      <c r="CA186" s="58"/>
      <c r="CB186" s="58"/>
      <c r="CC186" s="58"/>
      <c r="CD186" s="58"/>
      <c r="CE186" s="58"/>
      <c r="CF186" s="58"/>
    </row>
    <row r="187" spans="1:84" s="59" customFormat="1" ht="15.75" hidden="1" x14ac:dyDescent="0.25">
      <c r="A187" s="40">
        <v>46692</v>
      </c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3"/>
      <c r="V187" s="40">
        <v>46692</v>
      </c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3"/>
      <c r="AQ187" s="23"/>
      <c r="AR187" s="57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8"/>
      <c r="BM187" s="57"/>
      <c r="BN187" s="58"/>
      <c r="BO187" s="58"/>
      <c r="BP187" s="58"/>
      <c r="BQ187" s="58"/>
      <c r="BR187" s="58"/>
      <c r="BS187" s="58"/>
      <c r="BT187" s="58"/>
      <c r="BU187" s="58"/>
      <c r="BV187" s="58"/>
      <c r="BW187" s="58"/>
      <c r="BX187" s="58"/>
      <c r="BY187" s="58"/>
      <c r="BZ187" s="58"/>
      <c r="CA187" s="58"/>
      <c r="CB187" s="58"/>
      <c r="CC187" s="58"/>
      <c r="CD187" s="58"/>
      <c r="CE187" s="58"/>
      <c r="CF187" s="58"/>
    </row>
    <row r="188" spans="1:84" s="59" customFormat="1" ht="15.75" hidden="1" x14ac:dyDescent="0.25">
      <c r="A188" s="41">
        <v>46722</v>
      </c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3"/>
      <c r="V188" s="41">
        <v>46722</v>
      </c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3"/>
      <c r="AQ188" s="23"/>
      <c r="AR188" s="57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8"/>
      <c r="BM188" s="57"/>
      <c r="BN188" s="58"/>
      <c r="BO188" s="58"/>
      <c r="BP188" s="58"/>
      <c r="BQ188" s="58"/>
      <c r="BR188" s="58"/>
      <c r="BS188" s="58"/>
      <c r="BT188" s="58"/>
      <c r="BU188" s="58"/>
      <c r="BV188" s="58"/>
      <c r="BW188" s="58"/>
      <c r="BX188" s="58"/>
      <c r="BY188" s="58"/>
      <c r="BZ188" s="58"/>
      <c r="CA188" s="58"/>
      <c r="CB188" s="58"/>
      <c r="CC188" s="58"/>
      <c r="CD188" s="58"/>
      <c r="CE188" s="58"/>
      <c r="CF188" s="58"/>
    </row>
    <row r="189" spans="1:84" s="59" customFormat="1" ht="15.75" hidden="1" x14ac:dyDescent="0.25">
      <c r="A189" s="42">
        <v>46753</v>
      </c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3"/>
      <c r="V189" s="42">
        <v>46753</v>
      </c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3"/>
      <c r="AQ189" s="23"/>
      <c r="AR189" s="57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8"/>
      <c r="BM189" s="57"/>
      <c r="BN189" s="58"/>
      <c r="BO189" s="58"/>
      <c r="BP189" s="58"/>
      <c r="BQ189" s="58"/>
      <c r="BR189" s="58"/>
      <c r="BS189" s="58"/>
      <c r="BT189" s="58"/>
      <c r="BU189" s="58"/>
      <c r="BV189" s="58"/>
      <c r="BW189" s="58"/>
      <c r="BX189" s="58"/>
      <c r="BY189" s="58"/>
      <c r="BZ189" s="58"/>
      <c r="CA189" s="58"/>
      <c r="CB189" s="58"/>
      <c r="CC189" s="58"/>
      <c r="CD189" s="58"/>
      <c r="CE189" s="58"/>
      <c r="CF189" s="58"/>
    </row>
    <row r="190" spans="1:84" s="59" customFormat="1" ht="15.75" hidden="1" x14ac:dyDescent="0.25">
      <c r="A190" s="43">
        <v>46784</v>
      </c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23"/>
      <c r="V190" s="43">
        <v>46784</v>
      </c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23"/>
      <c r="AQ190" s="23"/>
      <c r="AR190" s="57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8"/>
      <c r="BM190" s="57"/>
      <c r="BN190" s="58"/>
      <c r="BO190" s="58"/>
      <c r="BP190" s="58"/>
      <c r="BQ190" s="58"/>
      <c r="BR190" s="58"/>
      <c r="BS190" s="58"/>
      <c r="BT190" s="58"/>
      <c r="BU190" s="58"/>
      <c r="BV190" s="58"/>
      <c r="BW190" s="58"/>
      <c r="BX190" s="58"/>
      <c r="BY190" s="58"/>
      <c r="BZ190" s="58"/>
      <c r="CA190" s="58"/>
      <c r="CB190" s="58"/>
      <c r="CC190" s="58"/>
      <c r="CD190" s="58"/>
      <c r="CE190" s="58"/>
      <c r="CF190" s="58"/>
    </row>
    <row r="191" spans="1:84" s="59" customFormat="1" ht="15.75" hidden="1" x14ac:dyDescent="0.25">
      <c r="A191" s="43">
        <v>46813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23"/>
      <c r="V191" s="43">
        <v>46813</v>
      </c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23"/>
      <c r="AQ191" s="23"/>
      <c r="AR191" s="57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8"/>
      <c r="BM191" s="57"/>
      <c r="BN191" s="58"/>
      <c r="BO191" s="58"/>
      <c r="BP191" s="58"/>
      <c r="BQ191" s="58"/>
      <c r="BR191" s="58"/>
      <c r="BS191" s="58"/>
      <c r="BT191" s="58"/>
      <c r="BU191" s="58"/>
      <c r="BV191" s="58"/>
      <c r="BW191" s="58"/>
      <c r="BX191" s="58"/>
      <c r="BY191" s="58"/>
      <c r="BZ191" s="58"/>
      <c r="CA191" s="58"/>
      <c r="CB191" s="58"/>
      <c r="CC191" s="58"/>
      <c r="CD191" s="58"/>
      <c r="CE191" s="58"/>
      <c r="CF191" s="58"/>
    </row>
    <row r="192" spans="1:84" s="59" customFormat="1" ht="15.75" hidden="1" x14ac:dyDescent="0.25">
      <c r="A192" s="43">
        <v>46844</v>
      </c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23"/>
      <c r="V192" s="43">
        <v>46844</v>
      </c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23"/>
      <c r="AQ192" s="23"/>
      <c r="AR192" s="57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  <c r="BD192" s="58"/>
      <c r="BE192" s="58"/>
      <c r="BF192" s="58"/>
      <c r="BG192" s="58"/>
      <c r="BH192" s="58"/>
      <c r="BI192" s="58"/>
      <c r="BJ192" s="58"/>
      <c r="BK192" s="58"/>
      <c r="BM192" s="57"/>
      <c r="BN192" s="58"/>
      <c r="BO192" s="58"/>
      <c r="BP192" s="58"/>
      <c r="BQ192" s="58"/>
      <c r="BR192" s="58"/>
      <c r="BS192" s="58"/>
      <c r="BT192" s="58"/>
      <c r="BU192" s="58"/>
      <c r="BV192" s="58"/>
      <c r="BW192" s="58"/>
      <c r="BX192" s="58"/>
      <c r="BY192" s="58"/>
      <c r="BZ192" s="58"/>
      <c r="CA192" s="58"/>
      <c r="CB192" s="58"/>
      <c r="CC192" s="58"/>
      <c r="CD192" s="58"/>
      <c r="CE192" s="58"/>
      <c r="CF192" s="58"/>
    </row>
    <row r="193" spans="1:84" s="59" customFormat="1" ht="15.75" hidden="1" x14ac:dyDescent="0.25">
      <c r="A193" s="43">
        <v>46874</v>
      </c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23"/>
      <c r="V193" s="43">
        <v>46874</v>
      </c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23"/>
      <c r="AQ193" s="23"/>
      <c r="AR193" s="57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8"/>
      <c r="BM193" s="57"/>
      <c r="BN193" s="58"/>
      <c r="BO193" s="58"/>
      <c r="BP193" s="58"/>
      <c r="BQ193" s="58"/>
      <c r="BR193" s="58"/>
      <c r="BS193" s="58"/>
      <c r="BT193" s="58"/>
      <c r="BU193" s="58"/>
      <c r="BV193" s="58"/>
      <c r="BW193" s="58"/>
      <c r="BX193" s="58"/>
      <c r="BY193" s="58"/>
      <c r="BZ193" s="58"/>
      <c r="CA193" s="58"/>
      <c r="CB193" s="58"/>
      <c r="CC193" s="58"/>
      <c r="CD193" s="58"/>
      <c r="CE193" s="58"/>
      <c r="CF193" s="58"/>
    </row>
    <row r="194" spans="1:84" s="59" customFormat="1" ht="15.75" hidden="1" x14ac:dyDescent="0.25">
      <c r="A194" s="43">
        <v>46905</v>
      </c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23"/>
      <c r="V194" s="43">
        <v>46905</v>
      </c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23"/>
      <c r="AQ194" s="23"/>
      <c r="AR194" s="57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8"/>
      <c r="BM194" s="57"/>
      <c r="BN194" s="58"/>
      <c r="BO194" s="58"/>
      <c r="BP194" s="58"/>
      <c r="BQ194" s="58"/>
      <c r="BR194" s="58"/>
      <c r="BS194" s="58"/>
      <c r="BT194" s="58"/>
      <c r="BU194" s="58"/>
      <c r="BV194" s="58"/>
      <c r="BW194" s="58"/>
      <c r="BX194" s="58"/>
      <c r="BY194" s="58"/>
      <c r="BZ194" s="58"/>
      <c r="CA194" s="58"/>
      <c r="CB194" s="58"/>
      <c r="CC194" s="58"/>
      <c r="CD194" s="58"/>
      <c r="CE194" s="58"/>
      <c r="CF194" s="58"/>
    </row>
    <row r="195" spans="1:84" s="59" customFormat="1" ht="15.75" hidden="1" x14ac:dyDescent="0.25">
      <c r="A195" s="43">
        <v>46935</v>
      </c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23"/>
      <c r="V195" s="43">
        <v>46935</v>
      </c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23"/>
      <c r="AQ195" s="23"/>
      <c r="AR195" s="57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  <c r="BD195" s="58"/>
      <c r="BE195" s="58"/>
      <c r="BF195" s="58"/>
      <c r="BG195" s="58"/>
      <c r="BH195" s="58"/>
      <c r="BI195" s="58"/>
      <c r="BJ195" s="58"/>
      <c r="BK195" s="58"/>
      <c r="BM195" s="57"/>
      <c r="BN195" s="58"/>
      <c r="BO195" s="58"/>
      <c r="BP195" s="58"/>
      <c r="BQ195" s="58"/>
      <c r="BR195" s="58"/>
      <c r="BS195" s="58"/>
      <c r="BT195" s="58"/>
      <c r="BU195" s="58"/>
      <c r="BV195" s="58"/>
      <c r="BW195" s="58"/>
      <c r="BX195" s="58"/>
      <c r="BY195" s="58"/>
      <c r="BZ195" s="58"/>
      <c r="CA195" s="58"/>
      <c r="CB195" s="58"/>
      <c r="CC195" s="58"/>
      <c r="CD195" s="58"/>
      <c r="CE195" s="58"/>
      <c r="CF195" s="58"/>
    </row>
    <row r="196" spans="1:84" s="59" customFormat="1" ht="15.75" hidden="1" x14ac:dyDescent="0.25">
      <c r="A196" s="43">
        <v>46966</v>
      </c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23"/>
      <c r="V196" s="43">
        <v>46966</v>
      </c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23"/>
      <c r="AQ196" s="23"/>
      <c r="AR196" s="57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  <c r="BD196" s="58"/>
      <c r="BE196" s="58"/>
      <c r="BF196" s="58"/>
      <c r="BG196" s="58"/>
      <c r="BH196" s="58"/>
      <c r="BI196" s="58"/>
      <c r="BJ196" s="58"/>
      <c r="BK196" s="58"/>
      <c r="BM196" s="57"/>
      <c r="BN196" s="58"/>
      <c r="BO196" s="58"/>
      <c r="BP196" s="58"/>
      <c r="BQ196" s="58"/>
      <c r="BR196" s="58"/>
      <c r="BS196" s="58"/>
      <c r="BT196" s="58"/>
      <c r="BU196" s="58"/>
      <c r="BV196" s="58"/>
      <c r="BW196" s="58"/>
      <c r="BX196" s="58"/>
      <c r="BY196" s="58"/>
      <c r="BZ196" s="58"/>
      <c r="CA196" s="58"/>
      <c r="CB196" s="58"/>
      <c r="CC196" s="58"/>
      <c r="CD196" s="58"/>
      <c r="CE196" s="58"/>
      <c r="CF196" s="58"/>
    </row>
    <row r="197" spans="1:84" s="59" customFormat="1" ht="15.75" hidden="1" x14ac:dyDescent="0.25">
      <c r="A197" s="43">
        <v>46997</v>
      </c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23"/>
      <c r="V197" s="43">
        <v>46997</v>
      </c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23"/>
      <c r="AQ197" s="23"/>
      <c r="AR197" s="57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  <c r="BJ197" s="58"/>
      <c r="BK197" s="58"/>
      <c r="BM197" s="57"/>
      <c r="BN197" s="58"/>
      <c r="BO197" s="58"/>
      <c r="BP197" s="58"/>
      <c r="BQ197" s="58"/>
      <c r="BR197" s="58"/>
      <c r="BS197" s="58"/>
      <c r="BT197" s="58"/>
      <c r="BU197" s="58"/>
      <c r="BV197" s="58"/>
      <c r="BW197" s="58"/>
      <c r="BX197" s="58"/>
      <c r="BY197" s="58"/>
      <c r="BZ197" s="58"/>
      <c r="CA197" s="58"/>
      <c r="CB197" s="58"/>
      <c r="CC197" s="58"/>
      <c r="CD197" s="58"/>
      <c r="CE197" s="58"/>
      <c r="CF197" s="58"/>
    </row>
    <row r="198" spans="1:84" s="59" customFormat="1" ht="15.75" hidden="1" x14ac:dyDescent="0.25">
      <c r="A198" s="43">
        <v>47027</v>
      </c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23"/>
      <c r="V198" s="43">
        <v>47027</v>
      </c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23"/>
      <c r="AQ198" s="23"/>
      <c r="AR198" s="57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  <c r="BD198" s="58"/>
      <c r="BE198" s="58"/>
      <c r="BF198" s="58"/>
      <c r="BG198" s="58"/>
      <c r="BH198" s="58"/>
      <c r="BI198" s="58"/>
      <c r="BJ198" s="58"/>
      <c r="BK198" s="58"/>
      <c r="BM198" s="57"/>
      <c r="BN198" s="58"/>
      <c r="BO198" s="58"/>
      <c r="BP198" s="58"/>
      <c r="BQ198" s="58"/>
      <c r="BR198" s="58"/>
      <c r="BS198" s="58"/>
      <c r="BT198" s="58"/>
      <c r="BU198" s="58"/>
      <c r="BV198" s="58"/>
      <c r="BW198" s="58"/>
      <c r="BX198" s="58"/>
      <c r="BY198" s="58"/>
      <c r="BZ198" s="58"/>
      <c r="CA198" s="58"/>
      <c r="CB198" s="58"/>
      <c r="CC198" s="58"/>
      <c r="CD198" s="58"/>
      <c r="CE198" s="58"/>
      <c r="CF198" s="58"/>
    </row>
    <row r="199" spans="1:84" s="59" customFormat="1" ht="15.75" hidden="1" x14ac:dyDescent="0.25">
      <c r="A199" s="43">
        <v>47058</v>
      </c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23"/>
      <c r="V199" s="43">
        <v>47058</v>
      </c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23"/>
      <c r="AQ199" s="23"/>
      <c r="AR199" s="57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  <c r="BD199" s="58"/>
      <c r="BE199" s="58"/>
      <c r="BF199" s="58"/>
      <c r="BG199" s="58"/>
      <c r="BH199" s="58"/>
      <c r="BI199" s="58"/>
      <c r="BJ199" s="58"/>
      <c r="BK199" s="58"/>
      <c r="BM199" s="57"/>
      <c r="BN199" s="58"/>
      <c r="BO199" s="58"/>
      <c r="BP199" s="58"/>
      <c r="BQ199" s="58"/>
      <c r="BR199" s="58"/>
      <c r="BS199" s="58"/>
      <c r="BT199" s="58"/>
      <c r="BU199" s="58"/>
      <c r="BV199" s="58"/>
      <c r="BW199" s="58"/>
      <c r="BX199" s="58"/>
      <c r="BY199" s="58"/>
      <c r="BZ199" s="58"/>
      <c r="CA199" s="58"/>
      <c r="CB199" s="58"/>
      <c r="CC199" s="58"/>
      <c r="CD199" s="58"/>
      <c r="CE199" s="58"/>
      <c r="CF199" s="58"/>
    </row>
    <row r="200" spans="1:84" s="59" customFormat="1" ht="15.75" hidden="1" x14ac:dyDescent="0.25">
      <c r="A200" s="44">
        <v>47088</v>
      </c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23"/>
      <c r="V200" s="44">
        <v>47088</v>
      </c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23"/>
      <c r="AQ200" s="23"/>
      <c r="AR200" s="57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  <c r="BD200" s="58"/>
      <c r="BE200" s="58"/>
      <c r="BF200" s="58"/>
      <c r="BG200" s="58"/>
      <c r="BH200" s="58"/>
      <c r="BI200" s="58"/>
      <c r="BJ200" s="58"/>
      <c r="BK200" s="58"/>
      <c r="BM200" s="57"/>
      <c r="BN200" s="58"/>
      <c r="BO200" s="58"/>
      <c r="BP200" s="58"/>
      <c r="BQ200" s="58"/>
      <c r="BR200" s="58"/>
      <c r="BS200" s="58"/>
      <c r="BT200" s="58"/>
      <c r="BU200" s="58"/>
      <c r="BV200" s="58"/>
      <c r="BW200" s="58"/>
      <c r="BX200" s="58"/>
      <c r="BY200" s="58"/>
      <c r="BZ200" s="58"/>
      <c r="CA200" s="58"/>
      <c r="CB200" s="58"/>
      <c r="CC200" s="58"/>
      <c r="CD200" s="58"/>
      <c r="CE200" s="58"/>
      <c r="CF200" s="58"/>
    </row>
    <row r="201" spans="1:84" s="59" customFormat="1" ht="15.75" hidden="1" x14ac:dyDescent="0.25">
      <c r="A201" s="45">
        <v>47119</v>
      </c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23"/>
      <c r="V201" s="45">
        <v>47119</v>
      </c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23"/>
      <c r="AQ201" s="23"/>
      <c r="AR201" s="57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  <c r="BD201" s="58"/>
      <c r="BE201" s="58"/>
      <c r="BF201" s="58"/>
      <c r="BG201" s="58"/>
      <c r="BH201" s="58"/>
      <c r="BI201" s="58"/>
      <c r="BJ201" s="58"/>
      <c r="BK201" s="58"/>
      <c r="BM201" s="57"/>
      <c r="BN201" s="58"/>
      <c r="BO201" s="58"/>
      <c r="BP201" s="58"/>
      <c r="BQ201" s="58"/>
      <c r="BR201" s="58"/>
      <c r="BS201" s="58"/>
      <c r="BT201" s="58"/>
      <c r="BU201" s="58"/>
      <c r="BV201" s="58"/>
      <c r="BW201" s="58"/>
      <c r="BX201" s="58"/>
      <c r="BY201" s="58"/>
      <c r="BZ201" s="58"/>
      <c r="CA201" s="58"/>
      <c r="CB201" s="58"/>
      <c r="CC201" s="58"/>
      <c r="CD201" s="58"/>
      <c r="CE201" s="58"/>
      <c r="CF201" s="58"/>
    </row>
    <row r="202" spans="1:84" s="59" customFormat="1" ht="15.75" hidden="1" x14ac:dyDescent="0.25">
      <c r="A202" s="40">
        <v>47150</v>
      </c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3"/>
      <c r="V202" s="40">
        <v>47150</v>
      </c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3"/>
      <c r="AQ202" s="23"/>
      <c r="AR202" s="57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8"/>
      <c r="BM202" s="57"/>
      <c r="BN202" s="58"/>
      <c r="BO202" s="58"/>
      <c r="BP202" s="58"/>
      <c r="BQ202" s="58"/>
      <c r="BR202" s="58"/>
      <c r="BS202" s="58"/>
      <c r="BT202" s="58"/>
      <c r="BU202" s="58"/>
      <c r="BV202" s="58"/>
      <c r="BW202" s="58"/>
      <c r="BX202" s="58"/>
      <c r="BY202" s="58"/>
      <c r="BZ202" s="58"/>
      <c r="CA202" s="58"/>
      <c r="CB202" s="58"/>
      <c r="CC202" s="58"/>
      <c r="CD202" s="58"/>
      <c r="CE202" s="58"/>
      <c r="CF202" s="58"/>
    </row>
    <row r="203" spans="1:84" s="59" customFormat="1" ht="15.75" hidden="1" x14ac:dyDescent="0.25">
      <c r="A203" s="40">
        <v>47178</v>
      </c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3"/>
      <c r="V203" s="40">
        <v>47178</v>
      </c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3"/>
      <c r="AQ203" s="23"/>
      <c r="AR203" s="57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  <c r="BD203" s="58"/>
      <c r="BE203" s="58"/>
      <c r="BF203" s="58"/>
      <c r="BG203" s="58"/>
      <c r="BH203" s="58"/>
      <c r="BI203" s="58"/>
      <c r="BJ203" s="58"/>
      <c r="BK203" s="58"/>
      <c r="BM203" s="57"/>
      <c r="BN203" s="58"/>
      <c r="BO203" s="58"/>
      <c r="BP203" s="58"/>
      <c r="BQ203" s="58"/>
      <c r="BR203" s="58"/>
      <c r="BS203" s="58"/>
      <c r="BT203" s="58"/>
      <c r="BU203" s="58"/>
      <c r="BV203" s="58"/>
      <c r="BW203" s="58"/>
      <c r="BX203" s="58"/>
      <c r="BY203" s="58"/>
      <c r="BZ203" s="58"/>
      <c r="CA203" s="58"/>
      <c r="CB203" s="58"/>
      <c r="CC203" s="58"/>
      <c r="CD203" s="58"/>
      <c r="CE203" s="58"/>
      <c r="CF203" s="58"/>
    </row>
    <row r="204" spans="1:84" s="59" customFormat="1" ht="15.75" hidden="1" x14ac:dyDescent="0.25">
      <c r="A204" s="40">
        <v>47209</v>
      </c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3"/>
      <c r="V204" s="40">
        <v>47209</v>
      </c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3"/>
      <c r="AQ204" s="23"/>
      <c r="AR204" s="57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  <c r="BJ204" s="58"/>
      <c r="BK204" s="58"/>
      <c r="BM204" s="57"/>
      <c r="BN204" s="58"/>
      <c r="BO204" s="58"/>
      <c r="BP204" s="58"/>
      <c r="BQ204" s="58"/>
      <c r="BR204" s="58"/>
      <c r="BS204" s="58"/>
      <c r="BT204" s="58"/>
      <c r="BU204" s="58"/>
      <c r="BV204" s="58"/>
      <c r="BW204" s="58"/>
      <c r="BX204" s="58"/>
      <c r="BY204" s="58"/>
      <c r="BZ204" s="58"/>
      <c r="CA204" s="58"/>
      <c r="CB204" s="58"/>
      <c r="CC204" s="58"/>
      <c r="CD204" s="58"/>
      <c r="CE204" s="58"/>
      <c r="CF204" s="58"/>
    </row>
    <row r="205" spans="1:84" s="59" customFormat="1" ht="15.75" hidden="1" x14ac:dyDescent="0.25">
      <c r="A205" s="40">
        <v>47239</v>
      </c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3"/>
      <c r="V205" s="40">
        <v>47239</v>
      </c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3"/>
      <c r="AQ205" s="23"/>
      <c r="AR205" s="57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  <c r="BD205" s="58"/>
      <c r="BE205" s="58"/>
      <c r="BF205" s="58"/>
      <c r="BG205" s="58"/>
      <c r="BH205" s="58"/>
      <c r="BI205" s="58"/>
      <c r="BJ205" s="58"/>
      <c r="BK205" s="58"/>
      <c r="BM205" s="57"/>
      <c r="BN205" s="58"/>
      <c r="BO205" s="58"/>
      <c r="BP205" s="58"/>
      <c r="BQ205" s="58"/>
      <c r="BR205" s="58"/>
      <c r="BS205" s="58"/>
      <c r="BT205" s="58"/>
      <c r="BU205" s="58"/>
      <c r="BV205" s="58"/>
      <c r="BW205" s="58"/>
      <c r="BX205" s="58"/>
      <c r="BY205" s="58"/>
      <c r="BZ205" s="58"/>
      <c r="CA205" s="58"/>
      <c r="CB205" s="58"/>
      <c r="CC205" s="58"/>
      <c r="CD205" s="58"/>
      <c r="CE205" s="58"/>
      <c r="CF205" s="58"/>
    </row>
    <row r="206" spans="1:84" s="59" customFormat="1" ht="15.75" hidden="1" x14ac:dyDescent="0.25">
      <c r="A206" s="40">
        <v>47270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3"/>
      <c r="V206" s="40">
        <v>47270</v>
      </c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3"/>
      <c r="AQ206" s="23"/>
      <c r="AR206" s="57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  <c r="BF206" s="58"/>
      <c r="BG206" s="58"/>
      <c r="BH206" s="58"/>
      <c r="BI206" s="58"/>
      <c r="BJ206" s="58"/>
      <c r="BK206" s="58"/>
      <c r="BM206" s="57"/>
      <c r="BN206" s="58"/>
      <c r="BO206" s="58"/>
      <c r="BP206" s="58"/>
      <c r="BQ206" s="58"/>
      <c r="BR206" s="58"/>
      <c r="BS206" s="58"/>
      <c r="BT206" s="58"/>
      <c r="BU206" s="58"/>
      <c r="BV206" s="58"/>
      <c r="BW206" s="58"/>
      <c r="BX206" s="58"/>
      <c r="BY206" s="58"/>
      <c r="BZ206" s="58"/>
      <c r="CA206" s="58"/>
      <c r="CB206" s="58"/>
      <c r="CC206" s="58"/>
      <c r="CD206" s="58"/>
      <c r="CE206" s="58"/>
      <c r="CF206" s="58"/>
    </row>
    <row r="207" spans="1:84" s="59" customFormat="1" ht="15.75" hidden="1" x14ac:dyDescent="0.25">
      <c r="A207" s="40">
        <v>47300</v>
      </c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3"/>
      <c r="V207" s="40">
        <v>47300</v>
      </c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3"/>
      <c r="AQ207" s="23"/>
      <c r="AR207" s="57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8"/>
      <c r="BM207" s="57"/>
      <c r="BN207" s="58"/>
      <c r="BO207" s="58"/>
      <c r="BP207" s="58"/>
      <c r="BQ207" s="58"/>
      <c r="BR207" s="58"/>
      <c r="BS207" s="58"/>
      <c r="BT207" s="58"/>
      <c r="BU207" s="58"/>
      <c r="BV207" s="58"/>
      <c r="BW207" s="58"/>
      <c r="BX207" s="58"/>
      <c r="BY207" s="58"/>
      <c r="BZ207" s="58"/>
      <c r="CA207" s="58"/>
      <c r="CB207" s="58"/>
      <c r="CC207" s="58"/>
      <c r="CD207" s="58"/>
      <c r="CE207" s="58"/>
      <c r="CF207" s="58"/>
    </row>
    <row r="208" spans="1:84" s="59" customFormat="1" ht="15.75" hidden="1" x14ac:dyDescent="0.25">
      <c r="A208" s="40">
        <v>47331</v>
      </c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3"/>
      <c r="V208" s="40">
        <v>47331</v>
      </c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3"/>
      <c r="AQ208" s="23"/>
      <c r="AR208" s="57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  <c r="BD208" s="58"/>
      <c r="BE208" s="58"/>
      <c r="BF208" s="58"/>
      <c r="BG208" s="58"/>
      <c r="BH208" s="58"/>
      <c r="BI208" s="58"/>
      <c r="BJ208" s="58"/>
      <c r="BK208" s="58"/>
      <c r="BM208" s="57"/>
      <c r="BN208" s="58"/>
      <c r="BO208" s="58"/>
      <c r="BP208" s="58"/>
      <c r="BQ208" s="58"/>
      <c r="BR208" s="58"/>
      <c r="BS208" s="58"/>
      <c r="BT208" s="58"/>
      <c r="BU208" s="58"/>
      <c r="BV208" s="58"/>
      <c r="BW208" s="58"/>
      <c r="BX208" s="58"/>
      <c r="BY208" s="58"/>
      <c r="BZ208" s="58"/>
      <c r="CA208" s="58"/>
      <c r="CB208" s="58"/>
      <c r="CC208" s="58"/>
      <c r="CD208" s="58"/>
      <c r="CE208" s="58"/>
      <c r="CF208" s="58"/>
    </row>
    <row r="209" spans="1:84" s="59" customFormat="1" ht="15.75" hidden="1" x14ac:dyDescent="0.25">
      <c r="A209" s="40">
        <v>47362</v>
      </c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3"/>
      <c r="V209" s="40">
        <v>47362</v>
      </c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3"/>
      <c r="AQ209" s="23"/>
      <c r="AR209" s="57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8"/>
      <c r="BM209" s="57"/>
      <c r="BN209" s="58"/>
      <c r="BO209" s="58"/>
      <c r="BP209" s="58"/>
      <c r="BQ209" s="58"/>
      <c r="BR209" s="58"/>
      <c r="BS209" s="58"/>
      <c r="BT209" s="58"/>
      <c r="BU209" s="58"/>
      <c r="BV209" s="58"/>
      <c r="BW209" s="58"/>
      <c r="BX209" s="58"/>
      <c r="BY209" s="58"/>
      <c r="BZ209" s="58"/>
      <c r="CA209" s="58"/>
      <c r="CB209" s="58"/>
      <c r="CC209" s="58"/>
      <c r="CD209" s="58"/>
      <c r="CE209" s="58"/>
      <c r="CF209" s="58"/>
    </row>
    <row r="210" spans="1:84" s="59" customFormat="1" ht="15.75" hidden="1" x14ac:dyDescent="0.25">
      <c r="A210" s="40">
        <v>47392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3"/>
      <c r="V210" s="40">
        <v>47392</v>
      </c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3"/>
      <c r="AQ210" s="23"/>
      <c r="AR210" s="57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  <c r="BD210" s="58"/>
      <c r="BE210" s="58"/>
      <c r="BF210" s="58"/>
      <c r="BG210" s="58"/>
      <c r="BH210" s="58"/>
      <c r="BI210" s="58"/>
      <c r="BJ210" s="58"/>
      <c r="BK210" s="58"/>
      <c r="BM210" s="57"/>
      <c r="BN210" s="58"/>
      <c r="BO210" s="58"/>
      <c r="BP210" s="58"/>
      <c r="BQ210" s="58"/>
      <c r="BR210" s="58"/>
      <c r="BS210" s="58"/>
      <c r="BT210" s="58"/>
      <c r="BU210" s="58"/>
      <c r="BV210" s="58"/>
      <c r="BW210" s="58"/>
      <c r="BX210" s="58"/>
      <c r="BY210" s="58"/>
      <c r="BZ210" s="58"/>
      <c r="CA210" s="58"/>
      <c r="CB210" s="58"/>
      <c r="CC210" s="58"/>
      <c r="CD210" s="58"/>
      <c r="CE210" s="58"/>
      <c r="CF210" s="58"/>
    </row>
    <row r="211" spans="1:84" s="59" customFormat="1" ht="15.75" hidden="1" x14ac:dyDescent="0.25">
      <c r="A211" s="40">
        <v>47423</v>
      </c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3"/>
      <c r="V211" s="40">
        <v>47423</v>
      </c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3"/>
      <c r="AQ211" s="23"/>
      <c r="AR211" s="57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  <c r="BD211" s="58"/>
      <c r="BE211" s="58"/>
      <c r="BF211" s="58"/>
      <c r="BG211" s="58"/>
      <c r="BH211" s="58"/>
      <c r="BI211" s="58"/>
      <c r="BJ211" s="58"/>
      <c r="BK211" s="58"/>
      <c r="BM211" s="57"/>
      <c r="BN211" s="58"/>
      <c r="BO211" s="58"/>
      <c r="BP211" s="58"/>
      <c r="BQ211" s="58"/>
      <c r="BR211" s="58"/>
      <c r="BS211" s="58"/>
      <c r="BT211" s="58"/>
      <c r="BU211" s="58"/>
      <c r="BV211" s="58"/>
      <c r="BW211" s="58"/>
      <c r="BX211" s="58"/>
      <c r="BY211" s="58"/>
      <c r="BZ211" s="58"/>
      <c r="CA211" s="58"/>
      <c r="CB211" s="58"/>
      <c r="CC211" s="58"/>
      <c r="CD211" s="58"/>
      <c r="CE211" s="58"/>
      <c r="CF211" s="58"/>
    </row>
    <row r="212" spans="1:84" s="59" customFormat="1" ht="15.75" hidden="1" x14ac:dyDescent="0.25">
      <c r="A212" s="41">
        <v>47453</v>
      </c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3"/>
      <c r="V212" s="41">
        <v>47453</v>
      </c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3"/>
      <c r="AQ212" s="23"/>
      <c r="AR212" s="57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8"/>
      <c r="BM212" s="57"/>
      <c r="BN212" s="58"/>
      <c r="BO212" s="58"/>
      <c r="BP212" s="58"/>
      <c r="BQ212" s="58"/>
      <c r="BR212" s="58"/>
      <c r="BS212" s="58"/>
      <c r="BT212" s="58"/>
      <c r="BU212" s="58"/>
      <c r="BV212" s="58"/>
      <c r="BW212" s="58"/>
      <c r="BX212" s="58"/>
      <c r="BY212" s="58"/>
      <c r="BZ212" s="58"/>
      <c r="CA212" s="58"/>
      <c r="CB212" s="58"/>
      <c r="CC212" s="58"/>
      <c r="CD212" s="58"/>
      <c r="CE212" s="58"/>
      <c r="CF212" s="58"/>
    </row>
    <row r="213" spans="1:84" s="59" customFormat="1" ht="15.75" hidden="1" x14ac:dyDescent="0.25">
      <c r="A213" s="42">
        <v>47484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3"/>
      <c r="V213" s="42">
        <v>47484</v>
      </c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3"/>
      <c r="AQ213" s="23"/>
      <c r="AR213" s="57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8"/>
      <c r="BM213" s="57"/>
      <c r="BN213" s="58"/>
      <c r="BO213" s="58"/>
      <c r="BP213" s="58"/>
      <c r="BQ213" s="58"/>
      <c r="BR213" s="58"/>
      <c r="BS213" s="58"/>
      <c r="BT213" s="58"/>
      <c r="BU213" s="58"/>
      <c r="BV213" s="58"/>
      <c r="BW213" s="58"/>
      <c r="BX213" s="58"/>
      <c r="BY213" s="58"/>
      <c r="BZ213" s="58"/>
      <c r="CA213" s="58"/>
      <c r="CB213" s="58"/>
      <c r="CC213" s="58"/>
      <c r="CD213" s="58"/>
      <c r="CE213" s="58"/>
      <c r="CF213" s="58"/>
    </row>
    <row r="214" spans="1:84" s="59" customFormat="1" ht="15.75" hidden="1" x14ac:dyDescent="0.25">
      <c r="A214" s="43">
        <v>47515</v>
      </c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23"/>
      <c r="V214" s="43">
        <v>47515</v>
      </c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23"/>
      <c r="AQ214" s="23"/>
      <c r="AR214" s="57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M214" s="57"/>
      <c r="BN214" s="58"/>
      <c r="BO214" s="58"/>
      <c r="BP214" s="58"/>
      <c r="BQ214" s="58"/>
      <c r="BR214" s="58"/>
      <c r="BS214" s="58"/>
      <c r="BT214" s="58"/>
      <c r="BU214" s="58"/>
      <c r="BV214" s="58"/>
      <c r="BW214" s="58"/>
      <c r="BX214" s="58"/>
      <c r="BY214" s="58"/>
      <c r="BZ214" s="58"/>
      <c r="CA214" s="58"/>
      <c r="CB214" s="58"/>
      <c r="CC214" s="58"/>
      <c r="CD214" s="58"/>
      <c r="CE214" s="58"/>
      <c r="CF214" s="58"/>
    </row>
    <row r="215" spans="1:84" s="59" customFormat="1" ht="15.75" hidden="1" x14ac:dyDescent="0.25">
      <c r="A215" s="43">
        <v>47543</v>
      </c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23"/>
      <c r="V215" s="43">
        <v>47543</v>
      </c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23"/>
      <c r="AQ215" s="23"/>
      <c r="AR215" s="57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8"/>
      <c r="BM215" s="57"/>
      <c r="BN215" s="58"/>
      <c r="BO215" s="58"/>
      <c r="BP215" s="58"/>
      <c r="BQ215" s="58"/>
      <c r="BR215" s="58"/>
      <c r="BS215" s="58"/>
      <c r="BT215" s="58"/>
      <c r="BU215" s="58"/>
      <c r="BV215" s="58"/>
      <c r="BW215" s="58"/>
      <c r="BX215" s="58"/>
      <c r="BY215" s="58"/>
      <c r="BZ215" s="58"/>
      <c r="CA215" s="58"/>
      <c r="CB215" s="58"/>
      <c r="CC215" s="58"/>
      <c r="CD215" s="58"/>
      <c r="CE215" s="58"/>
      <c r="CF215" s="58"/>
    </row>
    <row r="216" spans="1:84" s="59" customFormat="1" ht="15.75" hidden="1" x14ac:dyDescent="0.25">
      <c r="A216" s="43">
        <v>47574</v>
      </c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23"/>
      <c r="V216" s="43">
        <v>47574</v>
      </c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23"/>
      <c r="AQ216" s="23"/>
      <c r="AR216" s="57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8"/>
      <c r="BM216" s="57"/>
      <c r="BN216" s="58"/>
      <c r="BO216" s="58"/>
      <c r="BP216" s="58"/>
      <c r="BQ216" s="58"/>
      <c r="BR216" s="58"/>
      <c r="BS216" s="58"/>
      <c r="BT216" s="58"/>
      <c r="BU216" s="58"/>
      <c r="BV216" s="58"/>
      <c r="BW216" s="58"/>
      <c r="BX216" s="58"/>
      <c r="BY216" s="58"/>
      <c r="BZ216" s="58"/>
      <c r="CA216" s="58"/>
      <c r="CB216" s="58"/>
      <c r="CC216" s="58"/>
      <c r="CD216" s="58"/>
      <c r="CE216" s="58"/>
      <c r="CF216" s="58"/>
    </row>
    <row r="217" spans="1:84" s="59" customFormat="1" ht="15.75" hidden="1" x14ac:dyDescent="0.25">
      <c r="A217" s="43">
        <v>47604</v>
      </c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23"/>
      <c r="V217" s="43">
        <v>47604</v>
      </c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23"/>
      <c r="AQ217" s="23"/>
      <c r="AR217" s="57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  <c r="BD217" s="58"/>
      <c r="BE217" s="58"/>
      <c r="BF217" s="58"/>
      <c r="BG217" s="58"/>
      <c r="BH217" s="58"/>
      <c r="BI217" s="58"/>
      <c r="BJ217" s="58"/>
      <c r="BK217" s="58"/>
      <c r="BM217" s="57"/>
      <c r="BN217" s="58"/>
      <c r="BO217" s="58"/>
      <c r="BP217" s="58"/>
      <c r="BQ217" s="58"/>
      <c r="BR217" s="58"/>
      <c r="BS217" s="58"/>
      <c r="BT217" s="58"/>
      <c r="BU217" s="58"/>
      <c r="BV217" s="58"/>
      <c r="BW217" s="58"/>
      <c r="BX217" s="58"/>
      <c r="BY217" s="58"/>
      <c r="BZ217" s="58"/>
      <c r="CA217" s="58"/>
      <c r="CB217" s="58"/>
      <c r="CC217" s="58"/>
      <c r="CD217" s="58"/>
      <c r="CE217" s="58"/>
      <c r="CF217" s="58"/>
    </row>
    <row r="218" spans="1:84" s="59" customFormat="1" ht="15.75" hidden="1" x14ac:dyDescent="0.25">
      <c r="A218" s="43">
        <v>47635</v>
      </c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23"/>
      <c r="V218" s="43">
        <v>47635</v>
      </c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23"/>
      <c r="AQ218" s="23"/>
      <c r="AR218" s="57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  <c r="BF218" s="58"/>
      <c r="BG218" s="58"/>
      <c r="BH218" s="58"/>
      <c r="BI218" s="58"/>
      <c r="BJ218" s="58"/>
      <c r="BK218" s="58"/>
      <c r="BM218" s="57"/>
      <c r="BN218" s="58"/>
      <c r="BO218" s="58"/>
      <c r="BP218" s="58"/>
      <c r="BQ218" s="58"/>
      <c r="BR218" s="58"/>
      <c r="BS218" s="58"/>
      <c r="BT218" s="58"/>
      <c r="BU218" s="58"/>
      <c r="BV218" s="58"/>
      <c r="BW218" s="58"/>
      <c r="BX218" s="58"/>
      <c r="BY218" s="58"/>
      <c r="BZ218" s="58"/>
      <c r="CA218" s="58"/>
      <c r="CB218" s="58"/>
      <c r="CC218" s="58"/>
      <c r="CD218" s="58"/>
      <c r="CE218" s="58"/>
      <c r="CF218" s="58"/>
    </row>
    <row r="219" spans="1:84" s="59" customFormat="1" ht="15.75" hidden="1" x14ac:dyDescent="0.25">
      <c r="A219" s="43">
        <v>47665</v>
      </c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23"/>
      <c r="V219" s="43">
        <v>47665</v>
      </c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23"/>
      <c r="AQ219" s="23"/>
      <c r="AR219" s="57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  <c r="BF219" s="58"/>
      <c r="BG219" s="58"/>
      <c r="BH219" s="58"/>
      <c r="BI219" s="58"/>
      <c r="BJ219" s="58"/>
      <c r="BK219" s="58"/>
      <c r="BM219" s="57"/>
      <c r="BN219" s="58"/>
      <c r="BO219" s="58"/>
      <c r="BP219" s="58"/>
      <c r="BQ219" s="58"/>
      <c r="BR219" s="58"/>
      <c r="BS219" s="58"/>
      <c r="BT219" s="58"/>
      <c r="BU219" s="58"/>
      <c r="BV219" s="58"/>
      <c r="BW219" s="58"/>
      <c r="BX219" s="58"/>
      <c r="BY219" s="58"/>
      <c r="BZ219" s="58"/>
      <c r="CA219" s="58"/>
      <c r="CB219" s="58"/>
      <c r="CC219" s="58"/>
      <c r="CD219" s="58"/>
      <c r="CE219" s="58"/>
      <c r="CF219" s="58"/>
    </row>
    <row r="220" spans="1:84" s="59" customFormat="1" ht="15.75" hidden="1" x14ac:dyDescent="0.25">
      <c r="A220" s="43">
        <v>47696</v>
      </c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23"/>
      <c r="V220" s="43">
        <v>47696</v>
      </c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23"/>
      <c r="AQ220" s="23"/>
      <c r="AR220" s="57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  <c r="BF220" s="58"/>
      <c r="BG220" s="58"/>
      <c r="BH220" s="58"/>
      <c r="BI220" s="58"/>
      <c r="BJ220" s="58"/>
      <c r="BK220" s="58"/>
      <c r="BM220" s="57"/>
      <c r="BN220" s="58"/>
      <c r="BO220" s="58"/>
      <c r="BP220" s="58"/>
      <c r="BQ220" s="58"/>
      <c r="BR220" s="58"/>
      <c r="BS220" s="58"/>
      <c r="BT220" s="58"/>
      <c r="BU220" s="58"/>
      <c r="BV220" s="58"/>
      <c r="BW220" s="58"/>
      <c r="BX220" s="58"/>
      <c r="BY220" s="58"/>
      <c r="BZ220" s="58"/>
      <c r="CA220" s="58"/>
      <c r="CB220" s="58"/>
      <c r="CC220" s="58"/>
      <c r="CD220" s="58"/>
      <c r="CE220" s="58"/>
      <c r="CF220" s="58"/>
    </row>
    <row r="221" spans="1:84" s="59" customFormat="1" ht="15.75" hidden="1" x14ac:dyDescent="0.25">
      <c r="A221" s="43">
        <v>47727</v>
      </c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23"/>
      <c r="V221" s="43">
        <v>47727</v>
      </c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23"/>
      <c r="AQ221" s="23"/>
      <c r="AR221" s="57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  <c r="BD221" s="58"/>
      <c r="BE221" s="58"/>
      <c r="BF221" s="58"/>
      <c r="BG221" s="58"/>
      <c r="BH221" s="58"/>
      <c r="BI221" s="58"/>
      <c r="BJ221" s="58"/>
      <c r="BK221" s="58"/>
      <c r="BM221" s="57"/>
      <c r="BN221" s="58"/>
      <c r="BO221" s="58"/>
      <c r="BP221" s="58"/>
      <c r="BQ221" s="58"/>
      <c r="BR221" s="58"/>
      <c r="BS221" s="58"/>
      <c r="BT221" s="58"/>
      <c r="BU221" s="58"/>
      <c r="BV221" s="58"/>
      <c r="BW221" s="58"/>
      <c r="BX221" s="58"/>
      <c r="BY221" s="58"/>
      <c r="BZ221" s="58"/>
      <c r="CA221" s="58"/>
      <c r="CB221" s="58"/>
      <c r="CC221" s="58"/>
      <c r="CD221" s="58"/>
      <c r="CE221" s="58"/>
      <c r="CF221" s="58"/>
    </row>
    <row r="222" spans="1:84" s="59" customFormat="1" ht="15.75" hidden="1" x14ac:dyDescent="0.25">
      <c r="A222" s="43">
        <v>47757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23"/>
      <c r="V222" s="43">
        <v>47757</v>
      </c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23"/>
      <c r="AQ222" s="23"/>
      <c r="AR222" s="57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  <c r="BD222" s="58"/>
      <c r="BE222" s="58"/>
      <c r="BF222" s="58"/>
      <c r="BG222" s="58"/>
      <c r="BH222" s="58"/>
      <c r="BI222" s="58"/>
      <c r="BJ222" s="58"/>
      <c r="BK222" s="58"/>
      <c r="BM222" s="57"/>
      <c r="BN222" s="58"/>
      <c r="BO222" s="58"/>
      <c r="BP222" s="58"/>
      <c r="BQ222" s="58"/>
      <c r="BR222" s="58"/>
      <c r="BS222" s="58"/>
      <c r="BT222" s="58"/>
      <c r="BU222" s="58"/>
      <c r="BV222" s="58"/>
      <c r="BW222" s="58"/>
      <c r="BX222" s="58"/>
      <c r="BY222" s="58"/>
      <c r="BZ222" s="58"/>
      <c r="CA222" s="58"/>
      <c r="CB222" s="58"/>
      <c r="CC222" s="58"/>
      <c r="CD222" s="58"/>
      <c r="CE222" s="58"/>
      <c r="CF222" s="58"/>
    </row>
    <row r="223" spans="1:84" s="59" customFormat="1" ht="15.75" hidden="1" x14ac:dyDescent="0.25">
      <c r="A223" s="43">
        <v>47788</v>
      </c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23"/>
      <c r="V223" s="43">
        <v>47788</v>
      </c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23"/>
      <c r="AQ223" s="23"/>
      <c r="AR223" s="57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  <c r="BD223" s="58"/>
      <c r="BE223" s="58"/>
      <c r="BF223" s="58"/>
      <c r="BG223" s="58"/>
      <c r="BH223" s="58"/>
      <c r="BI223" s="58"/>
      <c r="BJ223" s="58"/>
      <c r="BK223" s="58"/>
      <c r="BM223" s="57"/>
      <c r="BN223" s="58"/>
      <c r="BO223" s="58"/>
      <c r="BP223" s="58"/>
      <c r="BQ223" s="58"/>
      <c r="BR223" s="58"/>
      <c r="BS223" s="58"/>
      <c r="BT223" s="58"/>
      <c r="BU223" s="58"/>
      <c r="BV223" s="58"/>
      <c r="BW223" s="58"/>
      <c r="BX223" s="58"/>
      <c r="BY223" s="58"/>
      <c r="BZ223" s="58"/>
      <c r="CA223" s="58"/>
      <c r="CB223" s="58"/>
      <c r="CC223" s="58"/>
      <c r="CD223" s="58"/>
      <c r="CE223" s="58"/>
      <c r="CF223" s="58"/>
    </row>
    <row r="224" spans="1:84" s="59" customFormat="1" ht="15.75" hidden="1" x14ac:dyDescent="0.25">
      <c r="A224" s="44">
        <v>47818</v>
      </c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23"/>
      <c r="V224" s="44">
        <v>47818</v>
      </c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23"/>
      <c r="AQ224" s="23"/>
      <c r="AR224" s="57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  <c r="BD224" s="58"/>
      <c r="BE224" s="58"/>
      <c r="BF224" s="58"/>
      <c r="BG224" s="58"/>
      <c r="BH224" s="58"/>
      <c r="BI224" s="58"/>
      <c r="BJ224" s="58"/>
      <c r="BK224" s="58"/>
      <c r="BM224" s="57"/>
      <c r="BN224" s="58"/>
      <c r="BO224" s="58"/>
      <c r="BP224" s="58"/>
      <c r="BQ224" s="58"/>
      <c r="BR224" s="58"/>
      <c r="BS224" s="58"/>
      <c r="BT224" s="58"/>
      <c r="BU224" s="58"/>
      <c r="BV224" s="58"/>
      <c r="BW224" s="58"/>
      <c r="BX224" s="58"/>
      <c r="BY224" s="58"/>
      <c r="BZ224" s="58"/>
      <c r="CA224" s="58"/>
      <c r="CB224" s="58"/>
      <c r="CC224" s="58"/>
      <c r="CD224" s="58"/>
      <c r="CE224" s="58"/>
      <c r="CF224" s="58"/>
    </row>
    <row r="225" spans="1:84" s="59" customFormat="1" ht="15.75" hidden="1" x14ac:dyDescent="0.25">
      <c r="A225" s="45">
        <v>47849</v>
      </c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23"/>
      <c r="V225" s="45">
        <v>47849</v>
      </c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23"/>
      <c r="AQ225" s="23"/>
      <c r="AR225" s="57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  <c r="BD225" s="58"/>
      <c r="BE225" s="58"/>
      <c r="BF225" s="58"/>
      <c r="BG225" s="58"/>
      <c r="BH225" s="58"/>
      <c r="BI225" s="58"/>
      <c r="BJ225" s="58"/>
      <c r="BK225" s="58"/>
      <c r="BM225" s="57"/>
      <c r="BN225" s="58"/>
      <c r="BO225" s="58"/>
      <c r="BP225" s="58"/>
      <c r="BQ225" s="58"/>
      <c r="BR225" s="58"/>
      <c r="BS225" s="58"/>
      <c r="BT225" s="58"/>
      <c r="BU225" s="58"/>
      <c r="BV225" s="58"/>
      <c r="BW225" s="58"/>
      <c r="BX225" s="58"/>
      <c r="BY225" s="58"/>
      <c r="BZ225" s="58"/>
      <c r="CA225" s="58"/>
      <c r="CB225" s="58"/>
      <c r="CC225" s="58"/>
      <c r="CD225" s="58"/>
      <c r="CE225" s="58"/>
      <c r="CF225" s="58"/>
    </row>
    <row r="226" spans="1:84" s="59" customFormat="1" ht="15.75" hidden="1" x14ac:dyDescent="0.25">
      <c r="A226" s="40">
        <v>47880</v>
      </c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3"/>
      <c r="V226" s="40">
        <v>47880</v>
      </c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3"/>
      <c r="AQ226" s="23"/>
      <c r="AR226" s="57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  <c r="BD226" s="58"/>
      <c r="BE226" s="58"/>
      <c r="BF226" s="58"/>
      <c r="BG226" s="58"/>
      <c r="BH226" s="58"/>
      <c r="BI226" s="58"/>
      <c r="BJ226" s="58"/>
      <c r="BK226" s="58"/>
      <c r="BM226" s="57"/>
      <c r="BN226" s="58"/>
      <c r="BO226" s="58"/>
      <c r="BP226" s="58"/>
      <c r="BQ226" s="58"/>
      <c r="BR226" s="58"/>
      <c r="BS226" s="58"/>
      <c r="BT226" s="58"/>
      <c r="BU226" s="58"/>
      <c r="BV226" s="58"/>
      <c r="BW226" s="58"/>
      <c r="BX226" s="58"/>
      <c r="BY226" s="58"/>
      <c r="BZ226" s="58"/>
      <c r="CA226" s="58"/>
      <c r="CB226" s="58"/>
      <c r="CC226" s="58"/>
      <c r="CD226" s="58"/>
      <c r="CE226" s="58"/>
      <c r="CF226" s="58"/>
    </row>
    <row r="227" spans="1:84" s="59" customFormat="1" ht="15.75" hidden="1" x14ac:dyDescent="0.25">
      <c r="A227" s="40">
        <v>47908</v>
      </c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3"/>
      <c r="V227" s="40">
        <v>47908</v>
      </c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3"/>
      <c r="AQ227" s="23"/>
      <c r="AR227" s="57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  <c r="BD227" s="58"/>
      <c r="BE227" s="58"/>
      <c r="BF227" s="58"/>
      <c r="BG227" s="58"/>
      <c r="BH227" s="58"/>
      <c r="BI227" s="58"/>
      <c r="BJ227" s="58"/>
      <c r="BK227" s="58"/>
      <c r="BM227" s="57"/>
      <c r="BN227" s="58"/>
      <c r="BO227" s="58"/>
      <c r="BP227" s="58"/>
      <c r="BQ227" s="58"/>
      <c r="BR227" s="58"/>
      <c r="BS227" s="58"/>
      <c r="BT227" s="58"/>
      <c r="BU227" s="58"/>
      <c r="BV227" s="58"/>
      <c r="BW227" s="58"/>
      <c r="BX227" s="58"/>
      <c r="BY227" s="58"/>
      <c r="BZ227" s="58"/>
      <c r="CA227" s="58"/>
      <c r="CB227" s="58"/>
      <c r="CC227" s="58"/>
      <c r="CD227" s="58"/>
      <c r="CE227" s="58"/>
      <c r="CF227" s="58"/>
    </row>
    <row r="228" spans="1:84" s="59" customFormat="1" ht="15.75" hidden="1" x14ac:dyDescent="0.25">
      <c r="A228" s="40">
        <v>47939</v>
      </c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3"/>
      <c r="V228" s="40">
        <v>47939</v>
      </c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3"/>
      <c r="AQ228" s="23"/>
      <c r="AR228" s="57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  <c r="BD228" s="58"/>
      <c r="BE228" s="58"/>
      <c r="BF228" s="58"/>
      <c r="BG228" s="58"/>
      <c r="BH228" s="58"/>
      <c r="BI228" s="58"/>
      <c r="BJ228" s="58"/>
      <c r="BK228" s="58"/>
      <c r="BM228" s="57"/>
      <c r="BN228" s="58"/>
      <c r="BO228" s="58"/>
      <c r="BP228" s="58"/>
      <c r="BQ228" s="58"/>
      <c r="BR228" s="58"/>
      <c r="BS228" s="58"/>
      <c r="BT228" s="58"/>
      <c r="BU228" s="58"/>
      <c r="BV228" s="58"/>
      <c r="BW228" s="58"/>
      <c r="BX228" s="58"/>
      <c r="BY228" s="58"/>
      <c r="BZ228" s="58"/>
      <c r="CA228" s="58"/>
      <c r="CB228" s="58"/>
      <c r="CC228" s="58"/>
      <c r="CD228" s="58"/>
      <c r="CE228" s="58"/>
      <c r="CF228" s="58"/>
    </row>
    <row r="229" spans="1:84" s="59" customFormat="1" ht="15.75" hidden="1" x14ac:dyDescent="0.25">
      <c r="A229" s="40">
        <v>47969</v>
      </c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3"/>
      <c r="V229" s="40">
        <v>47969</v>
      </c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3"/>
      <c r="AQ229" s="23"/>
      <c r="AR229" s="57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  <c r="BD229" s="58"/>
      <c r="BE229" s="58"/>
      <c r="BF229" s="58"/>
      <c r="BG229" s="58"/>
      <c r="BH229" s="58"/>
      <c r="BI229" s="58"/>
      <c r="BJ229" s="58"/>
      <c r="BK229" s="58"/>
      <c r="BM229" s="57"/>
      <c r="BN229" s="58"/>
      <c r="BO229" s="58"/>
      <c r="BP229" s="58"/>
      <c r="BQ229" s="58"/>
      <c r="BR229" s="58"/>
      <c r="BS229" s="58"/>
      <c r="BT229" s="58"/>
      <c r="BU229" s="58"/>
      <c r="BV229" s="58"/>
      <c r="BW229" s="58"/>
      <c r="BX229" s="58"/>
      <c r="BY229" s="58"/>
      <c r="BZ229" s="58"/>
      <c r="CA229" s="58"/>
      <c r="CB229" s="58"/>
      <c r="CC229" s="58"/>
      <c r="CD229" s="58"/>
      <c r="CE229" s="58"/>
      <c r="CF229" s="58"/>
    </row>
    <row r="230" spans="1:84" s="59" customFormat="1" ht="15.75" hidden="1" x14ac:dyDescent="0.25">
      <c r="A230" s="40">
        <v>48000</v>
      </c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3"/>
      <c r="V230" s="40">
        <v>48000</v>
      </c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3"/>
      <c r="AQ230" s="23"/>
      <c r="AR230" s="57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  <c r="BD230" s="58"/>
      <c r="BE230" s="58"/>
      <c r="BF230" s="58"/>
      <c r="BG230" s="58"/>
      <c r="BH230" s="58"/>
      <c r="BI230" s="58"/>
      <c r="BJ230" s="58"/>
      <c r="BK230" s="58"/>
      <c r="BM230" s="57"/>
      <c r="BN230" s="58"/>
      <c r="BO230" s="58"/>
      <c r="BP230" s="58"/>
      <c r="BQ230" s="58"/>
      <c r="BR230" s="58"/>
      <c r="BS230" s="58"/>
      <c r="BT230" s="58"/>
      <c r="BU230" s="58"/>
      <c r="BV230" s="58"/>
      <c r="BW230" s="58"/>
      <c r="BX230" s="58"/>
      <c r="BY230" s="58"/>
      <c r="BZ230" s="58"/>
      <c r="CA230" s="58"/>
      <c r="CB230" s="58"/>
      <c r="CC230" s="58"/>
      <c r="CD230" s="58"/>
      <c r="CE230" s="58"/>
      <c r="CF230" s="58"/>
    </row>
    <row r="231" spans="1:84" s="59" customFormat="1" ht="15.75" hidden="1" x14ac:dyDescent="0.25">
      <c r="A231" s="40">
        <v>48030</v>
      </c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3"/>
      <c r="V231" s="40">
        <v>48030</v>
      </c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3"/>
      <c r="AQ231" s="23"/>
      <c r="AR231" s="57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  <c r="BD231" s="58"/>
      <c r="BE231" s="58"/>
      <c r="BF231" s="58"/>
      <c r="BG231" s="58"/>
      <c r="BH231" s="58"/>
      <c r="BI231" s="58"/>
      <c r="BJ231" s="58"/>
      <c r="BK231" s="58"/>
      <c r="BM231" s="57"/>
      <c r="BN231" s="58"/>
      <c r="BO231" s="58"/>
      <c r="BP231" s="58"/>
      <c r="BQ231" s="58"/>
      <c r="BR231" s="58"/>
      <c r="BS231" s="58"/>
      <c r="BT231" s="58"/>
      <c r="BU231" s="58"/>
      <c r="BV231" s="58"/>
      <c r="BW231" s="58"/>
      <c r="BX231" s="58"/>
      <c r="BY231" s="58"/>
      <c r="BZ231" s="58"/>
      <c r="CA231" s="58"/>
      <c r="CB231" s="58"/>
      <c r="CC231" s="58"/>
      <c r="CD231" s="58"/>
      <c r="CE231" s="58"/>
      <c r="CF231" s="58"/>
    </row>
    <row r="232" spans="1:84" s="59" customFormat="1" ht="15.75" hidden="1" x14ac:dyDescent="0.25">
      <c r="A232" s="40">
        <v>48061</v>
      </c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3"/>
      <c r="V232" s="40">
        <v>48061</v>
      </c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3"/>
      <c r="AQ232" s="23"/>
      <c r="AR232" s="57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  <c r="BD232" s="58"/>
      <c r="BE232" s="58"/>
      <c r="BF232" s="58"/>
      <c r="BG232" s="58"/>
      <c r="BH232" s="58"/>
      <c r="BI232" s="58"/>
      <c r="BJ232" s="58"/>
      <c r="BK232" s="58"/>
      <c r="BM232" s="57"/>
      <c r="BN232" s="58"/>
      <c r="BO232" s="58"/>
      <c r="BP232" s="58"/>
      <c r="BQ232" s="58"/>
      <c r="BR232" s="58"/>
      <c r="BS232" s="58"/>
      <c r="BT232" s="58"/>
      <c r="BU232" s="58"/>
      <c r="BV232" s="58"/>
      <c r="BW232" s="58"/>
      <c r="BX232" s="58"/>
      <c r="BY232" s="58"/>
      <c r="BZ232" s="58"/>
      <c r="CA232" s="58"/>
      <c r="CB232" s="58"/>
      <c r="CC232" s="58"/>
      <c r="CD232" s="58"/>
      <c r="CE232" s="58"/>
      <c r="CF232" s="58"/>
    </row>
    <row r="233" spans="1:84" s="59" customFormat="1" ht="15.75" hidden="1" x14ac:dyDescent="0.25">
      <c r="A233" s="40">
        <v>48092</v>
      </c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3"/>
      <c r="V233" s="40">
        <v>48092</v>
      </c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3"/>
      <c r="AQ233" s="23"/>
      <c r="AR233" s="57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  <c r="BD233" s="58"/>
      <c r="BE233" s="58"/>
      <c r="BF233" s="58"/>
      <c r="BG233" s="58"/>
      <c r="BH233" s="58"/>
      <c r="BI233" s="58"/>
      <c r="BJ233" s="58"/>
      <c r="BK233" s="58"/>
      <c r="BM233" s="57"/>
      <c r="BN233" s="58"/>
      <c r="BO233" s="58"/>
      <c r="BP233" s="58"/>
      <c r="BQ233" s="58"/>
      <c r="BR233" s="58"/>
      <c r="BS233" s="58"/>
      <c r="BT233" s="58"/>
      <c r="BU233" s="58"/>
      <c r="BV233" s="58"/>
      <c r="BW233" s="58"/>
      <c r="BX233" s="58"/>
      <c r="BY233" s="58"/>
      <c r="BZ233" s="58"/>
      <c r="CA233" s="58"/>
      <c r="CB233" s="58"/>
      <c r="CC233" s="58"/>
      <c r="CD233" s="58"/>
      <c r="CE233" s="58"/>
      <c r="CF233" s="58"/>
    </row>
    <row r="234" spans="1:84" s="59" customFormat="1" ht="15.75" hidden="1" x14ac:dyDescent="0.25">
      <c r="A234" s="40">
        <v>48122</v>
      </c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3"/>
      <c r="V234" s="40">
        <v>48122</v>
      </c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3"/>
      <c r="AQ234" s="23"/>
      <c r="AR234" s="57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  <c r="BF234" s="58"/>
      <c r="BG234" s="58"/>
      <c r="BH234" s="58"/>
      <c r="BI234" s="58"/>
      <c r="BJ234" s="58"/>
      <c r="BK234" s="58"/>
      <c r="BM234" s="57"/>
      <c r="BN234" s="58"/>
      <c r="BO234" s="58"/>
      <c r="BP234" s="58"/>
      <c r="BQ234" s="58"/>
      <c r="BR234" s="58"/>
      <c r="BS234" s="58"/>
      <c r="BT234" s="58"/>
      <c r="BU234" s="58"/>
      <c r="BV234" s="58"/>
      <c r="BW234" s="58"/>
      <c r="BX234" s="58"/>
      <c r="BY234" s="58"/>
      <c r="BZ234" s="58"/>
      <c r="CA234" s="58"/>
      <c r="CB234" s="58"/>
      <c r="CC234" s="58"/>
      <c r="CD234" s="58"/>
      <c r="CE234" s="58"/>
      <c r="CF234" s="58"/>
    </row>
    <row r="235" spans="1:84" s="59" customFormat="1" ht="15.75" hidden="1" x14ac:dyDescent="0.25">
      <c r="A235" s="40">
        <v>48153</v>
      </c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3"/>
      <c r="V235" s="40">
        <v>48153</v>
      </c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3"/>
      <c r="AQ235" s="23"/>
      <c r="AR235" s="57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  <c r="BD235" s="58"/>
      <c r="BE235" s="58"/>
      <c r="BF235" s="58"/>
      <c r="BG235" s="58"/>
      <c r="BH235" s="58"/>
      <c r="BI235" s="58"/>
      <c r="BJ235" s="58"/>
      <c r="BK235" s="58"/>
      <c r="BM235" s="57"/>
      <c r="BN235" s="58"/>
      <c r="BO235" s="58"/>
      <c r="BP235" s="58"/>
      <c r="BQ235" s="58"/>
      <c r="BR235" s="58"/>
      <c r="BS235" s="58"/>
      <c r="BT235" s="58"/>
      <c r="BU235" s="58"/>
      <c r="BV235" s="58"/>
      <c r="BW235" s="58"/>
      <c r="BX235" s="58"/>
      <c r="BY235" s="58"/>
      <c r="BZ235" s="58"/>
      <c r="CA235" s="58"/>
      <c r="CB235" s="58"/>
      <c r="CC235" s="58"/>
      <c r="CD235" s="58"/>
      <c r="CE235" s="58"/>
      <c r="CF235" s="58"/>
    </row>
    <row r="236" spans="1:84" s="59" customFormat="1" ht="15.75" hidden="1" x14ac:dyDescent="0.25">
      <c r="A236" s="41">
        <v>48183</v>
      </c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3"/>
      <c r="V236" s="41">
        <v>48183</v>
      </c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3"/>
      <c r="AQ236" s="23"/>
      <c r="AR236" s="57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  <c r="BF236" s="58"/>
      <c r="BG236" s="58"/>
      <c r="BH236" s="58"/>
      <c r="BI236" s="58"/>
      <c r="BJ236" s="58"/>
      <c r="BK236" s="58"/>
      <c r="BM236" s="57"/>
      <c r="BN236" s="58"/>
      <c r="BO236" s="58"/>
      <c r="BP236" s="58"/>
      <c r="BQ236" s="58"/>
      <c r="BR236" s="58"/>
      <c r="BS236" s="58"/>
      <c r="BT236" s="58"/>
      <c r="BU236" s="58"/>
      <c r="BV236" s="58"/>
      <c r="BW236" s="58"/>
      <c r="BX236" s="58"/>
      <c r="BY236" s="58"/>
      <c r="BZ236" s="58"/>
      <c r="CA236" s="58"/>
      <c r="CB236" s="58"/>
      <c r="CC236" s="58"/>
      <c r="CD236" s="58"/>
      <c r="CE236" s="58"/>
      <c r="CF236" s="58"/>
    </row>
    <row r="237" spans="1:84" s="59" customFormat="1" ht="15.75" hidden="1" x14ac:dyDescent="0.25">
      <c r="A237" s="42">
        <v>48214</v>
      </c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3"/>
      <c r="V237" s="42">
        <v>48214</v>
      </c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3"/>
      <c r="AQ237" s="23"/>
      <c r="AR237" s="57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  <c r="BF237" s="58"/>
      <c r="BG237" s="58"/>
      <c r="BH237" s="58"/>
      <c r="BI237" s="58"/>
      <c r="BJ237" s="58"/>
      <c r="BK237" s="58"/>
      <c r="BM237" s="57"/>
      <c r="BN237" s="58"/>
      <c r="BO237" s="58"/>
      <c r="BP237" s="58"/>
      <c r="BQ237" s="58"/>
      <c r="BR237" s="58"/>
      <c r="BS237" s="58"/>
      <c r="BT237" s="58"/>
      <c r="BU237" s="58"/>
      <c r="BV237" s="58"/>
      <c r="BW237" s="58"/>
      <c r="BX237" s="58"/>
      <c r="BY237" s="58"/>
      <c r="BZ237" s="58"/>
      <c r="CA237" s="58"/>
      <c r="CB237" s="58"/>
      <c r="CC237" s="58"/>
      <c r="CD237" s="58"/>
      <c r="CE237" s="58"/>
      <c r="CF237" s="58"/>
    </row>
    <row r="238" spans="1:84" s="59" customFormat="1" ht="15.75" hidden="1" x14ac:dyDescent="0.25">
      <c r="A238" s="43">
        <v>48245</v>
      </c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23"/>
      <c r="V238" s="43">
        <v>48245</v>
      </c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23"/>
      <c r="AQ238" s="23"/>
      <c r="AR238" s="57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  <c r="BD238" s="58"/>
      <c r="BE238" s="58"/>
      <c r="BF238" s="58"/>
      <c r="BG238" s="58"/>
      <c r="BH238" s="58"/>
      <c r="BI238" s="58"/>
      <c r="BJ238" s="58"/>
      <c r="BK238" s="58"/>
      <c r="BM238" s="57"/>
      <c r="BN238" s="58"/>
      <c r="BO238" s="58"/>
      <c r="BP238" s="58"/>
      <c r="BQ238" s="58"/>
      <c r="BR238" s="58"/>
      <c r="BS238" s="58"/>
      <c r="BT238" s="58"/>
      <c r="BU238" s="58"/>
      <c r="BV238" s="58"/>
      <c r="BW238" s="58"/>
      <c r="BX238" s="58"/>
      <c r="BY238" s="58"/>
      <c r="BZ238" s="58"/>
      <c r="CA238" s="58"/>
      <c r="CB238" s="58"/>
      <c r="CC238" s="58"/>
      <c r="CD238" s="58"/>
      <c r="CE238" s="58"/>
      <c r="CF238" s="58"/>
    </row>
    <row r="239" spans="1:84" s="59" customFormat="1" ht="15.75" hidden="1" x14ac:dyDescent="0.25">
      <c r="A239" s="43">
        <v>48274</v>
      </c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23"/>
      <c r="V239" s="43">
        <v>48274</v>
      </c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23"/>
      <c r="AQ239" s="23"/>
      <c r="AR239" s="57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  <c r="BD239" s="58"/>
      <c r="BE239" s="58"/>
      <c r="BF239" s="58"/>
      <c r="BG239" s="58"/>
      <c r="BH239" s="58"/>
      <c r="BI239" s="58"/>
      <c r="BJ239" s="58"/>
      <c r="BK239" s="58"/>
      <c r="BM239" s="57"/>
      <c r="BN239" s="58"/>
      <c r="BO239" s="58"/>
      <c r="BP239" s="58"/>
      <c r="BQ239" s="58"/>
      <c r="BR239" s="58"/>
      <c r="BS239" s="58"/>
      <c r="BT239" s="58"/>
      <c r="BU239" s="58"/>
      <c r="BV239" s="58"/>
      <c r="BW239" s="58"/>
      <c r="BX239" s="58"/>
      <c r="BY239" s="58"/>
      <c r="BZ239" s="58"/>
      <c r="CA239" s="58"/>
      <c r="CB239" s="58"/>
      <c r="CC239" s="58"/>
      <c r="CD239" s="58"/>
      <c r="CE239" s="58"/>
      <c r="CF239" s="58"/>
    </row>
    <row r="240" spans="1:84" s="59" customFormat="1" ht="15.75" hidden="1" x14ac:dyDescent="0.25">
      <c r="A240" s="43">
        <v>48305</v>
      </c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23"/>
      <c r="V240" s="43">
        <v>48305</v>
      </c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23"/>
      <c r="AQ240" s="23"/>
      <c r="AR240" s="57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  <c r="BD240" s="58"/>
      <c r="BE240" s="58"/>
      <c r="BF240" s="58"/>
      <c r="BG240" s="58"/>
      <c r="BH240" s="58"/>
      <c r="BI240" s="58"/>
      <c r="BJ240" s="58"/>
      <c r="BK240" s="58"/>
      <c r="BM240" s="57"/>
      <c r="BN240" s="58"/>
      <c r="BO240" s="58"/>
      <c r="BP240" s="58"/>
      <c r="BQ240" s="58"/>
      <c r="BR240" s="58"/>
      <c r="BS240" s="58"/>
      <c r="BT240" s="58"/>
      <c r="BU240" s="58"/>
      <c r="BV240" s="58"/>
      <c r="BW240" s="58"/>
      <c r="BX240" s="58"/>
      <c r="BY240" s="58"/>
      <c r="BZ240" s="58"/>
      <c r="CA240" s="58"/>
      <c r="CB240" s="58"/>
      <c r="CC240" s="58"/>
      <c r="CD240" s="58"/>
      <c r="CE240" s="58"/>
      <c r="CF240" s="58"/>
    </row>
    <row r="241" spans="1:84" s="59" customFormat="1" ht="15.75" hidden="1" x14ac:dyDescent="0.25">
      <c r="A241" s="43">
        <v>48335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23"/>
      <c r="V241" s="43">
        <v>48335</v>
      </c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23"/>
      <c r="AQ241" s="23"/>
      <c r="AR241" s="57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  <c r="BD241" s="58"/>
      <c r="BE241" s="58"/>
      <c r="BF241" s="58"/>
      <c r="BG241" s="58"/>
      <c r="BH241" s="58"/>
      <c r="BI241" s="58"/>
      <c r="BJ241" s="58"/>
      <c r="BK241" s="58"/>
      <c r="BM241" s="57"/>
      <c r="BN241" s="58"/>
      <c r="BO241" s="58"/>
      <c r="BP241" s="58"/>
      <c r="BQ241" s="58"/>
      <c r="BR241" s="58"/>
      <c r="BS241" s="58"/>
      <c r="BT241" s="58"/>
      <c r="BU241" s="58"/>
      <c r="BV241" s="58"/>
      <c r="BW241" s="58"/>
      <c r="BX241" s="58"/>
      <c r="BY241" s="58"/>
      <c r="BZ241" s="58"/>
      <c r="CA241" s="58"/>
      <c r="CB241" s="58"/>
      <c r="CC241" s="58"/>
      <c r="CD241" s="58"/>
      <c r="CE241" s="58"/>
      <c r="CF241" s="58"/>
    </row>
    <row r="242" spans="1:84" s="59" customFormat="1" ht="15.75" hidden="1" x14ac:dyDescent="0.25">
      <c r="A242" s="43">
        <v>48366</v>
      </c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23"/>
      <c r="V242" s="43">
        <v>48366</v>
      </c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23"/>
      <c r="AQ242" s="23"/>
      <c r="AR242" s="57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  <c r="BD242" s="58"/>
      <c r="BE242" s="58"/>
      <c r="BF242" s="58"/>
      <c r="BG242" s="58"/>
      <c r="BH242" s="58"/>
      <c r="BI242" s="58"/>
      <c r="BJ242" s="58"/>
      <c r="BK242" s="58"/>
      <c r="BM242" s="57"/>
      <c r="BN242" s="58"/>
      <c r="BO242" s="58"/>
      <c r="BP242" s="58"/>
      <c r="BQ242" s="58"/>
      <c r="BR242" s="58"/>
      <c r="BS242" s="58"/>
      <c r="BT242" s="58"/>
      <c r="BU242" s="58"/>
      <c r="BV242" s="58"/>
      <c r="BW242" s="58"/>
      <c r="BX242" s="58"/>
      <c r="BY242" s="58"/>
      <c r="BZ242" s="58"/>
      <c r="CA242" s="58"/>
      <c r="CB242" s="58"/>
      <c r="CC242" s="58"/>
      <c r="CD242" s="58"/>
      <c r="CE242" s="58"/>
      <c r="CF242" s="58"/>
    </row>
    <row r="243" spans="1:84" s="59" customFormat="1" ht="15.75" hidden="1" x14ac:dyDescent="0.25">
      <c r="A243" s="43">
        <v>48396</v>
      </c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23"/>
      <c r="V243" s="43">
        <v>48396</v>
      </c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23"/>
      <c r="AQ243" s="23"/>
      <c r="AR243" s="57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  <c r="BD243" s="58"/>
      <c r="BE243" s="58"/>
      <c r="BF243" s="58"/>
      <c r="BG243" s="58"/>
      <c r="BH243" s="58"/>
      <c r="BI243" s="58"/>
      <c r="BJ243" s="58"/>
      <c r="BK243" s="58"/>
      <c r="BM243" s="57"/>
      <c r="BN243" s="58"/>
      <c r="BO243" s="58"/>
      <c r="BP243" s="58"/>
      <c r="BQ243" s="58"/>
      <c r="BR243" s="58"/>
      <c r="BS243" s="58"/>
      <c r="BT243" s="58"/>
      <c r="BU243" s="58"/>
      <c r="BV243" s="58"/>
      <c r="BW243" s="58"/>
      <c r="BX243" s="58"/>
      <c r="BY243" s="58"/>
      <c r="BZ243" s="58"/>
      <c r="CA243" s="58"/>
      <c r="CB243" s="58"/>
      <c r="CC243" s="58"/>
      <c r="CD243" s="58"/>
      <c r="CE243" s="58"/>
      <c r="CF243" s="58"/>
    </row>
    <row r="244" spans="1:84" s="59" customFormat="1" ht="15.75" hidden="1" x14ac:dyDescent="0.25">
      <c r="A244" s="43">
        <v>48427</v>
      </c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23"/>
      <c r="V244" s="43">
        <v>48427</v>
      </c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23"/>
      <c r="AQ244" s="23"/>
      <c r="AR244" s="57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  <c r="BD244" s="58"/>
      <c r="BE244" s="58"/>
      <c r="BF244" s="58"/>
      <c r="BG244" s="58"/>
      <c r="BH244" s="58"/>
      <c r="BI244" s="58"/>
      <c r="BJ244" s="58"/>
      <c r="BK244" s="58"/>
      <c r="BM244" s="57"/>
      <c r="BN244" s="58"/>
      <c r="BO244" s="58"/>
      <c r="BP244" s="58"/>
      <c r="BQ244" s="58"/>
      <c r="BR244" s="58"/>
      <c r="BS244" s="58"/>
      <c r="BT244" s="58"/>
      <c r="BU244" s="58"/>
      <c r="BV244" s="58"/>
      <c r="BW244" s="58"/>
      <c r="BX244" s="58"/>
      <c r="BY244" s="58"/>
      <c r="BZ244" s="58"/>
      <c r="CA244" s="58"/>
      <c r="CB244" s="58"/>
      <c r="CC244" s="58"/>
      <c r="CD244" s="58"/>
      <c r="CE244" s="58"/>
      <c r="CF244" s="58"/>
    </row>
    <row r="245" spans="1:84" s="59" customFormat="1" ht="15.75" hidden="1" x14ac:dyDescent="0.25">
      <c r="A245" s="43">
        <v>48458</v>
      </c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23"/>
      <c r="V245" s="43">
        <v>48458</v>
      </c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23"/>
      <c r="AQ245" s="23"/>
      <c r="AR245" s="57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  <c r="BD245" s="58"/>
      <c r="BE245" s="58"/>
      <c r="BF245" s="58"/>
      <c r="BG245" s="58"/>
      <c r="BH245" s="58"/>
      <c r="BI245" s="58"/>
      <c r="BJ245" s="58"/>
      <c r="BK245" s="58"/>
      <c r="BM245" s="57"/>
      <c r="BN245" s="58"/>
      <c r="BO245" s="58"/>
      <c r="BP245" s="58"/>
      <c r="BQ245" s="58"/>
      <c r="BR245" s="58"/>
      <c r="BS245" s="58"/>
      <c r="BT245" s="58"/>
      <c r="BU245" s="58"/>
      <c r="BV245" s="58"/>
      <c r="BW245" s="58"/>
      <c r="BX245" s="58"/>
      <c r="BY245" s="58"/>
      <c r="BZ245" s="58"/>
      <c r="CA245" s="58"/>
      <c r="CB245" s="58"/>
      <c r="CC245" s="58"/>
      <c r="CD245" s="58"/>
      <c r="CE245" s="58"/>
      <c r="CF245" s="58"/>
    </row>
    <row r="246" spans="1:84" s="59" customFormat="1" ht="15.75" hidden="1" x14ac:dyDescent="0.25">
      <c r="A246" s="43">
        <v>48488</v>
      </c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23"/>
      <c r="V246" s="43">
        <v>48488</v>
      </c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23"/>
      <c r="AQ246" s="23"/>
      <c r="AR246" s="57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  <c r="BD246" s="58"/>
      <c r="BE246" s="58"/>
      <c r="BF246" s="58"/>
      <c r="BG246" s="58"/>
      <c r="BH246" s="58"/>
      <c r="BI246" s="58"/>
      <c r="BJ246" s="58"/>
      <c r="BK246" s="58"/>
      <c r="BM246" s="57"/>
      <c r="BN246" s="58"/>
      <c r="BO246" s="58"/>
      <c r="BP246" s="58"/>
      <c r="BQ246" s="58"/>
      <c r="BR246" s="58"/>
      <c r="BS246" s="58"/>
      <c r="BT246" s="58"/>
      <c r="BU246" s="58"/>
      <c r="BV246" s="58"/>
      <c r="BW246" s="58"/>
      <c r="BX246" s="58"/>
      <c r="BY246" s="58"/>
      <c r="BZ246" s="58"/>
      <c r="CA246" s="58"/>
      <c r="CB246" s="58"/>
      <c r="CC246" s="58"/>
      <c r="CD246" s="58"/>
      <c r="CE246" s="58"/>
      <c r="CF246" s="58"/>
    </row>
    <row r="247" spans="1:84" s="59" customFormat="1" ht="15.75" hidden="1" x14ac:dyDescent="0.25">
      <c r="A247" s="43">
        <v>48519</v>
      </c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23"/>
      <c r="V247" s="43">
        <v>48519</v>
      </c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23"/>
      <c r="AQ247" s="23"/>
      <c r="AR247" s="57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  <c r="BD247" s="58"/>
      <c r="BE247" s="58"/>
      <c r="BF247" s="58"/>
      <c r="BG247" s="58"/>
      <c r="BH247" s="58"/>
      <c r="BI247" s="58"/>
      <c r="BJ247" s="58"/>
      <c r="BK247" s="58"/>
      <c r="BM247" s="57"/>
      <c r="BN247" s="58"/>
      <c r="BO247" s="58"/>
      <c r="BP247" s="58"/>
      <c r="BQ247" s="58"/>
      <c r="BR247" s="58"/>
      <c r="BS247" s="58"/>
      <c r="BT247" s="58"/>
      <c r="BU247" s="58"/>
      <c r="BV247" s="58"/>
      <c r="BW247" s="58"/>
      <c r="BX247" s="58"/>
      <c r="BY247" s="58"/>
      <c r="BZ247" s="58"/>
      <c r="CA247" s="58"/>
      <c r="CB247" s="58"/>
      <c r="CC247" s="58"/>
      <c r="CD247" s="58"/>
      <c r="CE247" s="58"/>
      <c r="CF247" s="58"/>
    </row>
    <row r="248" spans="1:84" s="59" customFormat="1" ht="15.75" hidden="1" x14ac:dyDescent="0.25">
      <c r="A248" s="44">
        <v>48549</v>
      </c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23"/>
      <c r="V248" s="44">
        <v>48549</v>
      </c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23"/>
      <c r="AQ248" s="23"/>
      <c r="AR248" s="57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  <c r="BD248" s="58"/>
      <c r="BE248" s="58"/>
      <c r="BF248" s="58"/>
      <c r="BG248" s="58"/>
      <c r="BH248" s="58"/>
      <c r="BI248" s="58"/>
      <c r="BJ248" s="58"/>
      <c r="BK248" s="58"/>
      <c r="BM248" s="57"/>
      <c r="BN248" s="58"/>
      <c r="BO248" s="58"/>
      <c r="BP248" s="58"/>
      <c r="BQ248" s="58"/>
      <c r="BR248" s="58"/>
      <c r="BS248" s="58"/>
      <c r="BT248" s="58"/>
      <c r="BU248" s="58"/>
      <c r="BV248" s="58"/>
      <c r="BW248" s="58"/>
      <c r="BX248" s="58"/>
      <c r="BY248" s="58"/>
      <c r="BZ248" s="58"/>
      <c r="CA248" s="58"/>
      <c r="CB248" s="58"/>
      <c r="CC248" s="58"/>
      <c r="CD248" s="58"/>
      <c r="CE248" s="58"/>
      <c r="CF248" s="58"/>
    </row>
    <row r="249" spans="1:84" s="59" customFormat="1" ht="15.75" hidden="1" x14ac:dyDescent="0.25">
      <c r="A249" s="45">
        <v>48580</v>
      </c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23"/>
      <c r="V249" s="45">
        <v>48580</v>
      </c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23"/>
      <c r="AQ249" s="23"/>
      <c r="AR249" s="57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  <c r="BD249" s="58"/>
      <c r="BE249" s="58"/>
      <c r="BF249" s="58"/>
      <c r="BG249" s="58"/>
      <c r="BH249" s="58"/>
      <c r="BI249" s="58"/>
      <c r="BJ249" s="58"/>
      <c r="BK249" s="58"/>
      <c r="BM249" s="57"/>
      <c r="BN249" s="58"/>
      <c r="BO249" s="58"/>
      <c r="BP249" s="58"/>
      <c r="BQ249" s="58"/>
      <c r="BR249" s="58"/>
      <c r="BS249" s="58"/>
      <c r="BT249" s="58"/>
      <c r="BU249" s="58"/>
      <c r="BV249" s="58"/>
      <c r="BW249" s="58"/>
      <c r="BX249" s="58"/>
      <c r="BY249" s="58"/>
      <c r="BZ249" s="58"/>
      <c r="CA249" s="58"/>
      <c r="CB249" s="58"/>
      <c r="CC249" s="58"/>
      <c r="CD249" s="58"/>
      <c r="CE249" s="58"/>
      <c r="CF249" s="58"/>
    </row>
    <row r="250" spans="1:84" s="59" customFormat="1" ht="15.75" hidden="1" x14ac:dyDescent="0.25">
      <c r="A250" s="40">
        <v>48611</v>
      </c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3"/>
      <c r="V250" s="40">
        <v>48611</v>
      </c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3"/>
      <c r="AQ250" s="23"/>
      <c r="AR250" s="57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  <c r="BD250" s="58"/>
      <c r="BE250" s="58"/>
      <c r="BF250" s="58"/>
      <c r="BG250" s="58"/>
      <c r="BH250" s="58"/>
      <c r="BI250" s="58"/>
      <c r="BJ250" s="58"/>
      <c r="BK250" s="58"/>
      <c r="BM250" s="57"/>
      <c r="BN250" s="58"/>
      <c r="BO250" s="58"/>
      <c r="BP250" s="58"/>
      <c r="BQ250" s="58"/>
      <c r="BR250" s="58"/>
      <c r="BS250" s="58"/>
      <c r="BT250" s="58"/>
      <c r="BU250" s="58"/>
      <c r="BV250" s="58"/>
      <c r="BW250" s="58"/>
      <c r="BX250" s="58"/>
      <c r="BY250" s="58"/>
      <c r="BZ250" s="58"/>
      <c r="CA250" s="58"/>
      <c r="CB250" s="58"/>
      <c r="CC250" s="58"/>
      <c r="CD250" s="58"/>
      <c r="CE250" s="58"/>
      <c r="CF250" s="58"/>
    </row>
    <row r="251" spans="1:84" s="59" customFormat="1" ht="15.75" hidden="1" x14ac:dyDescent="0.25">
      <c r="A251" s="40">
        <v>48639</v>
      </c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3"/>
      <c r="V251" s="40">
        <v>48639</v>
      </c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3"/>
      <c r="AQ251" s="23"/>
      <c r="AR251" s="57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  <c r="BD251" s="58"/>
      <c r="BE251" s="58"/>
      <c r="BF251" s="58"/>
      <c r="BG251" s="58"/>
      <c r="BH251" s="58"/>
      <c r="BI251" s="58"/>
      <c r="BJ251" s="58"/>
      <c r="BK251" s="58"/>
      <c r="BM251" s="57"/>
      <c r="BN251" s="58"/>
      <c r="BO251" s="58"/>
      <c r="BP251" s="58"/>
      <c r="BQ251" s="58"/>
      <c r="BR251" s="58"/>
      <c r="BS251" s="58"/>
      <c r="BT251" s="58"/>
      <c r="BU251" s="58"/>
      <c r="BV251" s="58"/>
      <c r="BW251" s="58"/>
      <c r="BX251" s="58"/>
      <c r="BY251" s="58"/>
      <c r="BZ251" s="58"/>
      <c r="CA251" s="58"/>
      <c r="CB251" s="58"/>
      <c r="CC251" s="58"/>
      <c r="CD251" s="58"/>
      <c r="CE251" s="58"/>
      <c r="CF251" s="58"/>
    </row>
    <row r="252" spans="1:84" s="59" customFormat="1" ht="15.75" hidden="1" x14ac:dyDescent="0.25">
      <c r="A252" s="40">
        <v>48670</v>
      </c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3"/>
      <c r="V252" s="40">
        <v>48670</v>
      </c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3"/>
      <c r="AQ252" s="23"/>
      <c r="AR252" s="57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  <c r="BD252" s="58"/>
      <c r="BE252" s="58"/>
      <c r="BF252" s="58"/>
      <c r="BG252" s="58"/>
      <c r="BH252" s="58"/>
      <c r="BI252" s="58"/>
      <c r="BJ252" s="58"/>
      <c r="BK252" s="58"/>
      <c r="BM252" s="57"/>
      <c r="BN252" s="58"/>
      <c r="BO252" s="58"/>
      <c r="BP252" s="58"/>
      <c r="BQ252" s="58"/>
      <c r="BR252" s="58"/>
      <c r="BS252" s="58"/>
      <c r="BT252" s="58"/>
      <c r="BU252" s="58"/>
      <c r="BV252" s="58"/>
      <c r="BW252" s="58"/>
      <c r="BX252" s="58"/>
      <c r="BY252" s="58"/>
      <c r="BZ252" s="58"/>
      <c r="CA252" s="58"/>
      <c r="CB252" s="58"/>
      <c r="CC252" s="58"/>
      <c r="CD252" s="58"/>
      <c r="CE252" s="58"/>
      <c r="CF252" s="58"/>
    </row>
    <row r="253" spans="1:84" s="59" customFormat="1" ht="15.75" hidden="1" x14ac:dyDescent="0.25">
      <c r="A253" s="40">
        <v>48700</v>
      </c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3"/>
      <c r="V253" s="40">
        <v>48700</v>
      </c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3"/>
      <c r="AQ253" s="23"/>
      <c r="AR253" s="57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  <c r="BD253" s="58"/>
      <c r="BE253" s="58"/>
      <c r="BF253" s="58"/>
      <c r="BG253" s="58"/>
      <c r="BH253" s="58"/>
      <c r="BI253" s="58"/>
      <c r="BJ253" s="58"/>
      <c r="BK253" s="58"/>
      <c r="BM253" s="57"/>
      <c r="BN253" s="58"/>
      <c r="BO253" s="58"/>
      <c r="BP253" s="58"/>
      <c r="BQ253" s="58"/>
      <c r="BR253" s="58"/>
      <c r="BS253" s="58"/>
      <c r="BT253" s="58"/>
      <c r="BU253" s="58"/>
      <c r="BV253" s="58"/>
      <c r="BW253" s="58"/>
      <c r="BX253" s="58"/>
      <c r="BY253" s="58"/>
      <c r="BZ253" s="58"/>
      <c r="CA253" s="58"/>
      <c r="CB253" s="58"/>
      <c r="CC253" s="58"/>
      <c r="CD253" s="58"/>
      <c r="CE253" s="58"/>
      <c r="CF253" s="58"/>
    </row>
    <row r="254" spans="1:84" s="59" customFormat="1" ht="15.75" hidden="1" x14ac:dyDescent="0.25">
      <c r="A254" s="40">
        <v>48731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3"/>
      <c r="V254" s="40">
        <v>48731</v>
      </c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3"/>
      <c r="AQ254" s="23"/>
      <c r="AR254" s="57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  <c r="BD254" s="58"/>
      <c r="BE254" s="58"/>
      <c r="BF254" s="58"/>
      <c r="BG254" s="58"/>
      <c r="BH254" s="58"/>
      <c r="BI254" s="58"/>
      <c r="BJ254" s="58"/>
      <c r="BK254" s="58"/>
      <c r="BM254" s="57"/>
      <c r="BN254" s="58"/>
      <c r="BO254" s="58"/>
      <c r="BP254" s="58"/>
      <c r="BQ254" s="58"/>
      <c r="BR254" s="58"/>
      <c r="BS254" s="58"/>
      <c r="BT254" s="58"/>
      <c r="BU254" s="58"/>
      <c r="BV254" s="58"/>
      <c r="BW254" s="58"/>
      <c r="BX254" s="58"/>
      <c r="BY254" s="58"/>
      <c r="BZ254" s="58"/>
      <c r="CA254" s="58"/>
      <c r="CB254" s="58"/>
      <c r="CC254" s="58"/>
      <c r="CD254" s="58"/>
      <c r="CE254" s="58"/>
      <c r="CF254" s="58"/>
    </row>
    <row r="255" spans="1:84" s="59" customFormat="1" ht="15.75" hidden="1" x14ac:dyDescent="0.25">
      <c r="A255" s="40">
        <v>48761</v>
      </c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3"/>
      <c r="V255" s="40">
        <v>48761</v>
      </c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3"/>
      <c r="AQ255" s="23"/>
      <c r="AR255" s="57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  <c r="BD255" s="58"/>
      <c r="BE255" s="58"/>
      <c r="BF255" s="58"/>
      <c r="BG255" s="58"/>
      <c r="BH255" s="58"/>
      <c r="BI255" s="58"/>
      <c r="BJ255" s="58"/>
      <c r="BK255" s="58"/>
      <c r="BM255" s="57"/>
      <c r="BN255" s="58"/>
      <c r="BO255" s="58"/>
      <c r="BP255" s="58"/>
      <c r="BQ255" s="58"/>
      <c r="BR255" s="58"/>
      <c r="BS255" s="58"/>
      <c r="BT255" s="58"/>
      <c r="BU255" s="58"/>
      <c r="BV255" s="58"/>
      <c r="BW255" s="58"/>
      <c r="BX255" s="58"/>
      <c r="BY255" s="58"/>
      <c r="BZ255" s="58"/>
      <c r="CA255" s="58"/>
      <c r="CB255" s="58"/>
      <c r="CC255" s="58"/>
      <c r="CD255" s="58"/>
      <c r="CE255" s="58"/>
      <c r="CF255" s="58"/>
    </row>
    <row r="256" spans="1:84" s="59" customFormat="1" ht="15.75" hidden="1" x14ac:dyDescent="0.25">
      <c r="A256" s="40">
        <v>48792</v>
      </c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3"/>
      <c r="V256" s="40">
        <v>48792</v>
      </c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3"/>
      <c r="AQ256" s="23"/>
      <c r="AR256" s="57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  <c r="BD256" s="58"/>
      <c r="BE256" s="58"/>
      <c r="BF256" s="58"/>
      <c r="BG256" s="58"/>
      <c r="BH256" s="58"/>
      <c r="BI256" s="58"/>
      <c r="BJ256" s="58"/>
      <c r="BK256" s="58"/>
      <c r="BM256" s="57"/>
      <c r="BN256" s="58"/>
      <c r="BO256" s="58"/>
      <c r="BP256" s="58"/>
      <c r="BQ256" s="58"/>
      <c r="BR256" s="58"/>
      <c r="BS256" s="58"/>
      <c r="BT256" s="58"/>
      <c r="BU256" s="58"/>
      <c r="BV256" s="58"/>
      <c r="BW256" s="58"/>
      <c r="BX256" s="58"/>
      <c r="BY256" s="58"/>
      <c r="BZ256" s="58"/>
      <c r="CA256" s="58"/>
      <c r="CB256" s="58"/>
      <c r="CC256" s="58"/>
      <c r="CD256" s="58"/>
      <c r="CE256" s="58"/>
      <c r="CF256" s="58"/>
    </row>
    <row r="257" spans="1:84" s="59" customFormat="1" ht="15.75" hidden="1" x14ac:dyDescent="0.25">
      <c r="A257" s="40">
        <v>48823</v>
      </c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3"/>
      <c r="V257" s="40">
        <v>48823</v>
      </c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3"/>
      <c r="AQ257" s="23"/>
      <c r="AR257" s="57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  <c r="BD257" s="58"/>
      <c r="BE257" s="58"/>
      <c r="BF257" s="58"/>
      <c r="BG257" s="58"/>
      <c r="BH257" s="58"/>
      <c r="BI257" s="58"/>
      <c r="BJ257" s="58"/>
      <c r="BK257" s="58"/>
      <c r="BM257" s="57"/>
      <c r="BN257" s="58"/>
      <c r="BO257" s="58"/>
      <c r="BP257" s="58"/>
      <c r="BQ257" s="58"/>
      <c r="BR257" s="58"/>
      <c r="BS257" s="58"/>
      <c r="BT257" s="58"/>
      <c r="BU257" s="58"/>
      <c r="BV257" s="58"/>
      <c r="BW257" s="58"/>
      <c r="BX257" s="58"/>
      <c r="BY257" s="58"/>
      <c r="BZ257" s="58"/>
      <c r="CA257" s="58"/>
      <c r="CB257" s="58"/>
      <c r="CC257" s="58"/>
      <c r="CD257" s="58"/>
      <c r="CE257" s="58"/>
      <c r="CF257" s="58"/>
    </row>
    <row r="258" spans="1:84" s="59" customFormat="1" ht="15.75" hidden="1" x14ac:dyDescent="0.25">
      <c r="A258" s="40">
        <v>48853</v>
      </c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3"/>
      <c r="V258" s="40">
        <v>48853</v>
      </c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3"/>
      <c r="AQ258" s="23"/>
      <c r="AR258" s="57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  <c r="BD258" s="58"/>
      <c r="BE258" s="58"/>
      <c r="BF258" s="58"/>
      <c r="BG258" s="58"/>
      <c r="BH258" s="58"/>
      <c r="BI258" s="58"/>
      <c r="BJ258" s="58"/>
      <c r="BK258" s="58"/>
      <c r="BM258" s="57"/>
      <c r="BN258" s="58"/>
      <c r="BO258" s="58"/>
      <c r="BP258" s="58"/>
      <c r="BQ258" s="58"/>
      <c r="BR258" s="58"/>
      <c r="BS258" s="58"/>
      <c r="BT258" s="58"/>
      <c r="BU258" s="58"/>
      <c r="BV258" s="58"/>
      <c r="BW258" s="58"/>
      <c r="BX258" s="58"/>
      <c r="BY258" s="58"/>
      <c r="BZ258" s="58"/>
      <c r="CA258" s="58"/>
      <c r="CB258" s="58"/>
      <c r="CC258" s="58"/>
      <c r="CD258" s="58"/>
      <c r="CE258" s="58"/>
      <c r="CF258" s="58"/>
    </row>
    <row r="259" spans="1:84" s="59" customFormat="1" ht="15.75" hidden="1" x14ac:dyDescent="0.25">
      <c r="A259" s="40">
        <v>48884</v>
      </c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3"/>
      <c r="V259" s="40">
        <v>48884</v>
      </c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3"/>
      <c r="AQ259" s="23"/>
      <c r="AR259" s="57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  <c r="BD259" s="58"/>
      <c r="BE259" s="58"/>
      <c r="BF259" s="58"/>
      <c r="BG259" s="58"/>
      <c r="BH259" s="58"/>
      <c r="BI259" s="58"/>
      <c r="BJ259" s="58"/>
      <c r="BK259" s="58"/>
      <c r="BM259" s="57"/>
      <c r="BN259" s="58"/>
      <c r="BO259" s="58"/>
      <c r="BP259" s="58"/>
      <c r="BQ259" s="58"/>
      <c r="BR259" s="58"/>
      <c r="BS259" s="58"/>
      <c r="BT259" s="58"/>
      <c r="BU259" s="58"/>
      <c r="BV259" s="58"/>
      <c r="BW259" s="58"/>
      <c r="BX259" s="58"/>
      <c r="BY259" s="58"/>
      <c r="BZ259" s="58"/>
      <c r="CA259" s="58"/>
      <c r="CB259" s="58"/>
      <c r="CC259" s="58"/>
      <c r="CD259" s="58"/>
      <c r="CE259" s="58"/>
      <c r="CF259" s="58"/>
    </row>
    <row r="260" spans="1:84" s="59" customFormat="1" ht="15.75" hidden="1" x14ac:dyDescent="0.25">
      <c r="A260" s="41">
        <v>48914</v>
      </c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3"/>
      <c r="V260" s="41">
        <v>48914</v>
      </c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3"/>
      <c r="AQ260" s="23"/>
      <c r="AR260" s="57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  <c r="BD260" s="58"/>
      <c r="BE260" s="58"/>
      <c r="BF260" s="58"/>
      <c r="BG260" s="58"/>
      <c r="BH260" s="58"/>
      <c r="BI260" s="58"/>
      <c r="BJ260" s="58"/>
      <c r="BK260" s="58"/>
      <c r="BM260" s="57"/>
      <c r="BN260" s="58"/>
      <c r="BO260" s="58"/>
      <c r="BP260" s="58"/>
      <c r="BQ260" s="58"/>
      <c r="BR260" s="58"/>
      <c r="BS260" s="58"/>
      <c r="BT260" s="58"/>
      <c r="BU260" s="58"/>
      <c r="BV260" s="58"/>
      <c r="BW260" s="58"/>
      <c r="BX260" s="58"/>
      <c r="BY260" s="58"/>
      <c r="BZ260" s="58"/>
      <c r="CA260" s="58"/>
      <c r="CB260" s="58"/>
      <c r="CC260" s="58"/>
      <c r="CD260" s="58"/>
      <c r="CE260" s="58"/>
      <c r="CF260" s="58"/>
    </row>
    <row r="261" spans="1:84" s="59" customFormat="1" ht="15.75" hidden="1" x14ac:dyDescent="0.25">
      <c r="A261" s="42">
        <v>48945</v>
      </c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3"/>
      <c r="V261" s="42">
        <v>48945</v>
      </c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3"/>
      <c r="AQ261" s="23"/>
      <c r="AR261" s="57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  <c r="BD261" s="58"/>
      <c r="BE261" s="58"/>
      <c r="BF261" s="58"/>
      <c r="BG261" s="58"/>
      <c r="BH261" s="58"/>
      <c r="BI261" s="58"/>
      <c r="BJ261" s="58"/>
      <c r="BK261" s="58"/>
      <c r="BM261" s="57"/>
      <c r="BN261" s="58"/>
      <c r="BO261" s="58"/>
      <c r="BP261" s="58"/>
      <c r="BQ261" s="58"/>
      <c r="BR261" s="58"/>
      <c r="BS261" s="58"/>
      <c r="BT261" s="58"/>
      <c r="BU261" s="58"/>
      <c r="BV261" s="58"/>
      <c r="BW261" s="58"/>
      <c r="BX261" s="58"/>
      <c r="BY261" s="58"/>
      <c r="BZ261" s="58"/>
      <c r="CA261" s="58"/>
      <c r="CB261" s="58"/>
      <c r="CC261" s="58"/>
      <c r="CD261" s="58"/>
      <c r="CE261" s="58"/>
      <c r="CF261" s="58"/>
    </row>
    <row r="262" spans="1:84" s="59" customFormat="1" ht="15.75" hidden="1" x14ac:dyDescent="0.25">
      <c r="A262" s="43">
        <v>48976</v>
      </c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23"/>
      <c r="V262" s="43">
        <v>48976</v>
      </c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23"/>
      <c r="AQ262" s="23"/>
      <c r="AR262" s="57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  <c r="BD262" s="58"/>
      <c r="BE262" s="58"/>
      <c r="BF262" s="58"/>
      <c r="BG262" s="58"/>
      <c r="BH262" s="58"/>
      <c r="BI262" s="58"/>
      <c r="BJ262" s="58"/>
      <c r="BK262" s="58"/>
      <c r="BM262" s="57"/>
      <c r="BN262" s="58"/>
      <c r="BO262" s="58"/>
      <c r="BP262" s="58"/>
      <c r="BQ262" s="58"/>
      <c r="BR262" s="58"/>
      <c r="BS262" s="58"/>
      <c r="BT262" s="58"/>
      <c r="BU262" s="58"/>
      <c r="BV262" s="58"/>
      <c r="BW262" s="58"/>
      <c r="BX262" s="58"/>
      <c r="BY262" s="58"/>
      <c r="BZ262" s="58"/>
      <c r="CA262" s="58"/>
      <c r="CB262" s="58"/>
      <c r="CC262" s="58"/>
      <c r="CD262" s="58"/>
      <c r="CE262" s="58"/>
      <c r="CF262" s="58"/>
    </row>
    <row r="263" spans="1:84" s="59" customFormat="1" ht="15.75" hidden="1" x14ac:dyDescent="0.25">
      <c r="A263" s="43">
        <v>49004</v>
      </c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23"/>
      <c r="V263" s="43">
        <v>49004</v>
      </c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23"/>
      <c r="AQ263" s="23"/>
      <c r="AR263" s="57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  <c r="BD263" s="58"/>
      <c r="BE263" s="58"/>
      <c r="BF263" s="58"/>
      <c r="BG263" s="58"/>
      <c r="BH263" s="58"/>
      <c r="BI263" s="58"/>
      <c r="BJ263" s="58"/>
      <c r="BK263" s="58"/>
      <c r="BM263" s="57"/>
      <c r="BN263" s="58"/>
      <c r="BO263" s="58"/>
      <c r="BP263" s="58"/>
      <c r="BQ263" s="58"/>
      <c r="BR263" s="58"/>
      <c r="BS263" s="58"/>
      <c r="BT263" s="58"/>
      <c r="BU263" s="58"/>
      <c r="BV263" s="58"/>
      <c r="BW263" s="58"/>
      <c r="BX263" s="58"/>
      <c r="BY263" s="58"/>
      <c r="BZ263" s="58"/>
      <c r="CA263" s="58"/>
      <c r="CB263" s="58"/>
      <c r="CC263" s="58"/>
      <c r="CD263" s="58"/>
      <c r="CE263" s="58"/>
      <c r="CF263" s="58"/>
    </row>
    <row r="264" spans="1:84" s="59" customFormat="1" ht="15.75" hidden="1" x14ac:dyDescent="0.25">
      <c r="A264" s="43">
        <v>49035</v>
      </c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23"/>
      <c r="V264" s="43">
        <v>49035</v>
      </c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23"/>
      <c r="AQ264" s="23"/>
      <c r="AR264" s="57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  <c r="BD264" s="58"/>
      <c r="BE264" s="58"/>
      <c r="BF264" s="58"/>
      <c r="BG264" s="58"/>
      <c r="BH264" s="58"/>
      <c r="BI264" s="58"/>
      <c r="BJ264" s="58"/>
      <c r="BK264" s="58"/>
      <c r="BM264" s="57"/>
      <c r="BN264" s="58"/>
      <c r="BO264" s="58"/>
      <c r="BP264" s="58"/>
      <c r="BQ264" s="58"/>
      <c r="BR264" s="58"/>
      <c r="BS264" s="58"/>
      <c r="BT264" s="58"/>
      <c r="BU264" s="58"/>
      <c r="BV264" s="58"/>
      <c r="BW264" s="58"/>
      <c r="BX264" s="58"/>
      <c r="BY264" s="58"/>
      <c r="BZ264" s="58"/>
      <c r="CA264" s="58"/>
      <c r="CB264" s="58"/>
      <c r="CC264" s="58"/>
      <c r="CD264" s="58"/>
      <c r="CE264" s="58"/>
      <c r="CF264" s="58"/>
    </row>
    <row r="265" spans="1:84" s="59" customFormat="1" ht="15.75" hidden="1" x14ac:dyDescent="0.25">
      <c r="A265" s="43">
        <v>49065</v>
      </c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23"/>
      <c r="V265" s="43">
        <v>49065</v>
      </c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23"/>
      <c r="AQ265" s="23"/>
      <c r="AR265" s="57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  <c r="BD265" s="58"/>
      <c r="BE265" s="58"/>
      <c r="BF265" s="58"/>
      <c r="BG265" s="58"/>
      <c r="BH265" s="58"/>
      <c r="BI265" s="58"/>
      <c r="BJ265" s="58"/>
      <c r="BK265" s="58"/>
      <c r="BM265" s="57"/>
      <c r="BN265" s="58"/>
      <c r="BO265" s="58"/>
      <c r="BP265" s="58"/>
      <c r="BQ265" s="58"/>
      <c r="BR265" s="58"/>
      <c r="BS265" s="58"/>
      <c r="BT265" s="58"/>
      <c r="BU265" s="58"/>
      <c r="BV265" s="58"/>
      <c r="BW265" s="58"/>
      <c r="BX265" s="58"/>
      <c r="BY265" s="58"/>
      <c r="BZ265" s="58"/>
      <c r="CA265" s="58"/>
      <c r="CB265" s="58"/>
      <c r="CC265" s="58"/>
      <c r="CD265" s="58"/>
      <c r="CE265" s="58"/>
      <c r="CF265" s="58"/>
    </row>
    <row r="266" spans="1:84" s="59" customFormat="1" ht="15.75" hidden="1" x14ac:dyDescent="0.25">
      <c r="A266" s="43">
        <v>49096</v>
      </c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23"/>
      <c r="V266" s="43">
        <v>49096</v>
      </c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23"/>
      <c r="AQ266" s="23"/>
      <c r="AR266" s="57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  <c r="BD266" s="58"/>
      <c r="BE266" s="58"/>
      <c r="BF266" s="58"/>
      <c r="BG266" s="58"/>
      <c r="BH266" s="58"/>
      <c r="BI266" s="58"/>
      <c r="BJ266" s="58"/>
      <c r="BK266" s="58"/>
      <c r="BM266" s="57"/>
      <c r="BN266" s="58"/>
      <c r="BO266" s="58"/>
      <c r="BP266" s="58"/>
      <c r="BQ266" s="58"/>
      <c r="BR266" s="58"/>
      <c r="BS266" s="58"/>
      <c r="BT266" s="58"/>
      <c r="BU266" s="58"/>
      <c r="BV266" s="58"/>
      <c r="BW266" s="58"/>
      <c r="BX266" s="58"/>
      <c r="BY266" s="58"/>
      <c r="BZ266" s="58"/>
      <c r="CA266" s="58"/>
      <c r="CB266" s="58"/>
      <c r="CC266" s="58"/>
      <c r="CD266" s="58"/>
      <c r="CE266" s="58"/>
      <c r="CF266" s="58"/>
    </row>
    <row r="267" spans="1:84" s="59" customFormat="1" ht="15.75" hidden="1" x14ac:dyDescent="0.25">
      <c r="A267" s="43">
        <v>49126</v>
      </c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23"/>
      <c r="V267" s="43">
        <v>49126</v>
      </c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23"/>
      <c r="AQ267" s="23"/>
      <c r="AR267" s="57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  <c r="BD267" s="58"/>
      <c r="BE267" s="58"/>
      <c r="BF267" s="58"/>
      <c r="BG267" s="58"/>
      <c r="BH267" s="58"/>
      <c r="BI267" s="58"/>
      <c r="BJ267" s="58"/>
      <c r="BK267" s="58"/>
      <c r="BM267" s="57"/>
      <c r="BN267" s="58"/>
      <c r="BO267" s="58"/>
      <c r="BP267" s="58"/>
      <c r="BQ267" s="58"/>
      <c r="BR267" s="58"/>
      <c r="BS267" s="58"/>
      <c r="BT267" s="58"/>
      <c r="BU267" s="58"/>
      <c r="BV267" s="58"/>
      <c r="BW267" s="58"/>
      <c r="BX267" s="58"/>
      <c r="BY267" s="58"/>
      <c r="BZ267" s="58"/>
      <c r="CA267" s="58"/>
      <c r="CB267" s="58"/>
      <c r="CC267" s="58"/>
      <c r="CD267" s="58"/>
      <c r="CE267" s="58"/>
      <c r="CF267" s="58"/>
    </row>
    <row r="268" spans="1:84" s="59" customFormat="1" ht="15.75" hidden="1" x14ac:dyDescent="0.25">
      <c r="A268" s="43">
        <v>49157</v>
      </c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23"/>
      <c r="V268" s="43">
        <v>49157</v>
      </c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23"/>
      <c r="AQ268" s="23"/>
      <c r="AR268" s="57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  <c r="BD268" s="58"/>
      <c r="BE268" s="58"/>
      <c r="BF268" s="58"/>
      <c r="BG268" s="58"/>
      <c r="BH268" s="58"/>
      <c r="BI268" s="58"/>
      <c r="BJ268" s="58"/>
      <c r="BK268" s="58"/>
      <c r="BM268" s="57"/>
      <c r="BN268" s="58"/>
      <c r="BO268" s="58"/>
      <c r="BP268" s="58"/>
      <c r="BQ268" s="58"/>
      <c r="BR268" s="58"/>
      <c r="BS268" s="58"/>
      <c r="BT268" s="58"/>
      <c r="BU268" s="58"/>
      <c r="BV268" s="58"/>
      <c r="BW268" s="58"/>
      <c r="BX268" s="58"/>
      <c r="BY268" s="58"/>
      <c r="BZ268" s="58"/>
      <c r="CA268" s="58"/>
      <c r="CB268" s="58"/>
      <c r="CC268" s="58"/>
      <c r="CD268" s="58"/>
      <c r="CE268" s="58"/>
      <c r="CF268" s="58"/>
    </row>
    <row r="269" spans="1:84" s="59" customFormat="1" ht="15.75" hidden="1" x14ac:dyDescent="0.25">
      <c r="A269" s="43">
        <v>49188</v>
      </c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23"/>
      <c r="V269" s="43">
        <v>49188</v>
      </c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23"/>
      <c r="AQ269" s="23"/>
      <c r="AR269" s="57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  <c r="BD269" s="58"/>
      <c r="BE269" s="58"/>
      <c r="BF269" s="58"/>
      <c r="BG269" s="58"/>
      <c r="BH269" s="58"/>
      <c r="BI269" s="58"/>
      <c r="BJ269" s="58"/>
      <c r="BK269" s="58"/>
      <c r="BM269" s="57"/>
      <c r="BN269" s="58"/>
      <c r="BO269" s="58"/>
      <c r="BP269" s="58"/>
      <c r="BQ269" s="58"/>
      <c r="BR269" s="58"/>
      <c r="BS269" s="58"/>
      <c r="BT269" s="58"/>
      <c r="BU269" s="58"/>
      <c r="BV269" s="58"/>
      <c r="BW269" s="58"/>
      <c r="BX269" s="58"/>
      <c r="BY269" s="58"/>
      <c r="BZ269" s="58"/>
      <c r="CA269" s="58"/>
      <c r="CB269" s="58"/>
      <c r="CC269" s="58"/>
      <c r="CD269" s="58"/>
      <c r="CE269" s="58"/>
      <c r="CF269" s="58"/>
    </row>
    <row r="270" spans="1:84" s="59" customFormat="1" ht="15.75" hidden="1" x14ac:dyDescent="0.25">
      <c r="A270" s="43">
        <v>49218</v>
      </c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23"/>
      <c r="V270" s="43">
        <v>49218</v>
      </c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23"/>
      <c r="AQ270" s="23"/>
      <c r="AR270" s="57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  <c r="BD270" s="58"/>
      <c r="BE270" s="58"/>
      <c r="BF270" s="58"/>
      <c r="BG270" s="58"/>
      <c r="BH270" s="58"/>
      <c r="BI270" s="58"/>
      <c r="BJ270" s="58"/>
      <c r="BK270" s="58"/>
      <c r="BM270" s="57"/>
      <c r="BN270" s="58"/>
      <c r="BO270" s="58"/>
      <c r="BP270" s="58"/>
      <c r="BQ270" s="58"/>
      <c r="BR270" s="58"/>
      <c r="BS270" s="58"/>
      <c r="BT270" s="58"/>
      <c r="BU270" s="58"/>
      <c r="BV270" s="58"/>
      <c r="BW270" s="58"/>
      <c r="BX270" s="58"/>
      <c r="BY270" s="58"/>
      <c r="BZ270" s="58"/>
      <c r="CA270" s="58"/>
      <c r="CB270" s="58"/>
      <c r="CC270" s="58"/>
      <c r="CD270" s="58"/>
      <c r="CE270" s="58"/>
      <c r="CF270" s="58"/>
    </row>
    <row r="271" spans="1:84" s="59" customFormat="1" ht="15.75" hidden="1" x14ac:dyDescent="0.25">
      <c r="A271" s="43">
        <v>49249</v>
      </c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23"/>
      <c r="V271" s="43">
        <v>49249</v>
      </c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23"/>
      <c r="AQ271" s="23"/>
      <c r="AR271" s="57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  <c r="BJ271" s="58"/>
      <c r="BK271" s="58"/>
      <c r="BM271" s="57"/>
      <c r="BN271" s="58"/>
      <c r="BO271" s="58"/>
      <c r="BP271" s="58"/>
      <c r="BQ271" s="58"/>
      <c r="BR271" s="58"/>
      <c r="BS271" s="58"/>
      <c r="BT271" s="58"/>
      <c r="BU271" s="58"/>
      <c r="BV271" s="58"/>
      <c r="BW271" s="58"/>
      <c r="BX271" s="58"/>
      <c r="BY271" s="58"/>
      <c r="BZ271" s="58"/>
      <c r="CA271" s="58"/>
      <c r="CB271" s="58"/>
      <c r="CC271" s="58"/>
      <c r="CD271" s="58"/>
      <c r="CE271" s="58"/>
      <c r="CF271" s="58"/>
    </row>
    <row r="272" spans="1:84" s="59" customFormat="1" ht="15.75" hidden="1" x14ac:dyDescent="0.25">
      <c r="A272" s="44">
        <v>49279</v>
      </c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23"/>
      <c r="V272" s="44">
        <v>49279</v>
      </c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23"/>
      <c r="AQ272" s="23"/>
      <c r="AR272" s="57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8"/>
      <c r="BM272" s="57"/>
      <c r="BN272" s="58"/>
      <c r="BO272" s="58"/>
      <c r="BP272" s="58"/>
      <c r="BQ272" s="58"/>
      <c r="BR272" s="58"/>
      <c r="BS272" s="58"/>
      <c r="BT272" s="58"/>
      <c r="BU272" s="58"/>
      <c r="BV272" s="58"/>
      <c r="BW272" s="58"/>
      <c r="BX272" s="58"/>
      <c r="BY272" s="58"/>
      <c r="BZ272" s="58"/>
      <c r="CA272" s="58"/>
      <c r="CB272" s="58"/>
      <c r="CC272" s="58"/>
      <c r="CD272" s="58"/>
      <c r="CE272" s="58"/>
      <c r="CF272" s="58"/>
    </row>
    <row r="273" spans="1:84" s="59" customFormat="1" ht="15.75" hidden="1" x14ac:dyDescent="0.25">
      <c r="A273" s="45">
        <v>49310</v>
      </c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23"/>
      <c r="V273" s="45">
        <v>49310</v>
      </c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23"/>
      <c r="AQ273" s="23"/>
      <c r="AR273" s="57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8"/>
      <c r="BM273" s="57"/>
      <c r="BN273" s="58"/>
      <c r="BO273" s="58"/>
      <c r="BP273" s="58"/>
      <c r="BQ273" s="58"/>
      <c r="BR273" s="58"/>
      <c r="BS273" s="58"/>
      <c r="BT273" s="58"/>
      <c r="BU273" s="58"/>
      <c r="BV273" s="58"/>
      <c r="BW273" s="58"/>
      <c r="BX273" s="58"/>
      <c r="BY273" s="58"/>
      <c r="BZ273" s="58"/>
      <c r="CA273" s="58"/>
      <c r="CB273" s="58"/>
      <c r="CC273" s="58"/>
      <c r="CD273" s="58"/>
      <c r="CE273" s="58"/>
      <c r="CF273" s="58"/>
    </row>
    <row r="274" spans="1:84" s="59" customFormat="1" ht="15.75" hidden="1" x14ac:dyDescent="0.25">
      <c r="A274" s="40">
        <v>49341</v>
      </c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3"/>
      <c r="V274" s="40">
        <v>49341</v>
      </c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3"/>
      <c r="AQ274" s="23"/>
      <c r="AR274" s="57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8"/>
      <c r="BM274" s="57"/>
      <c r="BN274" s="58"/>
      <c r="BO274" s="58"/>
      <c r="BP274" s="58"/>
      <c r="BQ274" s="58"/>
      <c r="BR274" s="58"/>
      <c r="BS274" s="58"/>
      <c r="BT274" s="58"/>
      <c r="BU274" s="58"/>
      <c r="BV274" s="58"/>
      <c r="BW274" s="58"/>
      <c r="BX274" s="58"/>
      <c r="BY274" s="58"/>
      <c r="BZ274" s="58"/>
      <c r="CA274" s="58"/>
      <c r="CB274" s="58"/>
      <c r="CC274" s="58"/>
      <c r="CD274" s="58"/>
      <c r="CE274" s="58"/>
      <c r="CF274" s="58"/>
    </row>
    <row r="275" spans="1:84" s="59" customFormat="1" ht="15.75" hidden="1" x14ac:dyDescent="0.25">
      <c r="A275" s="40">
        <v>49369</v>
      </c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3"/>
      <c r="V275" s="40">
        <v>49369</v>
      </c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3"/>
      <c r="AQ275" s="23"/>
      <c r="AR275" s="57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  <c r="BJ275" s="58"/>
      <c r="BK275" s="58"/>
      <c r="BM275" s="57"/>
      <c r="BN275" s="58"/>
      <c r="BO275" s="58"/>
      <c r="BP275" s="58"/>
      <c r="BQ275" s="58"/>
      <c r="BR275" s="58"/>
      <c r="BS275" s="58"/>
      <c r="BT275" s="58"/>
      <c r="BU275" s="58"/>
      <c r="BV275" s="58"/>
      <c r="BW275" s="58"/>
      <c r="BX275" s="58"/>
      <c r="BY275" s="58"/>
      <c r="BZ275" s="58"/>
      <c r="CA275" s="58"/>
      <c r="CB275" s="58"/>
      <c r="CC275" s="58"/>
      <c r="CD275" s="58"/>
      <c r="CE275" s="58"/>
      <c r="CF275" s="58"/>
    </row>
    <row r="276" spans="1:84" s="59" customFormat="1" ht="15.75" hidden="1" x14ac:dyDescent="0.25">
      <c r="A276" s="40">
        <v>49400</v>
      </c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3"/>
      <c r="V276" s="40">
        <v>49400</v>
      </c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3"/>
      <c r="AQ276" s="23"/>
      <c r="AR276" s="57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8"/>
      <c r="BM276" s="57"/>
      <c r="BN276" s="58"/>
      <c r="BO276" s="58"/>
      <c r="BP276" s="58"/>
      <c r="BQ276" s="58"/>
      <c r="BR276" s="58"/>
      <c r="BS276" s="58"/>
      <c r="BT276" s="58"/>
      <c r="BU276" s="58"/>
      <c r="BV276" s="58"/>
      <c r="BW276" s="58"/>
      <c r="BX276" s="58"/>
      <c r="BY276" s="58"/>
      <c r="BZ276" s="58"/>
      <c r="CA276" s="58"/>
      <c r="CB276" s="58"/>
      <c r="CC276" s="58"/>
      <c r="CD276" s="58"/>
      <c r="CE276" s="58"/>
      <c r="CF276" s="58"/>
    </row>
    <row r="277" spans="1:84" s="59" customFormat="1" ht="15.75" hidden="1" x14ac:dyDescent="0.25">
      <c r="A277" s="40">
        <v>49430</v>
      </c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3"/>
      <c r="V277" s="40">
        <v>49430</v>
      </c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3"/>
      <c r="AQ277" s="23"/>
      <c r="AR277" s="57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8"/>
      <c r="BM277" s="57"/>
      <c r="BN277" s="58"/>
      <c r="BO277" s="58"/>
      <c r="BP277" s="58"/>
      <c r="BQ277" s="58"/>
      <c r="BR277" s="58"/>
      <c r="BS277" s="58"/>
      <c r="BT277" s="58"/>
      <c r="BU277" s="58"/>
      <c r="BV277" s="58"/>
      <c r="BW277" s="58"/>
      <c r="BX277" s="58"/>
      <c r="BY277" s="58"/>
      <c r="BZ277" s="58"/>
      <c r="CA277" s="58"/>
      <c r="CB277" s="58"/>
      <c r="CC277" s="58"/>
      <c r="CD277" s="58"/>
      <c r="CE277" s="58"/>
      <c r="CF277" s="58"/>
    </row>
    <row r="278" spans="1:84" s="59" customFormat="1" ht="15.75" hidden="1" x14ac:dyDescent="0.25">
      <c r="A278" s="40">
        <v>49461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3"/>
      <c r="V278" s="40">
        <v>49461</v>
      </c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3"/>
      <c r="AQ278" s="23"/>
      <c r="AR278" s="57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8"/>
      <c r="BM278" s="57"/>
      <c r="BN278" s="58"/>
      <c r="BO278" s="58"/>
      <c r="BP278" s="58"/>
      <c r="BQ278" s="58"/>
      <c r="BR278" s="58"/>
      <c r="BS278" s="58"/>
      <c r="BT278" s="58"/>
      <c r="BU278" s="58"/>
      <c r="BV278" s="58"/>
      <c r="BW278" s="58"/>
      <c r="BX278" s="58"/>
      <c r="BY278" s="58"/>
      <c r="BZ278" s="58"/>
      <c r="CA278" s="58"/>
      <c r="CB278" s="58"/>
      <c r="CC278" s="58"/>
      <c r="CD278" s="58"/>
      <c r="CE278" s="58"/>
      <c r="CF278" s="58"/>
    </row>
    <row r="279" spans="1:84" s="59" customFormat="1" ht="15.75" hidden="1" x14ac:dyDescent="0.25">
      <c r="A279" s="40">
        <v>49491</v>
      </c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3"/>
      <c r="V279" s="40">
        <v>49491</v>
      </c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3"/>
      <c r="AQ279" s="23"/>
      <c r="AR279" s="57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8"/>
      <c r="BM279" s="57"/>
      <c r="BN279" s="58"/>
      <c r="BO279" s="58"/>
      <c r="BP279" s="58"/>
      <c r="BQ279" s="58"/>
      <c r="BR279" s="58"/>
      <c r="BS279" s="58"/>
      <c r="BT279" s="58"/>
      <c r="BU279" s="58"/>
      <c r="BV279" s="58"/>
      <c r="BW279" s="58"/>
      <c r="BX279" s="58"/>
      <c r="BY279" s="58"/>
      <c r="BZ279" s="58"/>
      <c r="CA279" s="58"/>
      <c r="CB279" s="58"/>
      <c r="CC279" s="58"/>
      <c r="CD279" s="58"/>
      <c r="CE279" s="58"/>
      <c r="CF279" s="58"/>
    </row>
    <row r="280" spans="1:84" s="59" customFormat="1" ht="15.75" hidden="1" x14ac:dyDescent="0.25">
      <c r="A280" s="40">
        <v>49522</v>
      </c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3"/>
      <c r="V280" s="40">
        <v>49522</v>
      </c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3"/>
      <c r="AQ280" s="23"/>
      <c r="AR280" s="57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8"/>
      <c r="BM280" s="57"/>
      <c r="BN280" s="58"/>
      <c r="BO280" s="58"/>
      <c r="BP280" s="58"/>
      <c r="BQ280" s="58"/>
      <c r="BR280" s="58"/>
      <c r="BS280" s="58"/>
      <c r="BT280" s="58"/>
      <c r="BU280" s="58"/>
      <c r="BV280" s="58"/>
      <c r="BW280" s="58"/>
      <c r="BX280" s="58"/>
      <c r="BY280" s="58"/>
      <c r="BZ280" s="58"/>
      <c r="CA280" s="58"/>
      <c r="CB280" s="58"/>
      <c r="CC280" s="58"/>
      <c r="CD280" s="58"/>
      <c r="CE280" s="58"/>
      <c r="CF280" s="58"/>
    </row>
    <row r="281" spans="1:84" s="59" customFormat="1" ht="15.75" hidden="1" x14ac:dyDescent="0.25">
      <c r="A281" s="40">
        <v>49553</v>
      </c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3"/>
      <c r="V281" s="40">
        <v>49553</v>
      </c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3"/>
      <c r="AQ281" s="23"/>
      <c r="AR281" s="57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  <c r="BD281" s="58"/>
      <c r="BE281" s="58"/>
      <c r="BF281" s="58"/>
      <c r="BG281" s="58"/>
      <c r="BH281" s="58"/>
      <c r="BI281" s="58"/>
      <c r="BJ281" s="58"/>
      <c r="BK281" s="58"/>
      <c r="BM281" s="57"/>
      <c r="BN281" s="58"/>
      <c r="BO281" s="58"/>
      <c r="BP281" s="58"/>
      <c r="BQ281" s="58"/>
      <c r="BR281" s="58"/>
      <c r="BS281" s="58"/>
      <c r="BT281" s="58"/>
      <c r="BU281" s="58"/>
      <c r="BV281" s="58"/>
      <c r="BW281" s="58"/>
      <c r="BX281" s="58"/>
      <c r="BY281" s="58"/>
      <c r="BZ281" s="58"/>
      <c r="CA281" s="58"/>
      <c r="CB281" s="58"/>
      <c r="CC281" s="58"/>
      <c r="CD281" s="58"/>
      <c r="CE281" s="58"/>
      <c r="CF281" s="58"/>
    </row>
    <row r="282" spans="1:84" s="59" customFormat="1" ht="15.75" hidden="1" x14ac:dyDescent="0.25">
      <c r="A282" s="40">
        <v>49583</v>
      </c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3"/>
      <c r="V282" s="40">
        <v>49583</v>
      </c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3"/>
      <c r="AQ282" s="23"/>
      <c r="AR282" s="57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  <c r="BD282" s="58"/>
      <c r="BE282" s="58"/>
      <c r="BF282" s="58"/>
      <c r="BG282" s="58"/>
      <c r="BH282" s="58"/>
      <c r="BI282" s="58"/>
      <c r="BJ282" s="58"/>
      <c r="BK282" s="58"/>
      <c r="BM282" s="57"/>
      <c r="BN282" s="58"/>
      <c r="BO282" s="58"/>
      <c r="BP282" s="58"/>
      <c r="BQ282" s="58"/>
      <c r="BR282" s="58"/>
      <c r="BS282" s="58"/>
      <c r="BT282" s="58"/>
      <c r="BU282" s="58"/>
      <c r="BV282" s="58"/>
      <c r="BW282" s="58"/>
      <c r="BX282" s="58"/>
      <c r="BY282" s="58"/>
      <c r="BZ282" s="58"/>
      <c r="CA282" s="58"/>
      <c r="CB282" s="58"/>
      <c r="CC282" s="58"/>
      <c r="CD282" s="58"/>
      <c r="CE282" s="58"/>
      <c r="CF282" s="58"/>
    </row>
    <row r="283" spans="1:84" s="59" customFormat="1" ht="15.75" hidden="1" x14ac:dyDescent="0.25">
      <c r="A283" s="40">
        <v>49614</v>
      </c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3"/>
      <c r="V283" s="40">
        <v>49614</v>
      </c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3"/>
      <c r="AQ283" s="23"/>
      <c r="AR283" s="57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8"/>
      <c r="BM283" s="57"/>
      <c r="BN283" s="58"/>
      <c r="BO283" s="58"/>
      <c r="BP283" s="58"/>
      <c r="BQ283" s="58"/>
      <c r="BR283" s="58"/>
      <c r="BS283" s="58"/>
      <c r="BT283" s="58"/>
      <c r="BU283" s="58"/>
      <c r="BV283" s="58"/>
      <c r="BW283" s="58"/>
      <c r="BX283" s="58"/>
      <c r="BY283" s="58"/>
      <c r="BZ283" s="58"/>
      <c r="CA283" s="58"/>
      <c r="CB283" s="58"/>
      <c r="CC283" s="58"/>
      <c r="CD283" s="58"/>
      <c r="CE283" s="58"/>
      <c r="CF283" s="58"/>
    </row>
    <row r="284" spans="1:84" s="59" customFormat="1" ht="15.75" hidden="1" x14ac:dyDescent="0.25">
      <c r="A284" s="41">
        <v>49644</v>
      </c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3"/>
      <c r="V284" s="41">
        <v>49644</v>
      </c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3"/>
      <c r="AQ284" s="23"/>
      <c r="AR284" s="57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8"/>
      <c r="BM284" s="57"/>
      <c r="BN284" s="58"/>
      <c r="BO284" s="58"/>
      <c r="BP284" s="58"/>
      <c r="BQ284" s="58"/>
      <c r="BR284" s="58"/>
      <c r="BS284" s="58"/>
      <c r="BT284" s="58"/>
      <c r="BU284" s="58"/>
      <c r="BV284" s="58"/>
      <c r="BW284" s="58"/>
      <c r="BX284" s="58"/>
      <c r="BY284" s="58"/>
      <c r="BZ284" s="58"/>
      <c r="CA284" s="58"/>
      <c r="CB284" s="58"/>
      <c r="CC284" s="58"/>
      <c r="CD284" s="58"/>
      <c r="CE284" s="58"/>
      <c r="CF284" s="58"/>
    </row>
    <row r="285" spans="1:84" s="59" customFormat="1" ht="15.75" hidden="1" x14ac:dyDescent="0.25">
      <c r="A285" s="42">
        <v>49675</v>
      </c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3"/>
      <c r="V285" s="42">
        <v>49675</v>
      </c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3"/>
      <c r="AQ285" s="23"/>
      <c r="AR285" s="57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8"/>
      <c r="BM285" s="57"/>
      <c r="BN285" s="58"/>
      <c r="BO285" s="58"/>
      <c r="BP285" s="58"/>
      <c r="BQ285" s="58"/>
      <c r="BR285" s="58"/>
      <c r="BS285" s="58"/>
      <c r="BT285" s="58"/>
      <c r="BU285" s="58"/>
      <c r="BV285" s="58"/>
      <c r="BW285" s="58"/>
      <c r="BX285" s="58"/>
      <c r="BY285" s="58"/>
      <c r="BZ285" s="58"/>
      <c r="CA285" s="58"/>
      <c r="CB285" s="58"/>
      <c r="CC285" s="58"/>
      <c r="CD285" s="58"/>
      <c r="CE285" s="58"/>
      <c r="CF285" s="58"/>
    </row>
    <row r="286" spans="1:84" s="59" customFormat="1" ht="15.75" hidden="1" x14ac:dyDescent="0.25">
      <c r="A286" s="43">
        <v>49706</v>
      </c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23"/>
      <c r="V286" s="43">
        <v>49706</v>
      </c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23"/>
      <c r="AQ286" s="23"/>
      <c r="AR286" s="57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8"/>
      <c r="BM286" s="57"/>
      <c r="BN286" s="58"/>
      <c r="BO286" s="58"/>
      <c r="BP286" s="58"/>
      <c r="BQ286" s="58"/>
      <c r="BR286" s="58"/>
      <c r="BS286" s="58"/>
      <c r="BT286" s="58"/>
      <c r="BU286" s="58"/>
      <c r="BV286" s="58"/>
      <c r="BW286" s="58"/>
      <c r="BX286" s="58"/>
      <c r="BY286" s="58"/>
      <c r="BZ286" s="58"/>
      <c r="CA286" s="58"/>
      <c r="CB286" s="58"/>
      <c r="CC286" s="58"/>
      <c r="CD286" s="58"/>
      <c r="CE286" s="58"/>
      <c r="CF286" s="58"/>
    </row>
    <row r="287" spans="1:84" s="59" customFormat="1" ht="15.75" hidden="1" x14ac:dyDescent="0.25">
      <c r="A287" s="43">
        <v>49735</v>
      </c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23"/>
      <c r="V287" s="43">
        <v>49735</v>
      </c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23"/>
      <c r="AQ287" s="23"/>
      <c r="AR287" s="57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8"/>
      <c r="BM287" s="57"/>
      <c r="BN287" s="58"/>
      <c r="BO287" s="58"/>
      <c r="BP287" s="58"/>
      <c r="BQ287" s="58"/>
      <c r="BR287" s="58"/>
      <c r="BS287" s="58"/>
      <c r="BT287" s="58"/>
      <c r="BU287" s="58"/>
      <c r="BV287" s="58"/>
      <c r="BW287" s="58"/>
      <c r="BX287" s="58"/>
      <c r="BY287" s="58"/>
      <c r="BZ287" s="58"/>
      <c r="CA287" s="58"/>
      <c r="CB287" s="58"/>
      <c r="CC287" s="58"/>
      <c r="CD287" s="58"/>
      <c r="CE287" s="58"/>
      <c r="CF287" s="58"/>
    </row>
    <row r="288" spans="1:84" s="59" customFormat="1" ht="15.75" hidden="1" x14ac:dyDescent="0.25">
      <c r="A288" s="43">
        <v>49766</v>
      </c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23"/>
      <c r="V288" s="43">
        <v>49766</v>
      </c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23"/>
      <c r="AQ288" s="23"/>
      <c r="AR288" s="57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  <c r="BD288" s="58"/>
      <c r="BE288" s="58"/>
      <c r="BF288" s="58"/>
      <c r="BG288" s="58"/>
      <c r="BH288" s="58"/>
      <c r="BI288" s="58"/>
      <c r="BJ288" s="58"/>
      <c r="BK288" s="58"/>
      <c r="BM288" s="57"/>
      <c r="BN288" s="58"/>
      <c r="BO288" s="58"/>
      <c r="BP288" s="58"/>
      <c r="BQ288" s="58"/>
      <c r="BR288" s="58"/>
      <c r="BS288" s="58"/>
      <c r="BT288" s="58"/>
      <c r="BU288" s="58"/>
      <c r="BV288" s="58"/>
      <c r="BW288" s="58"/>
      <c r="BX288" s="58"/>
      <c r="BY288" s="58"/>
      <c r="BZ288" s="58"/>
      <c r="CA288" s="58"/>
      <c r="CB288" s="58"/>
      <c r="CC288" s="58"/>
      <c r="CD288" s="58"/>
      <c r="CE288" s="58"/>
      <c r="CF288" s="58"/>
    </row>
    <row r="289" spans="1:84" s="59" customFormat="1" ht="15.75" hidden="1" x14ac:dyDescent="0.25">
      <c r="A289" s="43">
        <v>49796</v>
      </c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23"/>
      <c r="V289" s="43">
        <v>49796</v>
      </c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23"/>
      <c r="AQ289" s="23"/>
      <c r="AR289" s="57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  <c r="BD289" s="58"/>
      <c r="BE289" s="58"/>
      <c r="BF289" s="58"/>
      <c r="BG289" s="58"/>
      <c r="BH289" s="58"/>
      <c r="BI289" s="58"/>
      <c r="BJ289" s="58"/>
      <c r="BK289" s="58"/>
      <c r="BM289" s="57"/>
      <c r="BN289" s="58"/>
      <c r="BO289" s="58"/>
      <c r="BP289" s="58"/>
      <c r="BQ289" s="58"/>
      <c r="BR289" s="58"/>
      <c r="BS289" s="58"/>
      <c r="BT289" s="58"/>
      <c r="BU289" s="58"/>
      <c r="BV289" s="58"/>
      <c r="BW289" s="58"/>
      <c r="BX289" s="58"/>
      <c r="BY289" s="58"/>
      <c r="BZ289" s="58"/>
      <c r="CA289" s="58"/>
      <c r="CB289" s="58"/>
      <c r="CC289" s="58"/>
      <c r="CD289" s="58"/>
      <c r="CE289" s="58"/>
      <c r="CF289" s="58"/>
    </row>
    <row r="290" spans="1:84" s="59" customFormat="1" ht="15.75" hidden="1" x14ac:dyDescent="0.25">
      <c r="A290" s="43">
        <v>49827</v>
      </c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23"/>
      <c r="V290" s="43">
        <v>49827</v>
      </c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23"/>
      <c r="AQ290" s="23"/>
      <c r="AR290" s="57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  <c r="BD290" s="58"/>
      <c r="BE290" s="58"/>
      <c r="BF290" s="58"/>
      <c r="BG290" s="58"/>
      <c r="BH290" s="58"/>
      <c r="BI290" s="58"/>
      <c r="BJ290" s="58"/>
      <c r="BK290" s="58"/>
      <c r="BM290" s="57"/>
      <c r="BN290" s="58"/>
      <c r="BO290" s="58"/>
      <c r="BP290" s="58"/>
      <c r="BQ290" s="58"/>
      <c r="BR290" s="58"/>
      <c r="BS290" s="58"/>
      <c r="BT290" s="58"/>
      <c r="BU290" s="58"/>
      <c r="BV290" s="58"/>
      <c r="BW290" s="58"/>
      <c r="BX290" s="58"/>
      <c r="BY290" s="58"/>
      <c r="BZ290" s="58"/>
      <c r="CA290" s="58"/>
      <c r="CB290" s="58"/>
      <c r="CC290" s="58"/>
      <c r="CD290" s="58"/>
      <c r="CE290" s="58"/>
      <c r="CF290" s="58"/>
    </row>
    <row r="291" spans="1:84" s="59" customFormat="1" ht="15.75" hidden="1" x14ac:dyDescent="0.25">
      <c r="A291" s="43">
        <v>49857</v>
      </c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23"/>
      <c r="V291" s="43">
        <v>49857</v>
      </c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23"/>
      <c r="AQ291" s="23"/>
      <c r="AR291" s="57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  <c r="BD291" s="58"/>
      <c r="BE291" s="58"/>
      <c r="BF291" s="58"/>
      <c r="BG291" s="58"/>
      <c r="BH291" s="58"/>
      <c r="BI291" s="58"/>
      <c r="BJ291" s="58"/>
      <c r="BK291" s="58"/>
      <c r="BM291" s="57"/>
      <c r="BN291" s="58"/>
      <c r="BO291" s="58"/>
      <c r="BP291" s="58"/>
      <c r="BQ291" s="58"/>
      <c r="BR291" s="58"/>
      <c r="BS291" s="58"/>
      <c r="BT291" s="58"/>
      <c r="BU291" s="58"/>
      <c r="BV291" s="58"/>
      <c r="BW291" s="58"/>
      <c r="BX291" s="58"/>
      <c r="BY291" s="58"/>
      <c r="BZ291" s="58"/>
      <c r="CA291" s="58"/>
      <c r="CB291" s="58"/>
      <c r="CC291" s="58"/>
      <c r="CD291" s="58"/>
      <c r="CE291" s="58"/>
      <c r="CF291" s="58"/>
    </row>
    <row r="292" spans="1:84" s="59" customFormat="1" ht="15.75" hidden="1" x14ac:dyDescent="0.25">
      <c r="A292" s="43">
        <v>49888</v>
      </c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23"/>
      <c r="V292" s="43">
        <v>49888</v>
      </c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23"/>
      <c r="AQ292" s="23"/>
      <c r="AR292" s="57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  <c r="BD292" s="58"/>
      <c r="BE292" s="58"/>
      <c r="BF292" s="58"/>
      <c r="BG292" s="58"/>
      <c r="BH292" s="58"/>
      <c r="BI292" s="58"/>
      <c r="BJ292" s="58"/>
      <c r="BK292" s="58"/>
      <c r="BM292" s="57"/>
      <c r="BN292" s="58"/>
      <c r="BO292" s="58"/>
      <c r="BP292" s="58"/>
      <c r="BQ292" s="58"/>
      <c r="BR292" s="58"/>
      <c r="BS292" s="58"/>
      <c r="BT292" s="58"/>
      <c r="BU292" s="58"/>
      <c r="BV292" s="58"/>
      <c r="BW292" s="58"/>
      <c r="BX292" s="58"/>
      <c r="BY292" s="58"/>
      <c r="BZ292" s="58"/>
      <c r="CA292" s="58"/>
      <c r="CB292" s="58"/>
      <c r="CC292" s="58"/>
      <c r="CD292" s="58"/>
      <c r="CE292" s="58"/>
      <c r="CF292" s="58"/>
    </row>
    <row r="293" spans="1:84" s="59" customFormat="1" ht="15.75" hidden="1" x14ac:dyDescent="0.25">
      <c r="A293" s="43">
        <v>49919</v>
      </c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23"/>
      <c r="V293" s="43">
        <v>49919</v>
      </c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23"/>
      <c r="AQ293" s="23"/>
      <c r="AR293" s="57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  <c r="BD293" s="58"/>
      <c r="BE293" s="58"/>
      <c r="BF293" s="58"/>
      <c r="BG293" s="58"/>
      <c r="BH293" s="58"/>
      <c r="BI293" s="58"/>
      <c r="BJ293" s="58"/>
      <c r="BK293" s="58"/>
      <c r="BM293" s="57"/>
      <c r="BN293" s="58"/>
      <c r="BO293" s="58"/>
      <c r="BP293" s="58"/>
      <c r="BQ293" s="58"/>
      <c r="BR293" s="58"/>
      <c r="BS293" s="58"/>
      <c r="BT293" s="58"/>
      <c r="BU293" s="58"/>
      <c r="BV293" s="58"/>
      <c r="BW293" s="58"/>
      <c r="BX293" s="58"/>
      <c r="BY293" s="58"/>
      <c r="BZ293" s="58"/>
      <c r="CA293" s="58"/>
      <c r="CB293" s="58"/>
      <c r="CC293" s="58"/>
      <c r="CD293" s="58"/>
      <c r="CE293" s="58"/>
      <c r="CF293" s="58"/>
    </row>
    <row r="294" spans="1:84" s="59" customFormat="1" ht="15.75" hidden="1" x14ac:dyDescent="0.25">
      <c r="A294" s="43">
        <v>49949</v>
      </c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23"/>
      <c r="V294" s="43">
        <v>49949</v>
      </c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23"/>
      <c r="AQ294" s="23"/>
      <c r="AR294" s="57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  <c r="BD294" s="58"/>
      <c r="BE294" s="58"/>
      <c r="BF294" s="58"/>
      <c r="BG294" s="58"/>
      <c r="BH294" s="58"/>
      <c r="BI294" s="58"/>
      <c r="BJ294" s="58"/>
      <c r="BK294" s="58"/>
      <c r="BM294" s="57"/>
      <c r="BN294" s="58"/>
      <c r="BO294" s="58"/>
      <c r="BP294" s="58"/>
      <c r="BQ294" s="58"/>
      <c r="BR294" s="58"/>
      <c r="BS294" s="58"/>
      <c r="BT294" s="58"/>
      <c r="BU294" s="58"/>
      <c r="BV294" s="58"/>
      <c r="BW294" s="58"/>
      <c r="BX294" s="58"/>
      <c r="BY294" s="58"/>
      <c r="BZ294" s="58"/>
      <c r="CA294" s="58"/>
      <c r="CB294" s="58"/>
      <c r="CC294" s="58"/>
      <c r="CD294" s="58"/>
      <c r="CE294" s="58"/>
      <c r="CF294" s="58"/>
    </row>
    <row r="295" spans="1:84" s="59" customFormat="1" ht="15.75" hidden="1" x14ac:dyDescent="0.25">
      <c r="A295" s="43">
        <v>49980</v>
      </c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23"/>
      <c r="V295" s="43">
        <v>49980</v>
      </c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23"/>
      <c r="AQ295" s="23"/>
      <c r="AR295" s="57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  <c r="BD295" s="58"/>
      <c r="BE295" s="58"/>
      <c r="BF295" s="58"/>
      <c r="BG295" s="58"/>
      <c r="BH295" s="58"/>
      <c r="BI295" s="58"/>
      <c r="BJ295" s="58"/>
      <c r="BK295" s="58"/>
      <c r="BM295" s="57"/>
      <c r="BN295" s="58"/>
      <c r="BO295" s="58"/>
      <c r="BP295" s="58"/>
      <c r="BQ295" s="58"/>
      <c r="BR295" s="58"/>
      <c r="BS295" s="58"/>
      <c r="BT295" s="58"/>
      <c r="BU295" s="58"/>
      <c r="BV295" s="58"/>
      <c r="BW295" s="58"/>
      <c r="BX295" s="58"/>
      <c r="BY295" s="58"/>
      <c r="BZ295" s="58"/>
      <c r="CA295" s="58"/>
      <c r="CB295" s="58"/>
      <c r="CC295" s="58"/>
      <c r="CD295" s="58"/>
      <c r="CE295" s="58"/>
      <c r="CF295" s="58"/>
    </row>
    <row r="296" spans="1:84" s="59" customFormat="1" ht="15.75" hidden="1" x14ac:dyDescent="0.25">
      <c r="A296" s="44">
        <v>50010</v>
      </c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23"/>
      <c r="V296" s="44">
        <v>50010</v>
      </c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23"/>
      <c r="AQ296" s="23"/>
      <c r="AR296" s="57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  <c r="BD296" s="58"/>
      <c r="BE296" s="58"/>
      <c r="BF296" s="58"/>
      <c r="BG296" s="58"/>
      <c r="BH296" s="58"/>
      <c r="BI296" s="58"/>
      <c r="BJ296" s="58"/>
      <c r="BK296" s="58"/>
      <c r="BM296" s="57"/>
      <c r="BN296" s="58"/>
      <c r="BO296" s="58"/>
      <c r="BP296" s="58"/>
      <c r="BQ296" s="58"/>
      <c r="BR296" s="58"/>
      <c r="BS296" s="58"/>
      <c r="BT296" s="58"/>
      <c r="BU296" s="58"/>
      <c r="BV296" s="58"/>
      <c r="BW296" s="58"/>
      <c r="BX296" s="58"/>
      <c r="BY296" s="58"/>
      <c r="BZ296" s="58"/>
      <c r="CA296" s="58"/>
      <c r="CB296" s="58"/>
      <c r="CC296" s="58"/>
      <c r="CD296" s="58"/>
      <c r="CE296" s="58"/>
      <c r="CF296" s="58"/>
    </row>
    <row r="297" spans="1:84" s="59" customFormat="1" ht="15.75" hidden="1" x14ac:dyDescent="0.25">
      <c r="A297" s="45">
        <v>50041</v>
      </c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23"/>
      <c r="V297" s="45">
        <v>50041</v>
      </c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23"/>
      <c r="AQ297" s="23"/>
      <c r="AR297" s="57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  <c r="BD297" s="58"/>
      <c r="BE297" s="58"/>
      <c r="BF297" s="58"/>
      <c r="BG297" s="58"/>
      <c r="BH297" s="58"/>
      <c r="BI297" s="58"/>
      <c r="BJ297" s="58"/>
      <c r="BK297" s="58"/>
      <c r="BM297" s="57"/>
      <c r="BN297" s="58"/>
      <c r="BO297" s="58"/>
      <c r="BP297" s="58"/>
      <c r="BQ297" s="58"/>
      <c r="BR297" s="58"/>
      <c r="BS297" s="58"/>
      <c r="BT297" s="58"/>
      <c r="BU297" s="58"/>
      <c r="BV297" s="58"/>
      <c r="BW297" s="58"/>
      <c r="BX297" s="58"/>
      <c r="BY297" s="58"/>
      <c r="BZ297" s="58"/>
      <c r="CA297" s="58"/>
      <c r="CB297" s="58"/>
      <c r="CC297" s="58"/>
      <c r="CD297" s="58"/>
      <c r="CE297" s="58"/>
      <c r="CF297" s="58"/>
    </row>
    <row r="298" spans="1:84" s="59" customFormat="1" ht="15.75" hidden="1" x14ac:dyDescent="0.25">
      <c r="A298" s="40">
        <v>50072</v>
      </c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3"/>
      <c r="V298" s="40">
        <v>50072</v>
      </c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3"/>
      <c r="AQ298" s="23"/>
      <c r="AR298" s="57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  <c r="BD298" s="58"/>
      <c r="BE298" s="58"/>
      <c r="BF298" s="58"/>
      <c r="BG298" s="58"/>
      <c r="BH298" s="58"/>
      <c r="BI298" s="58"/>
      <c r="BJ298" s="58"/>
      <c r="BK298" s="58"/>
      <c r="BM298" s="57"/>
      <c r="BN298" s="58"/>
      <c r="BO298" s="58"/>
      <c r="BP298" s="58"/>
      <c r="BQ298" s="58"/>
      <c r="BR298" s="58"/>
      <c r="BS298" s="58"/>
      <c r="BT298" s="58"/>
      <c r="BU298" s="58"/>
      <c r="BV298" s="58"/>
      <c r="BW298" s="58"/>
      <c r="BX298" s="58"/>
      <c r="BY298" s="58"/>
      <c r="BZ298" s="58"/>
      <c r="CA298" s="58"/>
      <c r="CB298" s="58"/>
      <c r="CC298" s="58"/>
      <c r="CD298" s="58"/>
      <c r="CE298" s="58"/>
      <c r="CF298" s="58"/>
    </row>
    <row r="299" spans="1:84" s="59" customFormat="1" ht="15.75" hidden="1" x14ac:dyDescent="0.25">
      <c r="A299" s="40">
        <v>50100</v>
      </c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3"/>
      <c r="V299" s="40">
        <v>50100</v>
      </c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3"/>
      <c r="AQ299" s="23"/>
      <c r="AR299" s="57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  <c r="BD299" s="58"/>
      <c r="BE299" s="58"/>
      <c r="BF299" s="58"/>
      <c r="BG299" s="58"/>
      <c r="BH299" s="58"/>
      <c r="BI299" s="58"/>
      <c r="BJ299" s="58"/>
      <c r="BK299" s="58"/>
      <c r="BM299" s="57"/>
      <c r="BN299" s="58"/>
      <c r="BO299" s="58"/>
      <c r="BP299" s="58"/>
      <c r="BQ299" s="58"/>
      <c r="BR299" s="58"/>
      <c r="BS299" s="58"/>
      <c r="BT299" s="58"/>
      <c r="BU299" s="58"/>
      <c r="BV299" s="58"/>
      <c r="BW299" s="58"/>
      <c r="BX299" s="58"/>
      <c r="BY299" s="58"/>
      <c r="BZ299" s="58"/>
      <c r="CA299" s="58"/>
      <c r="CB299" s="58"/>
      <c r="CC299" s="58"/>
      <c r="CD299" s="58"/>
      <c r="CE299" s="58"/>
      <c r="CF299" s="58"/>
    </row>
    <row r="300" spans="1:84" s="59" customFormat="1" ht="15.75" hidden="1" x14ac:dyDescent="0.25">
      <c r="A300" s="40">
        <v>50131</v>
      </c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3"/>
      <c r="V300" s="40">
        <v>50131</v>
      </c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3"/>
      <c r="AQ300" s="23"/>
      <c r="AR300" s="57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  <c r="BD300" s="58"/>
      <c r="BE300" s="58"/>
      <c r="BF300" s="58"/>
      <c r="BG300" s="58"/>
      <c r="BH300" s="58"/>
      <c r="BI300" s="58"/>
      <c r="BJ300" s="58"/>
      <c r="BK300" s="58"/>
      <c r="BM300" s="57"/>
      <c r="BN300" s="58"/>
      <c r="BO300" s="58"/>
      <c r="BP300" s="58"/>
      <c r="BQ300" s="58"/>
      <c r="BR300" s="58"/>
      <c r="BS300" s="58"/>
      <c r="BT300" s="58"/>
      <c r="BU300" s="58"/>
      <c r="BV300" s="58"/>
      <c r="BW300" s="58"/>
      <c r="BX300" s="58"/>
      <c r="BY300" s="58"/>
      <c r="BZ300" s="58"/>
      <c r="CA300" s="58"/>
      <c r="CB300" s="58"/>
      <c r="CC300" s="58"/>
      <c r="CD300" s="58"/>
      <c r="CE300" s="58"/>
      <c r="CF300" s="58"/>
    </row>
    <row r="301" spans="1:84" s="59" customFormat="1" ht="15.75" hidden="1" x14ac:dyDescent="0.25">
      <c r="A301" s="40">
        <v>50161</v>
      </c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3"/>
      <c r="V301" s="40">
        <v>50161</v>
      </c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3"/>
      <c r="AQ301" s="23"/>
      <c r="AR301" s="57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  <c r="BD301" s="58"/>
      <c r="BE301" s="58"/>
      <c r="BF301" s="58"/>
      <c r="BG301" s="58"/>
      <c r="BH301" s="58"/>
      <c r="BI301" s="58"/>
      <c r="BJ301" s="58"/>
      <c r="BK301" s="58"/>
      <c r="BM301" s="57"/>
      <c r="BN301" s="58"/>
      <c r="BO301" s="58"/>
      <c r="BP301" s="58"/>
      <c r="BQ301" s="58"/>
      <c r="BR301" s="58"/>
      <c r="BS301" s="58"/>
      <c r="BT301" s="58"/>
      <c r="BU301" s="58"/>
      <c r="BV301" s="58"/>
      <c r="BW301" s="58"/>
      <c r="BX301" s="58"/>
      <c r="BY301" s="58"/>
      <c r="BZ301" s="58"/>
      <c r="CA301" s="58"/>
      <c r="CB301" s="58"/>
      <c r="CC301" s="58"/>
      <c r="CD301" s="58"/>
      <c r="CE301" s="58"/>
      <c r="CF301" s="58"/>
    </row>
    <row r="302" spans="1:84" s="59" customFormat="1" ht="15.75" hidden="1" x14ac:dyDescent="0.25">
      <c r="A302" s="40">
        <v>50192</v>
      </c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3"/>
      <c r="V302" s="40">
        <v>50192</v>
      </c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3"/>
      <c r="AQ302" s="23"/>
      <c r="AR302" s="57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  <c r="BD302" s="58"/>
      <c r="BE302" s="58"/>
      <c r="BF302" s="58"/>
      <c r="BG302" s="58"/>
      <c r="BH302" s="58"/>
      <c r="BI302" s="58"/>
      <c r="BJ302" s="58"/>
      <c r="BK302" s="58"/>
      <c r="BM302" s="57"/>
      <c r="BN302" s="58"/>
      <c r="BO302" s="58"/>
      <c r="BP302" s="58"/>
      <c r="BQ302" s="58"/>
      <c r="BR302" s="58"/>
      <c r="BS302" s="58"/>
      <c r="BT302" s="58"/>
      <c r="BU302" s="58"/>
      <c r="BV302" s="58"/>
      <c r="BW302" s="58"/>
      <c r="BX302" s="58"/>
      <c r="BY302" s="58"/>
      <c r="BZ302" s="58"/>
      <c r="CA302" s="58"/>
      <c r="CB302" s="58"/>
      <c r="CC302" s="58"/>
      <c r="CD302" s="58"/>
      <c r="CE302" s="58"/>
      <c r="CF302" s="58"/>
    </row>
    <row r="303" spans="1:84" s="59" customFormat="1" ht="15.75" hidden="1" x14ac:dyDescent="0.25">
      <c r="A303" s="40">
        <v>50222</v>
      </c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3"/>
      <c r="V303" s="40">
        <v>50222</v>
      </c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3"/>
      <c r="AQ303" s="23"/>
      <c r="AR303" s="57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  <c r="BD303" s="58"/>
      <c r="BE303" s="58"/>
      <c r="BF303" s="58"/>
      <c r="BG303" s="58"/>
      <c r="BH303" s="58"/>
      <c r="BI303" s="58"/>
      <c r="BJ303" s="58"/>
      <c r="BK303" s="58"/>
      <c r="BM303" s="57"/>
      <c r="BN303" s="58"/>
      <c r="BO303" s="58"/>
      <c r="BP303" s="58"/>
      <c r="BQ303" s="58"/>
      <c r="BR303" s="58"/>
      <c r="BS303" s="58"/>
      <c r="BT303" s="58"/>
      <c r="BU303" s="58"/>
      <c r="BV303" s="58"/>
      <c r="BW303" s="58"/>
      <c r="BX303" s="58"/>
      <c r="BY303" s="58"/>
      <c r="BZ303" s="58"/>
      <c r="CA303" s="58"/>
      <c r="CB303" s="58"/>
      <c r="CC303" s="58"/>
      <c r="CD303" s="58"/>
      <c r="CE303" s="58"/>
      <c r="CF303" s="58"/>
    </row>
    <row r="304" spans="1:84" s="59" customFormat="1" ht="15.75" hidden="1" x14ac:dyDescent="0.25">
      <c r="A304" s="40">
        <v>50253</v>
      </c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3"/>
      <c r="V304" s="40">
        <v>50253</v>
      </c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3"/>
      <c r="AQ304" s="23"/>
      <c r="AR304" s="57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  <c r="BD304" s="58"/>
      <c r="BE304" s="58"/>
      <c r="BF304" s="58"/>
      <c r="BG304" s="58"/>
      <c r="BH304" s="58"/>
      <c r="BI304" s="58"/>
      <c r="BJ304" s="58"/>
      <c r="BK304" s="58"/>
      <c r="BM304" s="57"/>
      <c r="BN304" s="58"/>
      <c r="BO304" s="58"/>
      <c r="BP304" s="58"/>
      <c r="BQ304" s="58"/>
      <c r="BR304" s="58"/>
      <c r="BS304" s="58"/>
      <c r="BT304" s="58"/>
      <c r="BU304" s="58"/>
      <c r="BV304" s="58"/>
      <c r="BW304" s="58"/>
      <c r="BX304" s="58"/>
      <c r="BY304" s="58"/>
      <c r="BZ304" s="58"/>
      <c r="CA304" s="58"/>
      <c r="CB304" s="58"/>
      <c r="CC304" s="58"/>
      <c r="CD304" s="58"/>
      <c r="CE304" s="58"/>
      <c r="CF304" s="58"/>
    </row>
    <row r="305" spans="1:84" s="59" customFormat="1" ht="15.75" hidden="1" x14ac:dyDescent="0.25">
      <c r="A305" s="40">
        <v>50284</v>
      </c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3"/>
      <c r="V305" s="40">
        <v>50284</v>
      </c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3"/>
      <c r="AQ305" s="23"/>
      <c r="AR305" s="57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  <c r="BD305" s="58"/>
      <c r="BE305" s="58"/>
      <c r="BF305" s="58"/>
      <c r="BG305" s="58"/>
      <c r="BH305" s="58"/>
      <c r="BI305" s="58"/>
      <c r="BJ305" s="58"/>
      <c r="BK305" s="58"/>
      <c r="BM305" s="57"/>
      <c r="BN305" s="58"/>
      <c r="BO305" s="58"/>
      <c r="BP305" s="58"/>
      <c r="BQ305" s="58"/>
      <c r="BR305" s="58"/>
      <c r="BS305" s="58"/>
      <c r="BT305" s="58"/>
      <c r="BU305" s="58"/>
      <c r="BV305" s="58"/>
      <c r="BW305" s="58"/>
      <c r="BX305" s="58"/>
      <c r="BY305" s="58"/>
      <c r="BZ305" s="58"/>
      <c r="CA305" s="58"/>
      <c r="CB305" s="58"/>
      <c r="CC305" s="58"/>
      <c r="CD305" s="58"/>
      <c r="CE305" s="58"/>
      <c r="CF305" s="58"/>
    </row>
    <row r="306" spans="1:84" s="59" customFormat="1" ht="15.75" hidden="1" x14ac:dyDescent="0.25">
      <c r="A306" s="40">
        <v>50314</v>
      </c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3"/>
      <c r="V306" s="40">
        <v>50314</v>
      </c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3"/>
      <c r="AQ306" s="23"/>
      <c r="AR306" s="57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  <c r="BD306" s="58"/>
      <c r="BE306" s="58"/>
      <c r="BF306" s="58"/>
      <c r="BG306" s="58"/>
      <c r="BH306" s="58"/>
      <c r="BI306" s="58"/>
      <c r="BJ306" s="58"/>
      <c r="BK306" s="58"/>
      <c r="BM306" s="57"/>
      <c r="BN306" s="58"/>
      <c r="BO306" s="58"/>
      <c r="BP306" s="58"/>
      <c r="BQ306" s="58"/>
      <c r="BR306" s="58"/>
      <c r="BS306" s="58"/>
      <c r="BT306" s="58"/>
      <c r="BU306" s="58"/>
      <c r="BV306" s="58"/>
      <c r="BW306" s="58"/>
      <c r="BX306" s="58"/>
      <c r="BY306" s="58"/>
      <c r="BZ306" s="58"/>
      <c r="CA306" s="58"/>
      <c r="CB306" s="58"/>
      <c r="CC306" s="58"/>
      <c r="CD306" s="58"/>
      <c r="CE306" s="58"/>
      <c r="CF306" s="58"/>
    </row>
    <row r="307" spans="1:84" s="59" customFormat="1" ht="15.75" hidden="1" x14ac:dyDescent="0.25">
      <c r="A307" s="40">
        <v>50345</v>
      </c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3"/>
      <c r="V307" s="40">
        <v>50345</v>
      </c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3"/>
      <c r="AQ307" s="23"/>
      <c r="AR307" s="57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  <c r="BD307" s="58"/>
      <c r="BE307" s="58"/>
      <c r="BF307" s="58"/>
      <c r="BG307" s="58"/>
      <c r="BH307" s="58"/>
      <c r="BI307" s="58"/>
      <c r="BJ307" s="58"/>
      <c r="BK307" s="58"/>
      <c r="BM307" s="57"/>
      <c r="BN307" s="58"/>
      <c r="BO307" s="58"/>
      <c r="BP307" s="58"/>
      <c r="BQ307" s="58"/>
      <c r="BR307" s="58"/>
      <c r="BS307" s="58"/>
      <c r="BT307" s="58"/>
      <c r="BU307" s="58"/>
      <c r="BV307" s="58"/>
      <c r="BW307" s="58"/>
      <c r="BX307" s="58"/>
      <c r="BY307" s="58"/>
      <c r="BZ307" s="58"/>
      <c r="CA307" s="58"/>
      <c r="CB307" s="58"/>
      <c r="CC307" s="58"/>
      <c r="CD307" s="58"/>
      <c r="CE307" s="58"/>
      <c r="CF307" s="58"/>
    </row>
    <row r="308" spans="1:84" s="59" customFormat="1" ht="15.75" hidden="1" x14ac:dyDescent="0.25">
      <c r="A308" s="41">
        <v>50375</v>
      </c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3"/>
      <c r="V308" s="41">
        <v>50375</v>
      </c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3"/>
      <c r="AQ308" s="23"/>
      <c r="AR308" s="57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  <c r="BD308" s="58"/>
      <c r="BE308" s="58"/>
      <c r="BF308" s="58"/>
      <c r="BG308" s="58"/>
      <c r="BH308" s="58"/>
      <c r="BI308" s="58"/>
      <c r="BJ308" s="58"/>
      <c r="BK308" s="58"/>
      <c r="BM308" s="57"/>
      <c r="BN308" s="58"/>
      <c r="BO308" s="58"/>
      <c r="BP308" s="58"/>
      <c r="BQ308" s="58"/>
      <c r="BR308" s="58"/>
      <c r="BS308" s="58"/>
      <c r="BT308" s="58"/>
      <c r="BU308" s="58"/>
      <c r="BV308" s="58"/>
      <c r="BW308" s="58"/>
      <c r="BX308" s="58"/>
      <c r="BY308" s="58"/>
      <c r="BZ308" s="58"/>
      <c r="CA308" s="58"/>
      <c r="CB308" s="58"/>
      <c r="CC308" s="58"/>
      <c r="CD308" s="58"/>
      <c r="CE308" s="58"/>
      <c r="CF308" s="58"/>
    </row>
    <row r="309" spans="1:84" s="59" customFormat="1" ht="15.75" hidden="1" x14ac:dyDescent="0.25">
      <c r="A309" s="42">
        <v>50406</v>
      </c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3"/>
      <c r="V309" s="42">
        <v>50406</v>
      </c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3"/>
      <c r="AQ309" s="23"/>
      <c r="AR309" s="57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  <c r="BD309" s="58"/>
      <c r="BE309" s="58"/>
      <c r="BF309" s="58"/>
      <c r="BG309" s="58"/>
      <c r="BH309" s="58"/>
      <c r="BI309" s="58"/>
      <c r="BJ309" s="58"/>
      <c r="BK309" s="58"/>
      <c r="BM309" s="57"/>
      <c r="BN309" s="58"/>
      <c r="BO309" s="58"/>
      <c r="BP309" s="58"/>
      <c r="BQ309" s="58"/>
      <c r="BR309" s="58"/>
      <c r="BS309" s="58"/>
      <c r="BT309" s="58"/>
      <c r="BU309" s="58"/>
      <c r="BV309" s="58"/>
      <c r="BW309" s="58"/>
      <c r="BX309" s="58"/>
      <c r="BY309" s="58"/>
      <c r="BZ309" s="58"/>
      <c r="CA309" s="58"/>
      <c r="CB309" s="58"/>
      <c r="CC309" s="58"/>
      <c r="CD309" s="58"/>
      <c r="CE309" s="58"/>
      <c r="CF309" s="58"/>
    </row>
    <row r="310" spans="1:84" s="59" customFormat="1" ht="15.75" hidden="1" x14ac:dyDescent="0.25">
      <c r="A310" s="43">
        <v>50437</v>
      </c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23"/>
      <c r="V310" s="43">
        <v>50437</v>
      </c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23"/>
      <c r="AQ310" s="23"/>
      <c r="AR310" s="57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  <c r="BD310" s="58"/>
      <c r="BE310" s="58"/>
      <c r="BF310" s="58"/>
      <c r="BG310" s="58"/>
      <c r="BH310" s="58"/>
      <c r="BI310" s="58"/>
      <c r="BJ310" s="58"/>
      <c r="BK310" s="58"/>
      <c r="BM310" s="57"/>
      <c r="BN310" s="58"/>
      <c r="BO310" s="58"/>
      <c r="BP310" s="58"/>
      <c r="BQ310" s="58"/>
      <c r="BR310" s="58"/>
      <c r="BS310" s="58"/>
      <c r="BT310" s="58"/>
      <c r="BU310" s="58"/>
      <c r="BV310" s="58"/>
      <c r="BW310" s="58"/>
      <c r="BX310" s="58"/>
      <c r="BY310" s="58"/>
      <c r="BZ310" s="58"/>
      <c r="CA310" s="58"/>
      <c r="CB310" s="58"/>
      <c r="CC310" s="58"/>
      <c r="CD310" s="58"/>
      <c r="CE310" s="58"/>
      <c r="CF310" s="58"/>
    </row>
    <row r="311" spans="1:84" s="59" customFormat="1" ht="15.75" hidden="1" x14ac:dyDescent="0.25">
      <c r="A311" s="43">
        <v>50465</v>
      </c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23"/>
      <c r="V311" s="43">
        <v>50465</v>
      </c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23"/>
      <c r="AQ311" s="23"/>
      <c r="AR311" s="57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  <c r="BD311" s="58"/>
      <c r="BE311" s="58"/>
      <c r="BF311" s="58"/>
      <c r="BG311" s="58"/>
      <c r="BH311" s="58"/>
      <c r="BI311" s="58"/>
      <c r="BJ311" s="58"/>
      <c r="BK311" s="58"/>
      <c r="BM311" s="57"/>
      <c r="BN311" s="58"/>
      <c r="BO311" s="58"/>
      <c r="BP311" s="58"/>
      <c r="BQ311" s="58"/>
      <c r="BR311" s="58"/>
      <c r="BS311" s="58"/>
      <c r="BT311" s="58"/>
      <c r="BU311" s="58"/>
      <c r="BV311" s="58"/>
      <c r="BW311" s="58"/>
      <c r="BX311" s="58"/>
      <c r="BY311" s="58"/>
      <c r="BZ311" s="58"/>
      <c r="CA311" s="58"/>
      <c r="CB311" s="58"/>
      <c r="CC311" s="58"/>
      <c r="CD311" s="58"/>
      <c r="CE311" s="58"/>
      <c r="CF311" s="58"/>
    </row>
    <row r="312" spans="1:84" s="59" customFormat="1" ht="15.75" hidden="1" x14ac:dyDescent="0.25">
      <c r="A312" s="43">
        <v>50496</v>
      </c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23"/>
      <c r="V312" s="43">
        <v>50496</v>
      </c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23"/>
      <c r="AQ312" s="23"/>
      <c r="AR312" s="57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  <c r="BD312" s="58"/>
      <c r="BE312" s="58"/>
      <c r="BF312" s="58"/>
      <c r="BG312" s="58"/>
      <c r="BH312" s="58"/>
      <c r="BI312" s="58"/>
      <c r="BJ312" s="58"/>
      <c r="BK312" s="58"/>
      <c r="BM312" s="57"/>
      <c r="BN312" s="58"/>
      <c r="BO312" s="58"/>
      <c r="BP312" s="58"/>
      <c r="BQ312" s="58"/>
      <c r="BR312" s="58"/>
      <c r="BS312" s="58"/>
      <c r="BT312" s="58"/>
      <c r="BU312" s="58"/>
      <c r="BV312" s="58"/>
      <c r="BW312" s="58"/>
      <c r="BX312" s="58"/>
      <c r="BY312" s="58"/>
      <c r="BZ312" s="58"/>
      <c r="CA312" s="58"/>
      <c r="CB312" s="58"/>
      <c r="CC312" s="58"/>
      <c r="CD312" s="58"/>
      <c r="CE312" s="58"/>
      <c r="CF312" s="58"/>
    </row>
    <row r="313" spans="1:84" s="59" customFormat="1" ht="15.75" hidden="1" x14ac:dyDescent="0.25">
      <c r="A313" s="43">
        <v>50526</v>
      </c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23"/>
      <c r="V313" s="43">
        <v>50526</v>
      </c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23"/>
      <c r="AQ313" s="23"/>
      <c r="AR313" s="57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  <c r="BD313" s="58"/>
      <c r="BE313" s="58"/>
      <c r="BF313" s="58"/>
      <c r="BG313" s="58"/>
      <c r="BH313" s="58"/>
      <c r="BI313" s="58"/>
      <c r="BJ313" s="58"/>
      <c r="BK313" s="58"/>
      <c r="BM313" s="57"/>
      <c r="BN313" s="58"/>
      <c r="BO313" s="58"/>
      <c r="BP313" s="58"/>
      <c r="BQ313" s="58"/>
      <c r="BR313" s="58"/>
      <c r="BS313" s="58"/>
      <c r="BT313" s="58"/>
      <c r="BU313" s="58"/>
      <c r="BV313" s="58"/>
      <c r="BW313" s="58"/>
      <c r="BX313" s="58"/>
      <c r="BY313" s="58"/>
      <c r="BZ313" s="58"/>
      <c r="CA313" s="58"/>
      <c r="CB313" s="58"/>
      <c r="CC313" s="58"/>
      <c r="CD313" s="58"/>
      <c r="CE313" s="58"/>
      <c r="CF313" s="58"/>
    </row>
    <row r="314" spans="1:84" s="59" customFormat="1" ht="15.75" hidden="1" x14ac:dyDescent="0.25">
      <c r="A314" s="43">
        <v>50557</v>
      </c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23"/>
      <c r="V314" s="43">
        <v>50557</v>
      </c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23"/>
      <c r="AQ314" s="23"/>
      <c r="AR314" s="57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  <c r="BD314" s="58"/>
      <c r="BE314" s="58"/>
      <c r="BF314" s="58"/>
      <c r="BG314" s="58"/>
      <c r="BH314" s="58"/>
      <c r="BI314" s="58"/>
      <c r="BJ314" s="58"/>
      <c r="BK314" s="58"/>
      <c r="BM314" s="57"/>
      <c r="BN314" s="58"/>
      <c r="BO314" s="58"/>
      <c r="BP314" s="58"/>
      <c r="BQ314" s="58"/>
      <c r="BR314" s="58"/>
      <c r="BS314" s="58"/>
      <c r="BT314" s="58"/>
      <c r="BU314" s="58"/>
      <c r="BV314" s="58"/>
      <c r="BW314" s="58"/>
      <c r="BX314" s="58"/>
      <c r="BY314" s="58"/>
      <c r="BZ314" s="58"/>
      <c r="CA314" s="58"/>
      <c r="CB314" s="58"/>
      <c r="CC314" s="58"/>
      <c r="CD314" s="58"/>
      <c r="CE314" s="58"/>
      <c r="CF314" s="58"/>
    </row>
    <row r="315" spans="1:84" s="59" customFormat="1" ht="15.75" hidden="1" x14ac:dyDescent="0.25">
      <c r="A315" s="43">
        <v>50587</v>
      </c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23"/>
      <c r="V315" s="43">
        <v>50587</v>
      </c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23"/>
      <c r="AQ315" s="23"/>
      <c r="AR315" s="57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  <c r="BD315" s="58"/>
      <c r="BE315" s="58"/>
      <c r="BF315" s="58"/>
      <c r="BG315" s="58"/>
      <c r="BH315" s="58"/>
      <c r="BI315" s="58"/>
      <c r="BJ315" s="58"/>
      <c r="BK315" s="58"/>
      <c r="BM315" s="57"/>
      <c r="BN315" s="58"/>
      <c r="BO315" s="58"/>
      <c r="BP315" s="58"/>
      <c r="BQ315" s="58"/>
      <c r="BR315" s="58"/>
      <c r="BS315" s="58"/>
      <c r="BT315" s="58"/>
      <c r="BU315" s="58"/>
      <c r="BV315" s="58"/>
      <c r="BW315" s="58"/>
      <c r="BX315" s="58"/>
      <c r="BY315" s="58"/>
      <c r="BZ315" s="58"/>
      <c r="CA315" s="58"/>
      <c r="CB315" s="58"/>
      <c r="CC315" s="58"/>
      <c r="CD315" s="58"/>
      <c r="CE315" s="58"/>
      <c r="CF315" s="58"/>
    </row>
    <row r="316" spans="1:84" s="59" customFormat="1" ht="15.75" hidden="1" x14ac:dyDescent="0.25">
      <c r="A316" s="43">
        <v>50618</v>
      </c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23"/>
      <c r="V316" s="43">
        <v>50618</v>
      </c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23"/>
      <c r="AQ316" s="23"/>
      <c r="AR316" s="57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  <c r="BD316" s="58"/>
      <c r="BE316" s="58"/>
      <c r="BF316" s="58"/>
      <c r="BG316" s="58"/>
      <c r="BH316" s="58"/>
      <c r="BI316" s="58"/>
      <c r="BJ316" s="58"/>
      <c r="BK316" s="58"/>
      <c r="BM316" s="57"/>
      <c r="BN316" s="58"/>
      <c r="BO316" s="58"/>
      <c r="BP316" s="58"/>
      <c r="BQ316" s="58"/>
      <c r="BR316" s="58"/>
      <c r="BS316" s="58"/>
      <c r="BT316" s="58"/>
      <c r="BU316" s="58"/>
      <c r="BV316" s="58"/>
      <c r="BW316" s="58"/>
      <c r="BX316" s="58"/>
      <c r="BY316" s="58"/>
      <c r="BZ316" s="58"/>
      <c r="CA316" s="58"/>
      <c r="CB316" s="58"/>
      <c r="CC316" s="58"/>
      <c r="CD316" s="58"/>
      <c r="CE316" s="58"/>
      <c r="CF316" s="58"/>
    </row>
    <row r="317" spans="1:84" s="59" customFormat="1" ht="15.75" hidden="1" x14ac:dyDescent="0.25">
      <c r="A317" s="43">
        <v>50649</v>
      </c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23"/>
      <c r="V317" s="43">
        <v>50649</v>
      </c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23"/>
      <c r="AQ317" s="23"/>
      <c r="AR317" s="57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  <c r="BD317" s="58"/>
      <c r="BE317" s="58"/>
      <c r="BF317" s="58"/>
      <c r="BG317" s="58"/>
      <c r="BH317" s="58"/>
      <c r="BI317" s="58"/>
      <c r="BJ317" s="58"/>
      <c r="BK317" s="58"/>
      <c r="BM317" s="57"/>
      <c r="BN317" s="58"/>
      <c r="BO317" s="58"/>
      <c r="BP317" s="58"/>
      <c r="BQ317" s="58"/>
      <c r="BR317" s="58"/>
      <c r="BS317" s="58"/>
      <c r="BT317" s="58"/>
      <c r="BU317" s="58"/>
      <c r="BV317" s="58"/>
      <c r="BW317" s="58"/>
      <c r="BX317" s="58"/>
      <c r="BY317" s="58"/>
      <c r="BZ317" s="58"/>
      <c r="CA317" s="58"/>
      <c r="CB317" s="58"/>
      <c r="CC317" s="58"/>
      <c r="CD317" s="58"/>
      <c r="CE317" s="58"/>
      <c r="CF317" s="58"/>
    </row>
    <row r="318" spans="1:84" s="59" customFormat="1" ht="15.75" hidden="1" x14ac:dyDescent="0.25">
      <c r="A318" s="43">
        <v>50679</v>
      </c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23"/>
      <c r="V318" s="43">
        <v>50679</v>
      </c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23"/>
      <c r="AQ318" s="23"/>
      <c r="AR318" s="57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  <c r="BD318" s="58"/>
      <c r="BE318" s="58"/>
      <c r="BF318" s="58"/>
      <c r="BG318" s="58"/>
      <c r="BH318" s="58"/>
      <c r="BI318" s="58"/>
      <c r="BJ318" s="58"/>
      <c r="BK318" s="58"/>
      <c r="BM318" s="57"/>
      <c r="BN318" s="58"/>
      <c r="BO318" s="58"/>
      <c r="BP318" s="58"/>
      <c r="BQ318" s="58"/>
      <c r="BR318" s="58"/>
      <c r="BS318" s="58"/>
      <c r="BT318" s="58"/>
      <c r="BU318" s="58"/>
      <c r="BV318" s="58"/>
      <c r="BW318" s="58"/>
      <c r="BX318" s="58"/>
      <c r="BY318" s="58"/>
      <c r="BZ318" s="58"/>
      <c r="CA318" s="58"/>
      <c r="CB318" s="58"/>
      <c r="CC318" s="58"/>
      <c r="CD318" s="58"/>
      <c r="CE318" s="58"/>
      <c r="CF318" s="58"/>
    </row>
    <row r="319" spans="1:84" s="59" customFormat="1" ht="15.75" hidden="1" x14ac:dyDescent="0.25">
      <c r="A319" s="43">
        <v>50710</v>
      </c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23"/>
      <c r="V319" s="43">
        <v>50710</v>
      </c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23"/>
      <c r="AQ319" s="23"/>
      <c r="AR319" s="57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  <c r="BD319" s="58"/>
      <c r="BE319" s="58"/>
      <c r="BF319" s="58"/>
      <c r="BG319" s="58"/>
      <c r="BH319" s="58"/>
      <c r="BI319" s="58"/>
      <c r="BJ319" s="58"/>
      <c r="BK319" s="58"/>
      <c r="BM319" s="57"/>
      <c r="BN319" s="58"/>
      <c r="BO319" s="58"/>
      <c r="BP319" s="58"/>
      <c r="BQ319" s="58"/>
      <c r="BR319" s="58"/>
      <c r="BS319" s="58"/>
      <c r="BT319" s="58"/>
      <c r="BU319" s="58"/>
      <c r="BV319" s="58"/>
      <c r="BW319" s="58"/>
      <c r="BX319" s="58"/>
      <c r="BY319" s="58"/>
      <c r="BZ319" s="58"/>
      <c r="CA319" s="58"/>
      <c r="CB319" s="58"/>
      <c r="CC319" s="58"/>
      <c r="CD319" s="58"/>
      <c r="CE319" s="58"/>
      <c r="CF319" s="58"/>
    </row>
    <row r="320" spans="1:84" s="59" customFormat="1" ht="15.75" hidden="1" x14ac:dyDescent="0.25">
      <c r="A320" s="44">
        <v>50740</v>
      </c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23"/>
      <c r="V320" s="44">
        <v>50740</v>
      </c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23"/>
      <c r="AQ320" s="23"/>
      <c r="AR320" s="57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  <c r="BD320" s="58"/>
      <c r="BE320" s="58"/>
      <c r="BF320" s="58"/>
      <c r="BG320" s="58"/>
      <c r="BH320" s="58"/>
      <c r="BI320" s="58"/>
      <c r="BJ320" s="58"/>
      <c r="BK320" s="58"/>
      <c r="BM320" s="57"/>
      <c r="BN320" s="58"/>
      <c r="BO320" s="58"/>
      <c r="BP320" s="58"/>
      <c r="BQ320" s="58"/>
      <c r="BR320" s="58"/>
      <c r="BS320" s="58"/>
      <c r="BT320" s="58"/>
      <c r="BU320" s="58"/>
      <c r="BV320" s="58"/>
      <c r="BW320" s="58"/>
      <c r="BX320" s="58"/>
      <c r="BY320" s="58"/>
      <c r="BZ320" s="58"/>
      <c r="CA320" s="58"/>
      <c r="CB320" s="58"/>
      <c r="CC320" s="58"/>
      <c r="CD320" s="58"/>
      <c r="CE320" s="58"/>
      <c r="CF320" s="58"/>
    </row>
    <row r="321" spans="1:84" s="59" customFormat="1" ht="15.75" hidden="1" x14ac:dyDescent="0.25">
      <c r="A321" s="45">
        <v>50771</v>
      </c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23"/>
      <c r="V321" s="45">
        <v>50771</v>
      </c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23"/>
      <c r="AQ321" s="23"/>
      <c r="AR321" s="57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  <c r="BD321" s="58"/>
      <c r="BE321" s="58"/>
      <c r="BF321" s="58"/>
      <c r="BG321" s="58"/>
      <c r="BH321" s="58"/>
      <c r="BI321" s="58"/>
      <c r="BJ321" s="58"/>
      <c r="BK321" s="58"/>
      <c r="BM321" s="57"/>
      <c r="BN321" s="58"/>
      <c r="BO321" s="58"/>
      <c r="BP321" s="58"/>
      <c r="BQ321" s="58"/>
      <c r="BR321" s="58"/>
      <c r="BS321" s="58"/>
      <c r="BT321" s="58"/>
      <c r="BU321" s="58"/>
      <c r="BV321" s="58"/>
      <c r="BW321" s="58"/>
      <c r="BX321" s="58"/>
      <c r="BY321" s="58"/>
      <c r="BZ321" s="58"/>
      <c r="CA321" s="58"/>
      <c r="CB321" s="58"/>
      <c r="CC321" s="58"/>
      <c r="CD321" s="58"/>
      <c r="CE321" s="58"/>
      <c r="CF321" s="58"/>
    </row>
    <row r="322" spans="1:84" s="59" customFormat="1" ht="15.75" hidden="1" x14ac:dyDescent="0.25">
      <c r="A322" s="40">
        <v>50802</v>
      </c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3"/>
      <c r="V322" s="40">
        <v>50802</v>
      </c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3"/>
      <c r="AQ322" s="23"/>
      <c r="AR322" s="57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  <c r="BD322" s="58"/>
      <c r="BE322" s="58"/>
      <c r="BF322" s="58"/>
      <c r="BG322" s="58"/>
      <c r="BH322" s="58"/>
      <c r="BI322" s="58"/>
      <c r="BJ322" s="58"/>
      <c r="BK322" s="58"/>
      <c r="BM322" s="57"/>
      <c r="BN322" s="58"/>
      <c r="BO322" s="58"/>
      <c r="BP322" s="58"/>
      <c r="BQ322" s="58"/>
      <c r="BR322" s="58"/>
      <c r="BS322" s="58"/>
      <c r="BT322" s="58"/>
      <c r="BU322" s="58"/>
      <c r="BV322" s="58"/>
      <c r="BW322" s="58"/>
      <c r="BX322" s="58"/>
      <c r="BY322" s="58"/>
      <c r="BZ322" s="58"/>
      <c r="CA322" s="58"/>
      <c r="CB322" s="58"/>
      <c r="CC322" s="58"/>
      <c r="CD322" s="58"/>
      <c r="CE322" s="58"/>
      <c r="CF322" s="58"/>
    </row>
    <row r="323" spans="1:84" s="59" customFormat="1" ht="15.75" hidden="1" x14ac:dyDescent="0.25">
      <c r="A323" s="40">
        <v>50830</v>
      </c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3"/>
      <c r="V323" s="40">
        <v>50830</v>
      </c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3"/>
      <c r="AQ323" s="23"/>
      <c r="AR323" s="57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  <c r="BD323" s="58"/>
      <c r="BE323" s="58"/>
      <c r="BF323" s="58"/>
      <c r="BG323" s="58"/>
      <c r="BH323" s="58"/>
      <c r="BI323" s="58"/>
      <c r="BJ323" s="58"/>
      <c r="BK323" s="58"/>
      <c r="BM323" s="57"/>
      <c r="BN323" s="58"/>
      <c r="BO323" s="58"/>
      <c r="BP323" s="58"/>
      <c r="BQ323" s="58"/>
      <c r="BR323" s="58"/>
      <c r="BS323" s="58"/>
      <c r="BT323" s="58"/>
      <c r="BU323" s="58"/>
      <c r="BV323" s="58"/>
      <c r="BW323" s="58"/>
      <c r="BX323" s="58"/>
      <c r="BY323" s="58"/>
      <c r="BZ323" s="58"/>
      <c r="CA323" s="58"/>
      <c r="CB323" s="58"/>
      <c r="CC323" s="58"/>
      <c r="CD323" s="58"/>
      <c r="CE323" s="58"/>
      <c r="CF323" s="58"/>
    </row>
    <row r="324" spans="1:84" s="59" customFormat="1" ht="15.75" hidden="1" x14ac:dyDescent="0.25">
      <c r="A324" s="40">
        <v>50861</v>
      </c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3"/>
      <c r="V324" s="40">
        <v>50861</v>
      </c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3"/>
      <c r="AQ324" s="23"/>
      <c r="AR324" s="57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  <c r="BD324" s="58"/>
      <c r="BE324" s="58"/>
      <c r="BF324" s="58"/>
      <c r="BG324" s="58"/>
      <c r="BH324" s="58"/>
      <c r="BI324" s="58"/>
      <c r="BJ324" s="58"/>
      <c r="BK324" s="58"/>
      <c r="BM324" s="57"/>
      <c r="BN324" s="58"/>
      <c r="BO324" s="58"/>
      <c r="BP324" s="58"/>
      <c r="BQ324" s="58"/>
      <c r="BR324" s="58"/>
      <c r="BS324" s="58"/>
      <c r="BT324" s="58"/>
      <c r="BU324" s="58"/>
      <c r="BV324" s="58"/>
      <c r="BW324" s="58"/>
      <c r="BX324" s="58"/>
      <c r="BY324" s="58"/>
      <c r="BZ324" s="58"/>
      <c r="CA324" s="58"/>
      <c r="CB324" s="58"/>
      <c r="CC324" s="58"/>
      <c r="CD324" s="58"/>
      <c r="CE324" s="58"/>
      <c r="CF324" s="58"/>
    </row>
    <row r="325" spans="1:84" s="59" customFormat="1" ht="15.75" hidden="1" x14ac:dyDescent="0.25">
      <c r="A325" s="40">
        <v>50891</v>
      </c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3"/>
      <c r="V325" s="40">
        <v>50891</v>
      </c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3"/>
      <c r="AQ325" s="23"/>
      <c r="AR325" s="57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  <c r="BD325" s="58"/>
      <c r="BE325" s="58"/>
      <c r="BF325" s="58"/>
      <c r="BG325" s="58"/>
      <c r="BH325" s="58"/>
      <c r="BI325" s="58"/>
      <c r="BJ325" s="58"/>
      <c r="BK325" s="58"/>
      <c r="BM325" s="57"/>
      <c r="BN325" s="58"/>
      <c r="BO325" s="58"/>
      <c r="BP325" s="58"/>
      <c r="BQ325" s="58"/>
      <c r="BR325" s="58"/>
      <c r="BS325" s="58"/>
      <c r="BT325" s="58"/>
      <c r="BU325" s="58"/>
      <c r="BV325" s="58"/>
      <c r="BW325" s="58"/>
      <c r="BX325" s="58"/>
      <c r="BY325" s="58"/>
      <c r="BZ325" s="58"/>
      <c r="CA325" s="58"/>
      <c r="CB325" s="58"/>
      <c r="CC325" s="58"/>
      <c r="CD325" s="58"/>
      <c r="CE325" s="58"/>
      <c r="CF325" s="58"/>
    </row>
    <row r="326" spans="1:84" s="59" customFormat="1" ht="15.75" hidden="1" x14ac:dyDescent="0.25">
      <c r="A326" s="40">
        <v>50922</v>
      </c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3"/>
      <c r="V326" s="40">
        <v>50922</v>
      </c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3"/>
      <c r="AQ326" s="23"/>
      <c r="AR326" s="57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  <c r="BD326" s="58"/>
      <c r="BE326" s="58"/>
      <c r="BF326" s="58"/>
      <c r="BG326" s="58"/>
      <c r="BH326" s="58"/>
      <c r="BI326" s="58"/>
      <c r="BJ326" s="58"/>
      <c r="BK326" s="58"/>
      <c r="BM326" s="57"/>
      <c r="BN326" s="58"/>
      <c r="BO326" s="58"/>
      <c r="BP326" s="58"/>
      <c r="BQ326" s="58"/>
      <c r="BR326" s="58"/>
      <c r="BS326" s="58"/>
      <c r="BT326" s="58"/>
      <c r="BU326" s="58"/>
      <c r="BV326" s="58"/>
      <c r="BW326" s="58"/>
      <c r="BX326" s="58"/>
      <c r="BY326" s="58"/>
      <c r="BZ326" s="58"/>
      <c r="CA326" s="58"/>
      <c r="CB326" s="58"/>
      <c r="CC326" s="58"/>
      <c r="CD326" s="58"/>
      <c r="CE326" s="58"/>
      <c r="CF326" s="58"/>
    </row>
    <row r="327" spans="1:84" s="59" customFormat="1" ht="15.75" hidden="1" x14ac:dyDescent="0.25">
      <c r="A327" s="40">
        <v>50952</v>
      </c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3"/>
      <c r="V327" s="40">
        <v>50952</v>
      </c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3"/>
      <c r="AQ327" s="23"/>
      <c r="AR327" s="57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  <c r="BD327" s="58"/>
      <c r="BE327" s="58"/>
      <c r="BF327" s="58"/>
      <c r="BG327" s="58"/>
      <c r="BH327" s="58"/>
      <c r="BI327" s="58"/>
      <c r="BJ327" s="58"/>
      <c r="BK327" s="58"/>
      <c r="BM327" s="57"/>
      <c r="BN327" s="58"/>
      <c r="BO327" s="58"/>
      <c r="BP327" s="58"/>
      <c r="BQ327" s="58"/>
      <c r="BR327" s="58"/>
      <c r="BS327" s="58"/>
      <c r="BT327" s="58"/>
      <c r="BU327" s="58"/>
      <c r="BV327" s="58"/>
      <c r="BW327" s="58"/>
      <c r="BX327" s="58"/>
      <c r="BY327" s="58"/>
      <c r="BZ327" s="58"/>
      <c r="CA327" s="58"/>
      <c r="CB327" s="58"/>
      <c r="CC327" s="58"/>
      <c r="CD327" s="58"/>
      <c r="CE327" s="58"/>
      <c r="CF327" s="58"/>
    </row>
    <row r="328" spans="1:84" s="59" customFormat="1" ht="15.75" hidden="1" x14ac:dyDescent="0.25">
      <c r="A328" s="40">
        <v>50983</v>
      </c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3"/>
      <c r="V328" s="40">
        <v>50983</v>
      </c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3"/>
      <c r="AQ328" s="23"/>
      <c r="AR328" s="57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  <c r="BD328" s="58"/>
      <c r="BE328" s="58"/>
      <c r="BF328" s="58"/>
      <c r="BG328" s="58"/>
      <c r="BH328" s="58"/>
      <c r="BI328" s="58"/>
      <c r="BJ328" s="58"/>
      <c r="BK328" s="58"/>
      <c r="BM328" s="57"/>
      <c r="BN328" s="58"/>
      <c r="BO328" s="58"/>
      <c r="BP328" s="58"/>
      <c r="BQ328" s="58"/>
      <c r="BR328" s="58"/>
      <c r="BS328" s="58"/>
      <c r="BT328" s="58"/>
      <c r="BU328" s="58"/>
      <c r="BV328" s="58"/>
      <c r="BW328" s="58"/>
      <c r="BX328" s="58"/>
      <c r="BY328" s="58"/>
      <c r="BZ328" s="58"/>
      <c r="CA328" s="58"/>
      <c r="CB328" s="58"/>
      <c r="CC328" s="58"/>
      <c r="CD328" s="58"/>
      <c r="CE328" s="58"/>
      <c r="CF328" s="58"/>
    </row>
    <row r="329" spans="1:84" s="59" customFormat="1" ht="15.75" hidden="1" x14ac:dyDescent="0.25">
      <c r="A329" s="40">
        <v>51014</v>
      </c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3"/>
      <c r="V329" s="40">
        <v>51014</v>
      </c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3"/>
      <c r="AQ329" s="23"/>
      <c r="AR329" s="57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  <c r="BD329" s="58"/>
      <c r="BE329" s="58"/>
      <c r="BF329" s="58"/>
      <c r="BG329" s="58"/>
      <c r="BH329" s="58"/>
      <c r="BI329" s="58"/>
      <c r="BJ329" s="58"/>
      <c r="BK329" s="58"/>
      <c r="BM329" s="57"/>
      <c r="BN329" s="58"/>
      <c r="BO329" s="58"/>
      <c r="BP329" s="58"/>
      <c r="BQ329" s="58"/>
      <c r="BR329" s="58"/>
      <c r="BS329" s="58"/>
      <c r="BT329" s="58"/>
      <c r="BU329" s="58"/>
      <c r="BV329" s="58"/>
      <c r="BW329" s="58"/>
      <c r="BX329" s="58"/>
      <c r="BY329" s="58"/>
      <c r="BZ329" s="58"/>
      <c r="CA329" s="58"/>
      <c r="CB329" s="58"/>
      <c r="CC329" s="58"/>
      <c r="CD329" s="58"/>
      <c r="CE329" s="58"/>
      <c r="CF329" s="58"/>
    </row>
    <row r="330" spans="1:84" s="59" customFormat="1" ht="15.75" hidden="1" x14ac:dyDescent="0.25">
      <c r="A330" s="40">
        <v>51044</v>
      </c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3"/>
      <c r="V330" s="40">
        <v>51044</v>
      </c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3"/>
      <c r="AQ330" s="23"/>
      <c r="AR330" s="57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  <c r="BD330" s="58"/>
      <c r="BE330" s="58"/>
      <c r="BF330" s="58"/>
      <c r="BG330" s="58"/>
      <c r="BH330" s="58"/>
      <c r="BI330" s="58"/>
      <c r="BJ330" s="58"/>
      <c r="BK330" s="58"/>
      <c r="BM330" s="57"/>
      <c r="BN330" s="58"/>
      <c r="BO330" s="58"/>
      <c r="BP330" s="58"/>
      <c r="BQ330" s="58"/>
      <c r="BR330" s="58"/>
      <c r="BS330" s="58"/>
      <c r="BT330" s="58"/>
      <c r="BU330" s="58"/>
      <c r="BV330" s="58"/>
      <c r="BW330" s="58"/>
      <c r="BX330" s="58"/>
      <c r="BY330" s="58"/>
      <c r="BZ330" s="58"/>
      <c r="CA330" s="58"/>
      <c r="CB330" s="58"/>
      <c r="CC330" s="58"/>
      <c r="CD330" s="58"/>
      <c r="CE330" s="58"/>
      <c r="CF330" s="58"/>
    </row>
    <row r="331" spans="1:84" s="59" customFormat="1" ht="15.75" hidden="1" x14ac:dyDescent="0.25">
      <c r="A331" s="40">
        <v>51075</v>
      </c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3"/>
      <c r="V331" s="40">
        <v>51075</v>
      </c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3"/>
      <c r="AQ331" s="23"/>
      <c r="AR331" s="57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  <c r="BD331" s="58"/>
      <c r="BE331" s="58"/>
      <c r="BF331" s="58"/>
      <c r="BG331" s="58"/>
      <c r="BH331" s="58"/>
      <c r="BI331" s="58"/>
      <c r="BJ331" s="58"/>
      <c r="BK331" s="58"/>
      <c r="BM331" s="57"/>
      <c r="BN331" s="58"/>
      <c r="BO331" s="58"/>
      <c r="BP331" s="58"/>
      <c r="BQ331" s="58"/>
      <c r="BR331" s="58"/>
      <c r="BS331" s="58"/>
      <c r="BT331" s="58"/>
      <c r="BU331" s="58"/>
      <c r="BV331" s="58"/>
      <c r="BW331" s="58"/>
      <c r="BX331" s="58"/>
      <c r="BY331" s="58"/>
      <c r="BZ331" s="58"/>
      <c r="CA331" s="58"/>
      <c r="CB331" s="58"/>
      <c r="CC331" s="58"/>
      <c r="CD331" s="58"/>
      <c r="CE331" s="58"/>
      <c r="CF331" s="58"/>
    </row>
    <row r="332" spans="1:84" s="59" customFormat="1" ht="15.75" hidden="1" x14ac:dyDescent="0.25">
      <c r="A332" s="41">
        <v>51105</v>
      </c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3"/>
      <c r="V332" s="41">
        <v>51105</v>
      </c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3"/>
      <c r="AQ332" s="23"/>
      <c r="AR332" s="57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  <c r="BD332" s="58"/>
      <c r="BE332" s="58"/>
      <c r="BF332" s="58"/>
      <c r="BG332" s="58"/>
      <c r="BH332" s="58"/>
      <c r="BI332" s="58"/>
      <c r="BJ332" s="58"/>
      <c r="BK332" s="58"/>
      <c r="BM332" s="57"/>
      <c r="BN332" s="58"/>
      <c r="BO332" s="58"/>
      <c r="BP332" s="58"/>
      <c r="BQ332" s="58"/>
      <c r="BR332" s="58"/>
      <c r="BS332" s="58"/>
      <c r="BT332" s="58"/>
      <c r="BU332" s="58"/>
      <c r="BV332" s="58"/>
      <c r="BW332" s="58"/>
      <c r="BX332" s="58"/>
      <c r="BY332" s="58"/>
      <c r="BZ332" s="58"/>
      <c r="CA332" s="58"/>
      <c r="CB332" s="58"/>
      <c r="CC332" s="58"/>
      <c r="CD332" s="58"/>
      <c r="CE332" s="58"/>
      <c r="CF332" s="58"/>
    </row>
    <row r="333" spans="1:84" s="59" customFormat="1" ht="15.75" hidden="1" x14ac:dyDescent="0.25">
      <c r="A333" s="42">
        <v>51136</v>
      </c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3"/>
      <c r="V333" s="42">
        <v>51136</v>
      </c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3"/>
      <c r="AQ333" s="23"/>
      <c r="AR333" s="57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  <c r="BD333" s="58"/>
      <c r="BE333" s="58"/>
      <c r="BF333" s="58"/>
      <c r="BG333" s="58"/>
      <c r="BH333" s="58"/>
      <c r="BI333" s="58"/>
      <c r="BJ333" s="58"/>
      <c r="BK333" s="58"/>
      <c r="BM333" s="57"/>
      <c r="BN333" s="58"/>
      <c r="BO333" s="58"/>
      <c r="BP333" s="58"/>
      <c r="BQ333" s="58"/>
      <c r="BR333" s="58"/>
      <c r="BS333" s="58"/>
      <c r="BT333" s="58"/>
      <c r="BU333" s="58"/>
      <c r="BV333" s="58"/>
      <c r="BW333" s="58"/>
      <c r="BX333" s="58"/>
      <c r="BY333" s="58"/>
      <c r="BZ333" s="58"/>
      <c r="CA333" s="58"/>
      <c r="CB333" s="58"/>
      <c r="CC333" s="58"/>
      <c r="CD333" s="58"/>
      <c r="CE333" s="58"/>
      <c r="CF333" s="58"/>
    </row>
    <row r="334" spans="1:84" s="59" customFormat="1" ht="15.75" hidden="1" x14ac:dyDescent="0.25">
      <c r="A334" s="43">
        <v>51167</v>
      </c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23"/>
      <c r="V334" s="43">
        <v>51167</v>
      </c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23"/>
      <c r="AQ334" s="23"/>
      <c r="AR334" s="57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  <c r="BD334" s="58"/>
      <c r="BE334" s="58"/>
      <c r="BF334" s="58"/>
      <c r="BG334" s="58"/>
      <c r="BH334" s="58"/>
      <c r="BI334" s="58"/>
      <c r="BJ334" s="58"/>
      <c r="BK334" s="58"/>
      <c r="BM334" s="57"/>
      <c r="BN334" s="58"/>
      <c r="BO334" s="58"/>
      <c r="BP334" s="58"/>
      <c r="BQ334" s="58"/>
      <c r="BR334" s="58"/>
      <c r="BS334" s="58"/>
      <c r="BT334" s="58"/>
      <c r="BU334" s="58"/>
      <c r="BV334" s="58"/>
      <c r="BW334" s="58"/>
      <c r="BX334" s="58"/>
      <c r="BY334" s="58"/>
      <c r="BZ334" s="58"/>
      <c r="CA334" s="58"/>
      <c r="CB334" s="58"/>
      <c r="CC334" s="58"/>
      <c r="CD334" s="58"/>
      <c r="CE334" s="58"/>
      <c r="CF334" s="58"/>
    </row>
    <row r="335" spans="1:84" s="59" customFormat="1" ht="15.75" hidden="1" x14ac:dyDescent="0.25">
      <c r="A335" s="43">
        <v>51196</v>
      </c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23"/>
      <c r="V335" s="43">
        <v>51196</v>
      </c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23"/>
      <c r="AQ335" s="23"/>
      <c r="AR335" s="57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  <c r="BD335" s="58"/>
      <c r="BE335" s="58"/>
      <c r="BF335" s="58"/>
      <c r="BG335" s="58"/>
      <c r="BH335" s="58"/>
      <c r="BI335" s="58"/>
      <c r="BJ335" s="58"/>
      <c r="BK335" s="58"/>
      <c r="BM335" s="57"/>
      <c r="BN335" s="58"/>
      <c r="BO335" s="58"/>
      <c r="BP335" s="58"/>
      <c r="BQ335" s="58"/>
      <c r="BR335" s="58"/>
      <c r="BS335" s="58"/>
      <c r="BT335" s="58"/>
      <c r="BU335" s="58"/>
      <c r="BV335" s="58"/>
      <c r="BW335" s="58"/>
      <c r="BX335" s="58"/>
      <c r="BY335" s="58"/>
      <c r="BZ335" s="58"/>
      <c r="CA335" s="58"/>
      <c r="CB335" s="58"/>
      <c r="CC335" s="58"/>
      <c r="CD335" s="58"/>
      <c r="CE335" s="58"/>
      <c r="CF335" s="58"/>
    </row>
    <row r="336" spans="1:84" s="59" customFormat="1" ht="15.75" hidden="1" x14ac:dyDescent="0.25">
      <c r="A336" s="43">
        <v>51227</v>
      </c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23"/>
      <c r="V336" s="43">
        <v>51227</v>
      </c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23"/>
      <c r="AQ336" s="23"/>
      <c r="AR336" s="57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  <c r="BD336" s="58"/>
      <c r="BE336" s="58"/>
      <c r="BF336" s="58"/>
      <c r="BG336" s="58"/>
      <c r="BH336" s="58"/>
      <c r="BI336" s="58"/>
      <c r="BJ336" s="58"/>
      <c r="BK336" s="58"/>
      <c r="BM336" s="57"/>
      <c r="BN336" s="58"/>
      <c r="BO336" s="58"/>
      <c r="BP336" s="58"/>
      <c r="BQ336" s="58"/>
      <c r="BR336" s="58"/>
      <c r="BS336" s="58"/>
      <c r="BT336" s="58"/>
      <c r="BU336" s="58"/>
      <c r="BV336" s="58"/>
      <c r="BW336" s="58"/>
      <c r="BX336" s="58"/>
      <c r="BY336" s="58"/>
      <c r="BZ336" s="58"/>
      <c r="CA336" s="58"/>
      <c r="CB336" s="58"/>
      <c r="CC336" s="58"/>
      <c r="CD336" s="58"/>
      <c r="CE336" s="58"/>
      <c r="CF336" s="58"/>
    </row>
    <row r="337" spans="1:84" s="59" customFormat="1" ht="15.75" hidden="1" x14ac:dyDescent="0.25">
      <c r="A337" s="43">
        <v>51257</v>
      </c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23"/>
      <c r="V337" s="43">
        <v>51257</v>
      </c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23"/>
      <c r="AQ337" s="23"/>
      <c r="AR337" s="57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  <c r="BD337" s="58"/>
      <c r="BE337" s="58"/>
      <c r="BF337" s="58"/>
      <c r="BG337" s="58"/>
      <c r="BH337" s="58"/>
      <c r="BI337" s="58"/>
      <c r="BJ337" s="58"/>
      <c r="BK337" s="58"/>
      <c r="BM337" s="57"/>
      <c r="BN337" s="58"/>
      <c r="BO337" s="58"/>
      <c r="BP337" s="58"/>
      <c r="BQ337" s="58"/>
      <c r="BR337" s="58"/>
      <c r="BS337" s="58"/>
      <c r="BT337" s="58"/>
      <c r="BU337" s="58"/>
      <c r="BV337" s="58"/>
      <c r="BW337" s="58"/>
      <c r="BX337" s="58"/>
      <c r="BY337" s="58"/>
      <c r="BZ337" s="58"/>
      <c r="CA337" s="58"/>
      <c r="CB337" s="58"/>
      <c r="CC337" s="58"/>
      <c r="CD337" s="58"/>
      <c r="CE337" s="58"/>
      <c r="CF337" s="58"/>
    </row>
    <row r="338" spans="1:84" s="59" customFormat="1" ht="15.75" hidden="1" x14ac:dyDescent="0.25">
      <c r="A338" s="43">
        <v>51288</v>
      </c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23"/>
      <c r="V338" s="43">
        <v>51288</v>
      </c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23"/>
      <c r="AQ338" s="23"/>
      <c r="AR338" s="57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  <c r="BD338" s="58"/>
      <c r="BE338" s="58"/>
      <c r="BF338" s="58"/>
      <c r="BG338" s="58"/>
      <c r="BH338" s="58"/>
      <c r="BI338" s="58"/>
      <c r="BJ338" s="58"/>
      <c r="BK338" s="58"/>
      <c r="BM338" s="57"/>
      <c r="BN338" s="58"/>
      <c r="BO338" s="58"/>
      <c r="BP338" s="58"/>
      <c r="BQ338" s="58"/>
      <c r="BR338" s="58"/>
      <c r="BS338" s="58"/>
      <c r="BT338" s="58"/>
      <c r="BU338" s="58"/>
      <c r="BV338" s="58"/>
      <c r="BW338" s="58"/>
      <c r="BX338" s="58"/>
      <c r="BY338" s="58"/>
      <c r="BZ338" s="58"/>
      <c r="CA338" s="58"/>
      <c r="CB338" s="58"/>
      <c r="CC338" s="58"/>
      <c r="CD338" s="58"/>
      <c r="CE338" s="58"/>
      <c r="CF338" s="58"/>
    </row>
    <row r="339" spans="1:84" s="59" customFormat="1" ht="15.75" hidden="1" x14ac:dyDescent="0.25">
      <c r="A339" s="43">
        <v>51318</v>
      </c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23"/>
      <c r="V339" s="43">
        <v>51318</v>
      </c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23"/>
      <c r="AQ339" s="23"/>
      <c r="AR339" s="57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  <c r="BD339" s="58"/>
      <c r="BE339" s="58"/>
      <c r="BF339" s="58"/>
      <c r="BG339" s="58"/>
      <c r="BH339" s="58"/>
      <c r="BI339" s="58"/>
      <c r="BJ339" s="58"/>
      <c r="BK339" s="58"/>
      <c r="BM339" s="57"/>
      <c r="BN339" s="58"/>
      <c r="BO339" s="58"/>
      <c r="BP339" s="58"/>
      <c r="BQ339" s="58"/>
      <c r="BR339" s="58"/>
      <c r="BS339" s="58"/>
      <c r="BT339" s="58"/>
      <c r="BU339" s="58"/>
      <c r="BV339" s="58"/>
      <c r="BW339" s="58"/>
      <c r="BX339" s="58"/>
      <c r="BY339" s="58"/>
      <c r="BZ339" s="58"/>
      <c r="CA339" s="58"/>
      <c r="CB339" s="58"/>
      <c r="CC339" s="58"/>
      <c r="CD339" s="58"/>
      <c r="CE339" s="58"/>
      <c r="CF339" s="58"/>
    </row>
    <row r="340" spans="1:84" s="59" customFormat="1" ht="15.75" hidden="1" x14ac:dyDescent="0.25">
      <c r="A340" s="43">
        <v>51349</v>
      </c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23"/>
      <c r="V340" s="43">
        <v>51349</v>
      </c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23"/>
      <c r="AQ340" s="23"/>
      <c r="AR340" s="57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  <c r="BD340" s="58"/>
      <c r="BE340" s="58"/>
      <c r="BF340" s="58"/>
      <c r="BG340" s="58"/>
      <c r="BH340" s="58"/>
      <c r="BI340" s="58"/>
      <c r="BJ340" s="58"/>
      <c r="BK340" s="58"/>
      <c r="BM340" s="57"/>
      <c r="BN340" s="58"/>
      <c r="BO340" s="58"/>
      <c r="BP340" s="58"/>
      <c r="BQ340" s="58"/>
      <c r="BR340" s="58"/>
      <c r="BS340" s="58"/>
      <c r="BT340" s="58"/>
      <c r="BU340" s="58"/>
      <c r="BV340" s="58"/>
      <c r="BW340" s="58"/>
      <c r="BX340" s="58"/>
      <c r="BY340" s="58"/>
      <c r="BZ340" s="58"/>
      <c r="CA340" s="58"/>
      <c r="CB340" s="58"/>
      <c r="CC340" s="58"/>
      <c r="CD340" s="58"/>
      <c r="CE340" s="58"/>
      <c r="CF340" s="58"/>
    </row>
    <row r="341" spans="1:84" s="59" customFormat="1" ht="15.75" hidden="1" x14ac:dyDescent="0.25">
      <c r="A341" s="43">
        <v>51380</v>
      </c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23"/>
      <c r="V341" s="43">
        <v>51380</v>
      </c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23"/>
      <c r="AQ341" s="23"/>
      <c r="AR341" s="57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  <c r="BD341" s="58"/>
      <c r="BE341" s="58"/>
      <c r="BF341" s="58"/>
      <c r="BG341" s="58"/>
      <c r="BH341" s="58"/>
      <c r="BI341" s="58"/>
      <c r="BJ341" s="58"/>
      <c r="BK341" s="58"/>
      <c r="BM341" s="57"/>
      <c r="BN341" s="58"/>
      <c r="BO341" s="58"/>
      <c r="BP341" s="58"/>
      <c r="BQ341" s="58"/>
      <c r="BR341" s="58"/>
      <c r="BS341" s="58"/>
      <c r="BT341" s="58"/>
      <c r="BU341" s="58"/>
      <c r="BV341" s="58"/>
      <c r="BW341" s="58"/>
      <c r="BX341" s="58"/>
      <c r="BY341" s="58"/>
      <c r="BZ341" s="58"/>
      <c r="CA341" s="58"/>
      <c r="CB341" s="58"/>
      <c r="CC341" s="58"/>
      <c r="CD341" s="58"/>
      <c r="CE341" s="58"/>
      <c r="CF341" s="58"/>
    </row>
    <row r="342" spans="1:84" s="59" customFormat="1" ht="15.75" hidden="1" x14ac:dyDescent="0.25">
      <c r="A342" s="43">
        <v>51410</v>
      </c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23"/>
      <c r="V342" s="43">
        <v>51410</v>
      </c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23"/>
      <c r="AQ342" s="23"/>
      <c r="AR342" s="57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  <c r="BD342" s="58"/>
      <c r="BE342" s="58"/>
      <c r="BF342" s="58"/>
      <c r="BG342" s="58"/>
      <c r="BH342" s="58"/>
      <c r="BI342" s="58"/>
      <c r="BJ342" s="58"/>
      <c r="BK342" s="58"/>
      <c r="BM342" s="57"/>
      <c r="BN342" s="58"/>
      <c r="BO342" s="58"/>
      <c r="BP342" s="58"/>
      <c r="BQ342" s="58"/>
      <c r="BR342" s="58"/>
      <c r="BS342" s="58"/>
      <c r="BT342" s="58"/>
      <c r="BU342" s="58"/>
      <c r="BV342" s="58"/>
      <c r="BW342" s="58"/>
      <c r="BX342" s="58"/>
      <c r="BY342" s="58"/>
      <c r="BZ342" s="58"/>
      <c r="CA342" s="58"/>
      <c r="CB342" s="58"/>
      <c r="CC342" s="58"/>
      <c r="CD342" s="58"/>
      <c r="CE342" s="58"/>
      <c r="CF342" s="58"/>
    </row>
    <row r="343" spans="1:84" s="59" customFormat="1" ht="15.75" hidden="1" x14ac:dyDescent="0.25">
      <c r="A343" s="43">
        <v>51441</v>
      </c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23"/>
      <c r="V343" s="43">
        <v>51441</v>
      </c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23"/>
      <c r="AQ343" s="23"/>
      <c r="AR343" s="57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  <c r="BD343" s="58"/>
      <c r="BE343" s="58"/>
      <c r="BF343" s="58"/>
      <c r="BG343" s="58"/>
      <c r="BH343" s="58"/>
      <c r="BI343" s="58"/>
      <c r="BJ343" s="58"/>
      <c r="BK343" s="58"/>
      <c r="BM343" s="57"/>
      <c r="BN343" s="58"/>
      <c r="BO343" s="58"/>
      <c r="BP343" s="58"/>
      <c r="BQ343" s="58"/>
      <c r="BR343" s="58"/>
      <c r="BS343" s="58"/>
      <c r="BT343" s="58"/>
      <c r="BU343" s="58"/>
      <c r="BV343" s="58"/>
      <c r="BW343" s="58"/>
      <c r="BX343" s="58"/>
      <c r="BY343" s="58"/>
      <c r="BZ343" s="58"/>
      <c r="CA343" s="58"/>
      <c r="CB343" s="58"/>
      <c r="CC343" s="58"/>
      <c r="CD343" s="58"/>
      <c r="CE343" s="58"/>
      <c r="CF343" s="58"/>
    </row>
    <row r="344" spans="1:84" s="59" customFormat="1" ht="15.75" hidden="1" x14ac:dyDescent="0.25">
      <c r="A344" s="44">
        <v>51471</v>
      </c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23"/>
      <c r="V344" s="44">
        <v>51471</v>
      </c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23"/>
      <c r="AQ344" s="23"/>
      <c r="AR344" s="57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  <c r="BD344" s="58"/>
      <c r="BE344" s="58"/>
      <c r="BF344" s="58"/>
      <c r="BG344" s="58"/>
      <c r="BH344" s="58"/>
      <c r="BI344" s="58"/>
      <c r="BJ344" s="58"/>
      <c r="BK344" s="58"/>
      <c r="BM344" s="57"/>
      <c r="BN344" s="58"/>
      <c r="BO344" s="58"/>
      <c r="BP344" s="58"/>
      <c r="BQ344" s="58"/>
      <c r="BR344" s="58"/>
      <c r="BS344" s="58"/>
      <c r="BT344" s="58"/>
      <c r="BU344" s="58"/>
      <c r="BV344" s="58"/>
      <c r="BW344" s="58"/>
      <c r="BX344" s="58"/>
      <c r="BY344" s="58"/>
      <c r="BZ344" s="58"/>
      <c r="CA344" s="58"/>
      <c r="CB344" s="58"/>
      <c r="CC344" s="58"/>
      <c r="CD344" s="58"/>
      <c r="CE344" s="58"/>
      <c r="CF344" s="58"/>
    </row>
    <row r="345" spans="1:84" s="59" customFormat="1" ht="15.75" hidden="1" x14ac:dyDescent="0.25">
      <c r="A345" s="45">
        <v>51502</v>
      </c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23"/>
      <c r="V345" s="45">
        <v>51502</v>
      </c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23"/>
      <c r="AQ345" s="23"/>
      <c r="AR345" s="57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  <c r="BD345" s="58"/>
      <c r="BE345" s="58"/>
      <c r="BF345" s="58"/>
      <c r="BG345" s="58"/>
      <c r="BH345" s="58"/>
      <c r="BI345" s="58"/>
      <c r="BJ345" s="58"/>
      <c r="BK345" s="58"/>
      <c r="BM345" s="57"/>
      <c r="BN345" s="58"/>
      <c r="BO345" s="58"/>
      <c r="BP345" s="58"/>
      <c r="BQ345" s="58"/>
      <c r="BR345" s="58"/>
      <c r="BS345" s="58"/>
      <c r="BT345" s="58"/>
      <c r="BU345" s="58"/>
      <c r="BV345" s="58"/>
      <c r="BW345" s="58"/>
      <c r="BX345" s="58"/>
      <c r="BY345" s="58"/>
      <c r="BZ345" s="58"/>
      <c r="CA345" s="58"/>
      <c r="CB345" s="58"/>
      <c r="CC345" s="58"/>
      <c r="CD345" s="58"/>
      <c r="CE345" s="58"/>
      <c r="CF345" s="58"/>
    </row>
    <row r="346" spans="1:84" s="59" customFormat="1" ht="15.75" hidden="1" x14ac:dyDescent="0.25">
      <c r="A346" s="40">
        <v>51533</v>
      </c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3"/>
      <c r="V346" s="40">
        <v>51533</v>
      </c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3"/>
      <c r="AQ346" s="23"/>
      <c r="AR346" s="57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  <c r="BD346" s="58"/>
      <c r="BE346" s="58"/>
      <c r="BF346" s="58"/>
      <c r="BG346" s="58"/>
      <c r="BH346" s="58"/>
      <c r="BI346" s="58"/>
      <c r="BJ346" s="58"/>
      <c r="BK346" s="58"/>
      <c r="BM346" s="57"/>
      <c r="BN346" s="58"/>
      <c r="BO346" s="58"/>
      <c r="BP346" s="58"/>
      <c r="BQ346" s="58"/>
      <c r="BR346" s="58"/>
      <c r="BS346" s="58"/>
      <c r="BT346" s="58"/>
      <c r="BU346" s="58"/>
      <c r="BV346" s="58"/>
      <c r="BW346" s="58"/>
      <c r="BX346" s="58"/>
      <c r="BY346" s="58"/>
      <c r="BZ346" s="58"/>
      <c r="CA346" s="58"/>
      <c r="CB346" s="58"/>
      <c r="CC346" s="58"/>
      <c r="CD346" s="58"/>
      <c r="CE346" s="58"/>
      <c r="CF346" s="58"/>
    </row>
    <row r="347" spans="1:84" s="59" customFormat="1" ht="15.75" hidden="1" x14ac:dyDescent="0.25">
      <c r="A347" s="40">
        <v>51561</v>
      </c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3"/>
      <c r="V347" s="40">
        <v>51561</v>
      </c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3"/>
      <c r="AQ347" s="23"/>
      <c r="AR347" s="57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  <c r="BD347" s="58"/>
      <c r="BE347" s="58"/>
      <c r="BF347" s="58"/>
      <c r="BG347" s="58"/>
      <c r="BH347" s="58"/>
      <c r="BI347" s="58"/>
      <c r="BJ347" s="58"/>
      <c r="BK347" s="58"/>
      <c r="BM347" s="57"/>
      <c r="BN347" s="58"/>
      <c r="BO347" s="58"/>
      <c r="BP347" s="58"/>
      <c r="BQ347" s="58"/>
      <c r="BR347" s="58"/>
      <c r="BS347" s="58"/>
      <c r="BT347" s="58"/>
      <c r="BU347" s="58"/>
      <c r="BV347" s="58"/>
      <c r="BW347" s="58"/>
      <c r="BX347" s="58"/>
      <c r="BY347" s="58"/>
      <c r="BZ347" s="58"/>
      <c r="CA347" s="58"/>
      <c r="CB347" s="58"/>
      <c r="CC347" s="58"/>
      <c r="CD347" s="58"/>
      <c r="CE347" s="58"/>
      <c r="CF347" s="58"/>
    </row>
    <row r="348" spans="1:84" s="59" customFormat="1" ht="15.75" hidden="1" x14ac:dyDescent="0.25">
      <c r="A348" s="40">
        <v>51592</v>
      </c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3"/>
      <c r="V348" s="40">
        <v>51592</v>
      </c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3"/>
      <c r="AQ348" s="23"/>
      <c r="AR348" s="57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  <c r="BD348" s="58"/>
      <c r="BE348" s="58"/>
      <c r="BF348" s="58"/>
      <c r="BG348" s="58"/>
      <c r="BH348" s="58"/>
      <c r="BI348" s="58"/>
      <c r="BJ348" s="58"/>
      <c r="BK348" s="58"/>
      <c r="BM348" s="57"/>
      <c r="BN348" s="58"/>
      <c r="BO348" s="58"/>
      <c r="BP348" s="58"/>
      <c r="BQ348" s="58"/>
      <c r="BR348" s="58"/>
      <c r="BS348" s="58"/>
      <c r="BT348" s="58"/>
      <c r="BU348" s="58"/>
      <c r="BV348" s="58"/>
      <c r="BW348" s="58"/>
      <c r="BX348" s="58"/>
      <c r="BY348" s="58"/>
      <c r="BZ348" s="58"/>
      <c r="CA348" s="58"/>
      <c r="CB348" s="58"/>
      <c r="CC348" s="58"/>
      <c r="CD348" s="58"/>
      <c r="CE348" s="58"/>
      <c r="CF348" s="58"/>
    </row>
    <row r="349" spans="1:84" s="59" customFormat="1" ht="15.75" hidden="1" x14ac:dyDescent="0.25">
      <c r="A349" s="40">
        <v>51622</v>
      </c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3"/>
      <c r="V349" s="40">
        <v>51622</v>
      </c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3"/>
      <c r="AQ349" s="23"/>
      <c r="AR349" s="57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  <c r="BD349" s="58"/>
      <c r="BE349" s="58"/>
      <c r="BF349" s="58"/>
      <c r="BG349" s="58"/>
      <c r="BH349" s="58"/>
      <c r="BI349" s="58"/>
      <c r="BJ349" s="58"/>
      <c r="BK349" s="58"/>
      <c r="BM349" s="57"/>
      <c r="BN349" s="58"/>
      <c r="BO349" s="58"/>
      <c r="BP349" s="58"/>
      <c r="BQ349" s="58"/>
      <c r="BR349" s="58"/>
      <c r="BS349" s="58"/>
      <c r="BT349" s="58"/>
      <c r="BU349" s="58"/>
      <c r="BV349" s="58"/>
      <c r="BW349" s="58"/>
      <c r="BX349" s="58"/>
      <c r="BY349" s="58"/>
      <c r="BZ349" s="58"/>
      <c r="CA349" s="58"/>
      <c r="CB349" s="58"/>
      <c r="CC349" s="58"/>
      <c r="CD349" s="58"/>
      <c r="CE349" s="58"/>
      <c r="CF349" s="58"/>
    </row>
    <row r="350" spans="1:84" s="59" customFormat="1" ht="15.75" hidden="1" x14ac:dyDescent="0.25">
      <c r="A350" s="40">
        <v>51653</v>
      </c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3"/>
      <c r="V350" s="40">
        <v>51653</v>
      </c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3"/>
      <c r="AQ350" s="23"/>
      <c r="AR350" s="57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  <c r="BD350" s="58"/>
      <c r="BE350" s="58"/>
      <c r="BF350" s="58"/>
      <c r="BG350" s="58"/>
      <c r="BH350" s="58"/>
      <c r="BI350" s="58"/>
      <c r="BJ350" s="58"/>
      <c r="BK350" s="58"/>
      <c r="BM350" s="57"/>
      <c r="BN350" s="58"/>
      <c r="BO350" s="58"/>
      <c r="BP350" s="58"/>
      <c r="BQ350" s="58"/>
      <c r="BR350" s="58"/>
      <c r="BS350" s="58"/>
      <c r="BT350" s="58"/>
      <c r="BU350" s="58"/>
      <c r="BV350" s="58"/>
      <c r="BW350" s="58"/>
      <c r="BX350" s="58"/>
      <c r="BY350" s="58"/>
      <c r="BZ350" s="58"/>
      <c r="CA350" s="58"/>
      <c r="CB350" s="58"/>
      <c r="CC350" s="58"/>
      <c r="CD350" s="58"/>
      <c r="CE350" s="58"/>
      <c r="CF350" s="58"/>
    </row>
    <row r="351" spans="1:84" s="59" customFormat="1" ht="15.75" hidden="1" x14ac:dyDescent="0.25">
      <c r="A351" s="40">
        <v>51683</v>
      </c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3"/>
      <c r="V351" s="40">
        <v>51683</v>
      </c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3"/>
      <c r="AQ351" s="23"/>
      <c r="AR351" s="57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  <c r="BD351" s="58"/>
      <c r="BE351" s="58"/>
      <c r="BF351" s="58"/>
      <c r="BG351" s="58"/>
      <c r="BH351" s="58"/>
      <c r="BI351" s="58"/>
      <c r="BJ351" s="58"/>
      <c r="BK351" s="58"/>
      <c r="BM351" s="57"/>
      <c r="BN351" s="58"/>
      <c r="BO351" s="58"/>
      <c r="BP351" s="58"/>
      <c r="BQ351" s="58"/>
      <c r="BR351" s="58"/>
      <c r="BS351" s="58"/>
      <c r="BT351" s="58"/>
      <c r="BU351" s="58"/>
      <c r="BV351" s="58"/>
      <c r="BW351" s="58"/>
      <c r="BX351" s="58"/>
      <c r="BY351" s="58"/>
      <c r="BZ351" s="58"/>
      <c r="CA351" s="58"/>
      <c r="CB351" s="58"/>
      <c r="CC351" s="58"/>
      <c r="CD351" s="58"/>
      <c r="CE351" s="58"/>
      <c r="CF351" s="58"/>
    </row>
    <row r="352" spans="1:84" s="59" customFormat="1" ht="15.75" hidden="1" x14ac:dyDescent="0.25">
      <c r="A352" s="40">
        <v>51714</v>
      </c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3"/>
      <c r="V352" s="40">
        <v>51714</v>
      </c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3"/>
      <c r="AQ352" s="23"/>
      <c r="AR352" s="57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  <c r="BD352" s="58"/>
      <c r="BE352" s="58"/>
      <c r="BF352" s="58"/>
      <c r="BG352" s="58"/>
      <c r="BH352" s="58"/>
      <c r="BI352" s="58"/>
      <c r="BJ352" s="58"/>
      <c r="BK352" s="58"/>
      <c r="BM352" s="57"/>
      <c r="BN352" s="58"/>
      <c r="BO352" s="58"/>
      <c r="BP352" s="58"/>
      <c r="BQ352" s="58"/>
      <c r="BR352" s="58"/>
      <c r="BS352" s="58"/>
      <c r="BT352" s="58"/>
      <c r="BU352" s="58"/>
      <c r="BV352" s="58"/>
      <c r="BW352" s="58"/>
      <c r="BX352" s="58"/>
      <c r="BY352" s="58"/>
      <c r="BZ352" s="58"/>
      <c r="CA352" s="58"/>
      <c r="CB352" s="58"/>
      <c r="CC352" s="58"/>
      <c r="CD352" s="58"/>
      <c r="CE352" s="58"/>
      <c r="CF352" s="58"/>
    </row>
    <row r="353" spans="1:84" s="59" customFormat="1" ht="15.75" hidden="1" x14ac:dyDescent="0.25">
      <c r="A353" s="40">
        <v>51745</v>
      </c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3"/>
      <c r="V353" s="40">
        <v>51745</v>
      </c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3"/>
      <c r="AQ353" s="23"/>
      <c r="AR353" s="57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  <c r="BD353" s="58"/>
      <c r="BE353" s="58"/>
      <c r="BF353" s="58"/>
      <c r="BG353" s="58"/>
      <c r="BH353" s="58"/>
      <c r="BI353" s="58"/>
      <c r="BJ353" s="58"/>
      <c r="BK353" s="58"/>
      <c r="BM353" s="57"/>
      <c r="BN353" s="58"/>
      <c r="BO353" s="58"/>
      <c r="BP353" s="58"/>
      <c r="BQ353" s="58"/>
      <c r="BR353" s="58"/>
      <c r="BS353" s="58"/>
      <c r="BT353" s="58"/>
      <c r="BU353" s="58"/>
      <c r="BV353" s="58"/>
      <c r="BW353" s="58"/>
      <c r="BX353" s="58"/>
      <c r="BY353" s="58"/>
      <c r="BZ353" s="58"/>
      <c r="CA353" s="58"/>
      <c r="CB353" s="58"/>
      <c r="CC353" s="58"/>
      <c r="CD353" s="58"/>
      <c r="CE353" s="58"/>
      <c r="CF353" s="58"/>
    </row>
    <row r="354" spans="1:84" s="59" customFormat="1" ht="15.75" hidden="1" x14ac:dyDescent="0.25">
      <c r="A354" s="40">
        <v>51775</v>
      </c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3"/>
      <c r="V354" s="40">
        <v>51775</v>
      </c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3"/>
      <c r="AQ354" s="23"/>
      <c r="AR354" s="57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  <c r="BD354" s="58"/>
      <c r="BE354" s="58"/>
      <c r="BF354" s="58"/>
      <c r="BG354" s="58"/>
      <c r="BH354" s="58"/>
      <c r="BI354" s="58"/>
      <c r="BJ354" s="58"/>
      <c r="BK354" s="58"/>
      <c r="BM354" s="57"/>
      <c r="BN354" s="58"/>
      <c r="BO354" s="58"/>
      <c r="BP354" s="58"/>
      <c r="BQ354" s="58"/>
      <c r="BR354" s="58"/>
      <c r="BS354" s="58"/>
      <c r="BT354" s="58"/>
      <c r="BU354" s="58"/>
      <c r="BV354" s="58"/>
      <c r="BW354" s="58"/>
      <c r="BX354" s="58"/>
      <c r="BY354" s="58"/>
      <c r="BZ354" s="58"/>
      <c r="CA354" s="58"/>
      <c r="CB354" s="58"/>
      <c r="CC354" s="58"/>
      <c r="CD354" s="58"/>
      <c r="CE354" s="58"/>
      <c r="CF354" s="58"/>
    </row>
    <row r="355" spans="1:84" s="59" customFormat="1" ht="15.75" hidden="1" x14ac:dyDescent="0.25">
      <c r="A355" s="40">
        <v>51806</v>
      </c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3"/>
      <c r="V355" s="40">
        <v>51806</v>
      </c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3"/>
      <c r="AQ355" s="23"/>
      <c r="AR355" s="57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  <c r="BD355" s="58"/>
      <c r="BE355" s="58"/>
      <c r="BF355" s="58"/>
      <c r="BG355" s="58"/>
      <c r="BH355" s="58"/>
      <c r="BI355" s="58"/>
      <c r="BJ355" s="58"/>
      <c r="BK355" s="58"/>
      <c r="BM355" s="57"/>
      <c r="BN355" s="58"/>
      <c r="BO355" s="58"/>
      <c r="BP355" s="58"/>
      <c r="BQ355" s="58"/>
      <c r="BR355" s="58"/>
      <c r="BS355" s="58"/>
      <c r="BT355" s="58"/>
      <c r="BU355" s="58"/>
      <c r="BV355" s="58"/>
      <c r="BW355" s="58"/>
      <c r="BX355" s="58"/>
      <c r="BY355" s="58"/>
      <c r="BZ355" s="58"/>
      <c r="CA355" s="58"/>
      <c r="CB355" s="58"/>
      <c r="CC355" s="58"/>
      <c r="CD355" s="58"/>
      <c r="CE355" s="58"/>
      <c r="CF355" s="58"/>
    </row>
    <row r="356" spans="1:84" s="59" customFormat="1" ht="15.75" hidden="1" x14ac:dyDescent="0.25">
      <c r="A356" s="41">
        <v>51836</v>
      </c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3"/>
      <c r="V356" s="41">
        <v>51836</v>
      </c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3"/>
      <c r="AQ356" s="23"/>
      <c r="AR356" s="57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  <c r="BD356" s="58"/>
      <c r="BE356" s="58"/>
      <c r="BF356" s="58"/>
      <c r="BG356" s="58"/>
      <c r="BH356" s="58"/>
      <c r="BI356" s="58"/>
      <c r="BJ356" s="58"/>
      <c r="BK356" s="58"/>
      <c r="BM356" s="57"/>
      <c r="BN356" s="58"/>
      <c r="BO356" s="58"/>
      <c r="BP356" s="58"/>
      <c r="BQ356" s="58"/>
      <c r="BR356" s="58"/>
      <c r="BS356" s="58"/>
      <c r="BT356" s="58"/>
      <c r="BU356" s="58"/>
      <c r="BV356" s="58"/>
      <c r="BW356" s="58"/>
      <c r="BX356" s="58"/>
      <c r="BY356" s="58"/>
      <c r="BZ356" s="58"/>
      <c r="CA356" s="58"/>
      <c r="CB356" s="58"/>
      <c r="CC356" s="58"/>
      <c r="CD356" s="58"/>
      <c r="CE356" s="58"/>
      <c r="CF356" s="58"/>
    </row>
    <row r="357" spans="1:84" s="59" customFormat="1" ht="15.75" hidden="1" x14ac:dyDescent="0.25">
      <c r="A357" s="42">
        <v>51867</v>
      </c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3"/>
      <c r="V357" s="42">
        <v>51867</v>
      </c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3"/>
      <c r="AQ357" s="23"/>
      <c r="AR357" s="57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  <c r="BD357" s="58"/>
      <c r="BE357" s="58"/>
      <c r="BF357" s="58"/>
      <c r="BG357" s="58"/>
      <c r="BH357" s="58"/>
      <c r="BI357" s="58"/>
      <c r="BJ357" s="58"/>
      <c r="BK357" s="58"/>
      <c r="BM357" s="57"/>
      <c r="BN357" s="58"/>
      <c r="BO357" s="58"/>
      <c r="BP357" s="58"/>
      <c r="BQ357" s="58"/>
      <c r="BR357" s="58"/>
      <c r="BS357" s="58"/>
      <c r="BT357" s="58"/>
      <c r="BU357" s="58"/>
      <c r="BV357" s="58"/>
      <c r="BW357" s="58"/>
      <c r="BX357" s="58"/>
      <c r="BY357" s="58"/>
      <c r="BZ357" s="58"/>
      <c r="CA357" s="58"/>
      <c r="CB357" s="58"/>
      <c r="CC357" s="58"/>
      <c r="CD357" s="58"/>
      <c r="CE357" s="58"/>
      <c r="CF357" s="58"/>
    </row>
    <row r="358" spans="1:84" s="59" customFormat="1" ht="15.75" hidden="1" x14ac:dyDescent="0.25">
      <c r="A358" s="43">
        <v>51898</v>
      </c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23"/>
      <c r="V358" s="43">
        <v>51898</v>
      </c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23"/>
      <c r="AQ358" s="23"/>
      <c r="AR358" s="57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  <c r="BD358" s="58"/>
      <c r="BE358" s="58"/>
      <c r="BF358" s="58"/>
      <c r="BG358" s="58"/>
      <c r="BH358" s="58"/>
      <c r="BI358" s="58"/>
      <c r="BJ358" s="58"/>
      <c r="BK358" s="58"/>
      <c r="BM358" s="57"/>
      <c r="BN358" s="58"/>
      <c r="BO358" s="58"/>
      <c r="BP358" s="58"/>
      <c r="BQ358" s="58"/>
      <c r="BR358" s="58"/>
      <c r="BS358" s="58"/>
      <c r="BT358" s="58"/>
      <c r="BU358" s="58"/>
      <c r="BV358" s="58"/>
      <c r="BW358" s="58"/>
      <c r="BX358" s="58"/>
      <c r="BY358" s="58"/>
      <c r="BZ358" s="58"/>
      <c r="CA358" s="58"/>
      <c r="CB358" s="58"/>
      <c r="CC358" s="58"/>
      <c r="CD358" s="58"/>
      <c r="CE358" s="58"/>
      <c r="CF358" s="58"/>
    </row>
    <row r="359" spans="1:84" s="59" customFormat="1" ht="15.75" hidden="1" x14ac:dyDescent="0.25">
      <c r="A359" s="43">
        <v>51926</v>
      </c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23"/>
      <c r="V359" s="43">
        <v>51926</v>
      </c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23"/>
      <c r="AQ359" s="23"/>
      <c r="AR359" s="57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  <c r="BD359" s="58"/>
      <c r="BE359" s="58"/>
      <c r="BF359" s="58"/>
      <c r="BG359" s="58"/>
      <c r="BH359" s="58"/>
      <c r="BI359" s="58"/>
      <c r="BJ359" s="58"/>
      <c r="BK359" s="58"/>
      <c r="BM359" s="57"/>
      <c r="BN359" s="58"/>
      <c r="BO359" s="58"/>
      <c r="BP359" s="58"/>
      <c r="BQ359" s="58"/>
      <c r="BR359" s="58"/>
      <c r="BS359" s="58"/>
      <c r="BT359" s="58"/>
      <c r="BU359" s="58"/>
      <c r="BV359" s="58"/>
      <c r="BW359" s="58"/>
      <c r="BX359" s="58"/>
      <c r="BY359" s="58"/>
      <c r="BZ359" s="58"/>
      <c r="CA359" s="58"/>
      <c r="CB359" s="58"/>
      <c r="CC359" s="58"/>
      <c r="CD359" s="58"/>
      <c r="CE359" s="58"/>
      <c r="CF359" s="58"/>
    </row>
    <row r="360" spans="1:84" s="59" customFormat="1" ht="15.75" hidden="1" x14ac:dyDescent="0.25">
      <c r="A360" s="43">
        <v>51957</v>
      </c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23"/>
      <c r="V360" s="43">
        <v>51957</v>
      </c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23"/>
      <c r="AQ360" s="23"/>
      <c r="AR360" s="57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  <c r="BD360" s="58"/>
      <c r="BE360" s="58"/>
      <c r="BF360" s="58"/>
      <c r="BG360" s="58"/>
      <c r="BH360" s="58"/>
      <c r="BI360" s="58"/>
      <c r="BJ360" s="58"/>
      <c r="BK360" s="58"/>
      <c r="BM360" s="57"/>
      <c r="BN360" s="58"/>
      <c r="BO360" s="58"/>
      <c r="BP360" s="58"/>
      <c r="BQ360" s="58"/>
      <c r="BR360" s="58"/>
      <c r="BS360" s="58"/>
      <c r="BT360" s="58"/>
      <c r="BU360" s="58"/>
      <c r="BV360" s="58"/>
      <c r="BW360" s="58"/>
      <c r="BX360" s="58"/>
      <c r="BY360" s="58"/>
      <c r="BZ360" s="58"/>
      <c r="CA360" s="58"/>
      <c r="CB360" s="58"/>
      <c r="CC360" s="58"/>
      <c r="CD360" s="58"/>
      <c r="CE360" s="58"/>
      <c r="CF360" s="58"/>
    </row>
    <row r="361" spans="1:84" s="59" customFormat="1" ht="15.75" hidden="1" x14ac:dyDescent="0.25">
      <c r="A361" s="43">
        <v>51987</v>
      </c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23"/>
      <c r="V361" s="43">
        <v>51987</v>
      </c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23"/>
      <c r="AQ361" s="23"/>
      <c r="AR361" s="57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  <c r="BD361" s="58"/>
      <c r="BE361" s="58"/>
      <c r="BF361" s="58"/>
      <c r="BG361" s="58"/>
      <c r="BH361" s="58"/>
      <c r="BI361" s="58"/>
      <c r="BJ361" s="58"/>
      <c r="BK361" s="58"/>
      <c r="BM361" s="57"/>
      <c r="BN361" s="58"/>
      <c r="BO361" s="58"/>
      <c r="BP361" s="58"/>
      <c r="BQ361" s="58"/>
      <c r="BR361" s="58"/>
      <c r="BS361" s="58"/>
      <c r="BT361" s="58"/>
      <c r="BU361" s="58"/>
      <c r="BV361" s="58"/>
      <c r="BW361" s="58"/>
      <c r="BX361" s="58"/>
      <c r="BY361" s="58"/>
      <c r="BZ361" s="58"/>
      <c r="CA361" s="58"/>
      <c r="CB361" s="58"/>
      <c r="CC361" s="58"/>
      <c r="CD361" s="58"/>
      <c r="CE361" s="58"/>
      <c r="CF361" s="58"/>
    </row>
    <row r="362" spans="1:84" s="59" customFormat="1" ht="15.75" hidden="1" x14ac:dyDescent="0.25">
      <c r="A362" s="43">
        <v>52018</v>
      </c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23"/>
      <c r="V362" s="43">
        <v>52018</v>
      </c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23"/>
      <c r="AQ362" s="23"/>
      <c r="AR362" s="57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  <c r="BD362" s="58"/>
      <c r="BE362" s="58"/>
      <c r="BF362" s="58"/>
      <c r="BG362" s="58"/>
      <c r="BH362" s="58"/>
      <c r="BI362" s="58"/>
      <c r="BJ362" s="58"/>
      <c r="BK362" s="58"/>
      <c r="BM362" s="57"/>
      <c r="BN362" s="58"/>
      <c r="BO362" s="58"/>
      <c r="BP362" s="58"/>
      <c r="BQ362" s="58"/>
      <c r="BR362" s="58"/>
      <c r="BS362" s="58"/>
      <c r="BT362" s="58"/>
      <c r="BU362" s="58"/>
      <c r="BV362" s="58"/>
      <c r="BW362" s="58"/>
      <c r="BX362" s="58"/>
      <c r="BY362" s="58"/>
      <c r="BZ362" s="58"/>
      <c r="CA362" s="58"/>
      <c r="CB362" s="58"/>
      <c r="CC362" s="58"/>
      <c r="CD362" s="58"/>
      <c r="CE362" s="58"/>
      <c r="CF362" s="58"/>
    </row>
    <row r="363" spans="1:84" s="59" customFormat="1" ht="15.75" hidden="1" x14ac:dyDescent="0.25">
      <c r="A363" s="43">
        <v>52048</v>
      </c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23"/>
      <c r="V363" s="43">
        <v>52048</v>
      </c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23"/>
      <c r="AQ363" s="23"/>
      <c r="AR363" s="57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  <c r="BD363" s="58"/>
      <c r="BE363" s="58"/>
      <c r="BF363" s="58"/>
      <c r="BG363" s="58"/>
      <c r="BH363" s="58"/>
      <c r="BI363" s="58"/>
      <c r="BJ363" s="58"/>
      <c r="BK363" s="58"/>
      <c r="BM363" s="57"/>
      <c r="BN363" s="58"/>
      <c r="BO363" s="58"/>
      <c r="BP363" s="58"/>
      <c r="BQ363" s="58"/>
      <c r="BR363" s="58"/>
      <c r="BS363" s="58"/>
      <c r="BT363" s="58"/>
      <c r="BU363" s="58"/>
      <c r="BV363" s="58"/>
      <c r="BW363" s="58"/>
      <c r="BX363" s="58"/>
      <c r="BY363" s="58"/>
      <c r="BZ363" s="58"/>
      <c r="CA363" s="58"/>
      <c r="CB363" s="58"/>
      <c r="CC363" s="58"/>
      <c r="CD363" s="58"/>
      <c r="CE363" s="58"/>
      <c r="CF363" s="58"/>
    </row>
    <row r="364" spans="1:84" s="59" customFormat="1" ht="15.75" hidden="1" x14ac:dyDescent="0.25">
      <c r="A364" s="43">
        <v>52079</v>
      </c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23"/>
      <c r="V364" s="43">
        <v>52079</v>
      </c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23"/>
      <c r="AQ364" s="23"/>
      <c r="AR364" s="57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  <c r="BD364" s="58"/>
      <c r="BE364" s="58"/>
      <c r="BF364" s="58"/>
      <c r="BG364" s="58"/>
      <c r="BH364" s="58"/>
      <c r="BI364" s="58"/>
      <c r="BJ364" s="58"/>
      <c r="BK364" s="58"/>
      <c r="BM364" s="57"/>
      <c r="BN364" s="58"/>
      <c r="BO364" s="58"/>
      <c r="BP364" s="58"/>
      <c r="BQ364" s="58"/>
      <c r="BR364" s="58"/>
      <c r="BS364" s="58"/>
      <c r="BT364" s="58"/>
      <c r="BU364" s="58"/>
      <c r="BV364" s="58"/>
      <c r="BW364" s="58"/>
      <c r="BX364" s="58"/>
      <c r="BY364" s="58"/>
      <c r="BZ364" s="58"/>
      <c r="CA364" s="58"/>
      <c r="CB364" s="58"/>
      <c r="CC364" s="58"/>
      <c r="CD364" s="58"/>
      <c r="CE364" s="58"/>
      <c r="CF364" s="58"/>
    </row>
    <row r="365" spans="1:84" s="59" customFormat="1" ht="15.75" hidden="1" x14ac:dyDescent="0.25">
      <c r="A365" s="43">
        <v>52110</v>
      </c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23"/>
      <c r="V365" s="43">
        <v>52110</v>
      </c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23"/>
      <c r="AQ365" s="23"/>
      <c r="AR365" s="57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  <c r="BD365" s="58"/>
      <c r="BE365" s="58"/>
      <c r="BF365" s="58"/>
      <c r="BG365" s="58"/>
      <c r="BH365" s="58"/>
      <c r="BI365" s="58"/>
      <c r="BJ365" s="58"/>
      <c r="BK365" s="58"/>
      <c r="BM365" s="57"/>
      <c r="BN365" s="58"/>
      <c r="BO365" s="58"/>
      <c r="BP365" s="58"/>
      <c r="BQ365" s="58"/>
      <c r="BR365" s="58"/>
      <c r="BS365" s="58"/>
      <c r="BT365" s="58"/>
      <c r="BU365" s="58"/>
      <c r="BV365" s="58"/>
      <c r="BW365" s="58"/>
      <c r="BX365" s="58"/>
      <c r="BY365" s="58"/>
      <c r="BZ365" s="58"/>
      <c r="CA365" s="58"/>
      <c r="CB365" s="58"/>
      <c r="CC365" s="58"/>
      <c r="CD365" s="58"/>
      <c r="CE365" s="58"/>
      <c r="CF365" s="58"/>
    </row>
    <row r="366" spans="1:84" s="59" customFormat="1" ht="15.75" hidden="1" x14ac:dyDescent="0.25">
      <c r="A366" s="43">
        <v>52140</v>
      </c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23"/>
      <c r="V366" s="43">
        <v>52140</v>
      </c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23"/>
      <c r="AQ366" s="23"/>
      <c r="AR366" s="57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  <c r="BD366" s="58"/>
      <c r="BE366" s="58"/>
      <c r="BF366" s="58"/>
      <c r="BG366" s="58"/>
      <c r="BH366" s="58"/>
      <c r="BI366" s="58"/>
      <c r="BJ366" s="58"/>
      <c r="BK366" s="58"/>
      <c r="BM366" s="57"/>
      <c r="BN366" s="58"/>
      <c r="BO366" s="58"/>
      <c r="BP366" s="58"/>
      <c r="BQ366" s="58"/>
      <c r="BR366" s="58"/>
      <c r="BS366" s="58"/>
      <c r="BT366" s="58"/>
      <c r="BU366" s="58"/>
      <c r="BV366" s="58"/>
      <c r="BW366" s="58"/>
      <c r="BX366" s="58"/>
      <c r="BY366" s="58"/>
      <c r="BZ366" s="58"/>
      <c r="CA366" s="58"/>
      <c r="CB366" s="58"/>
      <c r="CC366" s="58"/>
      <c r="CD366" s="58"/>
      <c r="CE366" s="58"/>
      <c r="CF366" s="58"/>
    </row>
    <row r="367" spans="1:84" s="59" customFormat="1" ht="15.75" hidden="1" x14ac:dyDescent="0.25">
      <c r="A367" s="43">
        <v>52171</v>
      </c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23"/>
      <c r="V367" s="43">
        <v>52171</v>
      </c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23"/>
      <c r="AQ367" s="23"/>
      <c r="AR367" s="57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  <c r="BD367" s="58"/>
      <c r="BE367" s="58"/>
      <c r="BF367" s="58"/>
      <c r="BG367" s="58"/>
      <c r="BH367" s="58"/>
      <c r="BI367" s="58"/>
      <c r="BJ367" s="58"/>
      <c r="BK367" s="58"/>
      <c r="BM367" s="57"/>
      <c r="BN367" s="58"/>
      <c r="BO367" s="58"/>
      <c r="BP367" s="58"/>
      <c r="BQ367" s="58"/>
      <c r="BR367" s="58"/>
      <c r="BS367" s="58"/>
      <c r="BT367" s="58"/>
      <c r="BU367" s="58"/>
      <c r="BV367" s="58"/>
      <c r="BW367" s="58"/>
      <c r="BX367" s="58"/>
      <c r="BY367" s="58"/>
      <c r="BZ367" s="58"/>
      <c r="CA367" s="58"/>
      <c r="CB367" s="58"/>
      <c r="CC367" s="58"/>
      <c r="CD367" s="58"/>
      <c r="CE367" s="58"/>
      <c r="CF367" s="58"/>
    </row>
    <row r="368" spans="1:84" s="59" customFormat="1" ht="15.75" hidden="1" x14ac:dyDescent="0.25">
      <c r="A368" s="44">
        <v>52201</v>
      </c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23"/>
      <c r="V368" s="44">
        <v>52201</v>
      </c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23"/>
      <c r="AQ368" s="23"/>
      <c r="AR368" s="57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  <c r="BD368" s="58"/>
      <c r="BE368" s="58"/>
      <c r="BF368" s="58"/>
      <c r="BG368" s="58"/>
      <c r="BH368" s="58"/>
      <c r="BI368" s="58"/>
      <c r="BJ368" s="58"/>
      <c r="BK368" s="58"/>
      <c r="BM368" s="57"/>
      <c r="BN368" s="58"/>
      <c r="BO368" s="58"/>
      <c r="BP368" s="58"/>
      <c r="BQ368" s="58"/>
      <c r="BR368" s="58"/>
      <c r="BS368" s="58"/>
      <c r="BT368" s="58"/>
      <c r="BU368" s="58"/>
      <c r="BV368" s="58"/>
      <c r="BW368" s="58"/>
      <c r="BX368" s="58"/>
      <c r="BY368" s="58"/>
      <c r="BZ368" s="58"/>
      <c r="CA368" s="58"/>
      <c r="CB368" s="58"/>
      <c r="CC368" s="58"/>
      <c r="CD368" s="58"/>
      <c r="CE368" s="58"/>
      <c r="CF368" s="58"/>
    </row>
    <row r="369" spans="1:84" s="59" customFormat="1" ht="15.75" hidden="1" x14ac:dyDescent="0.25">
      <c r="A369" s="45">
        <v>52232</v>
      </c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23"/>
      <c r="V369" s="45">
        <v>52232</v>
      </c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23"/>
      <c r="AQ369" s="23"/>
      <c r="AR369" s="57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  <c r="BD369" s="58"/>
      <c r="BE369" s="58"/>
      <c r="BF369" s="58"/>
      <c r="BG369" s="58"/>
      <c r="BH369" s="58"/>
      <c r="BI369" s="58"/>
      <c r="BJ369" s="58"/>
      <c r="BK369" s="58"/>
      <c r="BM369" s="57"/>
      <c r="BN369" s="58"/>
      <c r="BO369" s="58"/>
      <c r="BP369" s="58"/>
      <c r="BQ369" s="58"/>
      <c r="BR369" s="58"/>
      <c r="BS369" s="58"/>
      <c r="BT369" s="58"/>
      <c r="BU369" s="58"/>
      <c r="BV369" s="58"/>
      <c r="BW369" s="58"/>
      <c r="BX369" s="58"/>
      <c r="BY369" s="58"/>
      <c r="BZ369" s="58"/>
      <c r="CA369" s="58"/>
      <c r="CB369" s="58"/>
      <c r="CC369" s="58"/>
      <c r="CD369" s="58"/>
      <c r="CE369" s="58"/>
      <c r="CF369" s="58"/>
    </row>
    <row r="370" spans="1:84" s="59" customFormat="1" ht="15.75" hidden="1" x14ac:dyDescent="0.25">
      <c r="A370" s="40">
        <v>52263</v>
      </c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3"/>
      <c r="V370" s="40">
        <v>52263</v>
      </c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3"/>
      <c r="AQ370" s="23"/>
      <c r="AR370" s="57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  <c r="BD370" s="58"/>
      <c r="BE370" s="58"/>
      <c r="BF370" s="58"/>
      <c r="BG370" s="58"/>
      <c r="BH370" s="58"/>
      <c r="BI370" s="58"/>
      <c r="BJ370" s="58"/>
      <c r="BK370" s="58"/>
      <c r="BM370" s="57"/>
      <c r="BN370" s="58"/>
      <c r="BO370" s="58"/>
      <c r="BP370" s="58"/>
      <c r="BQ370" s="58"/>
      <c r="BR370" s="58"/>
      <c r="BS370" s="58"/>
      <c r="BT370" s="58"/>
      <c r="BU370" s="58"/>
      <c r="BV370" s="58"/>
      <c r="BW370" s="58"/>
      <c r="BX370" s="58"/>
      <c r="BY370" s="58"/>
      <c r="BZ370" s="58"/>
      <c r="CA370" s="58"/>
      <c r="CB370" s="58"/>
      <c r="CC370" s="58"/>
      <c r="CD370" s="58"/>
      <c r="CE370" s="58"/>
      <c r="CF370" s="58"/>
    </row>
    <row r="371" spans="1:84" s="59" customFormat="1" ht="15.75" hidden="1" x14ac:dyDescent="0.25">
      <c r="A371" s="40">
        <v>52291</v>
      </c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3"/>
      <c r="V371" s="40">
        <v>52291</v>
      </c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3"/>
      <c r="AQ371" s="23"/>
      <c r="AR371" s="57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  <c r="BD371" s="58"/>
      <c r="BE371" s="58"/>
      <c r="BF371" s="58"/>
      <c r="BG371" s="58"/>
      <c r="BH371" s="58"/>
      <c r="BI371" s="58"/>
      <c r="BJ371" s="58"/>
      <c r="BK371" s="58"/>
      <c r="BM371" s="57"/>
      <c r="BN371" s="58"/>
      <c r="BO371" s="58"/>
      <c r="BP371" s="58"/>
      <c r="BQ371" s="58"/>
      <c r="BR371" s="58"/>
      <c r="BS371" s="58"/>
      <c r="BT371" s="58"/>
      <c r="BU371" s="58"/>
      <c r="BV371" s="58"/>
      <c r="BW371" s="58"/>
      <c r="BX371" s="58"/>
      <c r="BY371" s="58"/>
      <c r="BZ371" s="58"/>
      <c r="CA371" s="58"/>
      <c r="CB371" s="58"/>
      <c r="CC371" s="58"/>
      <c r="CD371" s="58"/>
      <c r="CE371" s="58"/>
      <c r="CF371" s="58"/>
    </row>
    <row r="372" spans="1:84" s="59" customFormat="1" ht="15.75" hidden="1" x14ac:dyDescent="0.25">
      <c r="A372" s="40">
        <v>52322</v>
      </c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3"/>
      <c r="V372" s="40">
        <v>52322</v>
      </c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3"/>
      <c r="AQ372" s="23"/>
      <c r="AR372" s="57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  <c r="BD372" s="58"/>
      <c r="BE372" s="58"/>
      <c r="BF372" s="58"/>
      <c r="BG372" s="58"/>
      <c r="BH372" s="58"/>
      <c r="BI372" s="58"/>
      <c r="BJ372" s="58"/>
      <c r="BK372" s="58"/>
      <c r="BM372" s="57"/>
      <c r="BN372" s="58"/>
      <c r="BO372" s="58"/>
      <c r="BP372" s="58"/>
      <c r="BQ372" s="58"/>
      <c r="BR372" s="58"/>
      <c r="BS372" s="58"/>
      <c r="BT372" s="58"/>
      <c r="BU372" s="58"/>
      <c r="BV372" s="58"/>
      <c r="BW372" s="58"/>
      <c r="BX372" s="58"/>
      <c r="BY372" s="58"/>
      <c r="BZ372" s="58"/>
      <c r="CA372" s="58"/>
      <c r="CB372" s="58"/>
      <c r="CC372" s="58"/>
      <c r="CD372" s="58"/>
      <c r="CE372" s="58"/>
      <c r="CF372" s="58"/>
    </row>
    <row r="373" spans="1:84" s="59" customFormat="1" ht="15.75" hidden="1" x14ac:dyDescent="0.25">
      <c r="A373" s="40">
        <v>52352</v>
      </c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3"/>
      <c r="V373" s="40">
        <v>52352</v>
      </c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3"/>
      <c r="AQ373" s="23"/>
      <c r="AR373" s="57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  <c r="BD373" s="58"/>
      <c r="BE373" s="58"/>
      <c r="BF373" s="58"/>
      <c r="BG373" s="58"/>
      <c r="BH373" s="58"/>
      <c r="BI373" s="58"/>
      <c r="BJ373" s="58"/>
      <c r="BK373" s="58"/>
      <c r="BM373" s="57"/>
      <c r="BN373" s="58"/>
      <c r="BO373" s="58"/>
      <c r="BP373" s="58"/>
      <c r="BQ373" s="58"/>
      <c r="BR373" s="58"/>
      <c r="BS373" s="58"/>
      <c r="BT373" s="58"/>
      <c r="BU373" s="58"/>
      <c r="BV373" s="58"/>
      <c r="BW373" s="58"/>
      <c r="BX373" s="58"/>
      <c r="BY373" s="58"/>
      <c r="BZ373" s="58"/>
      <c r="CA373" s="58"/>
      <c r="CB373" s="58"/>
      <c r="CC373" s="58"/>
      <c r="CD373" s="58"/>
      <c r="CE373" s="58"/>
      <c r="CF373" s="58"/>
    </row>
    <row r="374" spans="1:84" s="59" customFormat="1" ht="15.75" hidden="1" x14ac:dyDescent="0.25">
      <c r="A374" s="40">
        <v>52383</v>
      </c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3"/>
      <c r="V374" s="40">
        <v>52383</v>
      </c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3"/>
      <c r="AQ374" s="23"/>
      <c r="AR374" s="57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  <c r="BD374" s="58"/>
      <c r="BE374" s="58"/>
      <c r="BF374" s="58"/>
      <c r="BG374" s="58"/>
      <c r="BH374" s="58"/>
      <c r="BI374" s="58"/>
      <c r="BJ374" s="58"/>
      <c r="BK374" s="58"/>
      <c r="BM374" s="57"/>
      <c r="BN374" s="58"/>
      <c r="BO374" s="58"/>
      <c r="BP374" s="58"/>
      <c r="BQ374" s="58"/>
      <c r="BR374" s="58"/>
      <c r="BS374" s="58"/>
      <c r="BT374" s="58"/>
      <c r="BU374" s="58"/>
      <c r="BV374" s="58"/>
      <c r="BW374" s="58"/>
      <c r="BX374" s="58"/>
      <c r="BY374" s="58"/>
      <c r="BZ374" s="58"/>
      <c r="CA374" s="58"/>
      <c r="CB374" s="58"/>
      <c r="CC374" s="58"/>
      <c r="CD374" s="58"/>
      <c r="CE374" s="58"/>
      <c r="CF374" s="58"/>
    </row>
    <row r="375" spans="1:84" s="59" customFormat="1" ht="15.75" hidden="1" x14ac:dyDescent="0.25">
      <c r="A375" s="40">
        <v>52413</v>
      </c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3"/>
      <c r="V375" s="40">
        <v>52413</v>
      </c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3"/>
      <c r="AQ375" s="23"/>
      <c r="AR375" s="57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  <c r="BD375" s="58"/>
      <c r="BE375" s="58"/>
      <c r="BF375" s="58"/>
      <c r="BG375" s="58"/>
      <c r="BH375" s="58"/>
      <c r="BI375" s="58"/>
      <c r="BJ375" s="58"/>
      <c r="BK375" s="58"/>
      <c r="BM375" s="57"/>
      <c r="BN375" s="58"/>
      <c r="BO375" s="58"/>
      <c r="BP375" s="58"/>
      <c r="BQ375" s="58"/>
      <c r="BR375" s="58"/>
      <c r="BS375" s="58"/>
      <c r="BT375" s="58"/>
      <c r="BU375" s="58"/>
      <c r="BV375" s="58"/>
      <c r="BW375" s="58"/>
      <c r="BX375" s="58"/>
      <c r="BY375" s="58"/>
      <c r="BZ375" s="58"/>
      <c r="CA375" s="58"/>
      <c r="CB375" s="58"/>
      <c r="CC375" s="58"/>
      <c r="CD375" s="58"/>
      <c r="CE375" s="58"/>
      <c r="CF375" s="58"/>
    </row>
    <row r="376" spans="1:84" s="59" customFormat="1" ht="15.75" hidden="1" x14ac:dyDescent="0.25">
      <c r="A376" s="40">
        <v>52444</v>
      </c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3"/>
      <c r="V376" s="40">
        <v>52444</v>
      </c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3"/>
      <c r="AQ376" s="23"/>
      <c r="AR376" s="57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  <c r="BD376" s="58"/>
      <c r="BE376" s="58"/>
      <c r="BF376" s="58"/>
      <c r="BG376" s="58"/>
      <c r="BH376" s="58"/>
      <c r="BI376" s="58"/>
      <c r="BJ376" s="58"/>
      <c r="BK376" s="58"/>
      <c r="BM376" s="57"/>
      <c r="BN376" s="58"/>
      <c r="BO376" s="58"/>
      <c r="BP376" s="58"/>
      <c r="BQ376" s="58"/>
      <c r="BR376" s="58"/>
      <c r="BS376" s="58"/>
      <c r="BT376" s="58"/>
      <c r="BU376" s="58"/>
      <c r="BV376" s="58"/>
      <c r="BW376" s="58"/>
      <c r="BX376" s="58"/>
      <c r="BY376" s="58"/>
      <c r="BZ376" s="58"/>
      <c r="CA376" s="58"/>
      <c r="CB376" s="58"/>
      <c r="CC376" s="58"/>
      <c r="CD376" s="58"/>
      <c r="CE376" s="58"/>
      <c r="CF376" s="58"/>
    </row>
    <row r="377" spans="1:84" s="59" customFormat="1" ht="15.75" hidden="1" x14ac:dyDescent="0.25">
      <c r="A377" s="40">
        <v>52475</v>
      </c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3"/>
      <c r="V377" s="40">
        <v>52475</v>
      </c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3"/>
      <c r="AQ377" s="23"/>
      <c r="AR377" s="57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  <c r="BD377" s="58"/>
      <c r="BE377" s="58"/>
      <c r="BF377" s="58"/>
      <c r="BG377" s="58"/>
      <c r="BH377" s="58"/>
      <c r="BI377" s="58"/>
      <c r="BJ377" s="58"/>
      <c r="BK377" s="58"/>
      <c r="BM377" s="57"/>
      <c r="BN377" s="58"/>
      <c r="BO377" s="58"/>
      <c r="BP377" s="58"/>
      <c r="BQ377" s="58"/>
      <c r="BR377" s="58"/>
      <c r="BS377" s="58"/>
      <c r="BT377" s="58"/>
      <c r="BU377" s="58"/>
      <c r="BV377" s="58"/>
      <c r="BW377" s="58"/>
      <c r="BX377" s="58"/>
      <c r="BY377" s="58"/>
      <c r="BZ377" s="58"/>
      <c r="CA377" s="58"/>
      <c r="CB377" s="58"/>
      <c r="CC377" s="58"/>
      <c r="CD377" s="58"/>
      <c r="CE377" s="58"/>
      <c r="CF377" s="58"/>
    </row>
    <row r="378" spans="1:84" s="59" customFormat="1" ht="15.75" hidden="1" x14ac:dyDescent="0.25">
      <c r="A378" s="40">
        <v>52505</v>
      </c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3"/>
      <c r="V378" s="40">
        <v>52505</v>
      </c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3"/>
      <c r="AQ378" s="23"/>
      <c r="AR378" s="57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  <c r="BD378" s="58"/>
      <c r="BE378" s="58"/>
      <c r="BF378" s="58"/>
      <c r="BG378" s="58"/>
      <c r="BH378" s="58"/>
      <c r="BI378" s="58"/>
      <c r="BJ378" s="58"/>
      <c r="BK378" s="58"/>
      <c r="BM378" s="57"/>
      <c r="BN378" s="58"/>
      <c r="BO378" s="58"/>
      <c r="BP378" s="58"/>
      <c r="BQ378" s="58"/>
      <c r="BR378" s="58"/>
      <c r="BS378" s="58"/>
      <c r="BT378" s="58"/>
      <c r="BU378" s="58"/>
      <c r="BV378" s="58"/>
      <c r="BW378" s="58"/>
      <c r="BX378" s="58"/>
      <c r="BY378" s="58"/>
      <c r="BZ378" s="58"/>
      <c r="CA378" s="58"/>
      <c r="CB378" s="58"/>
      <c r="CC378" s="58"/>
      <c r="CD378" s="58"/>
      <c r="CE378" s="58"/>
      <c r="CF378" s="58"/>
    </row>
    <row r="379" spans="1:84" s="59" customFormat="1" ht="15.75" hidden="1" x14ac:dyDescent="0.25">
      <c r="A379" s="40">
        <v>52536</v>
      </c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3"/>
      <c r="V379" s="40">
        <v>52536</v>
      </c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3"/>
      <c r="AQ379" s="23"/>
      <c r="AR379" s="57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  <c r="BD379" s="58"/>
      <c r="BE379" s="58"/>
      <c r="BF379" s="58"/>
      <c r="BG379" s="58"/>
      <c r="BH379" s="58"/>
      <c r="BI379" s="58"/>
      <c r="BJ379" s="58"/>
      <c r="BK379" s="58"/>
      <c r="BM379" s="57"/>
      <c r="BN379" s="58"/>
      <c r="BO379" s="58"/>
      <c r="BP379" s="58"/>
      <c r="BQ379" s="58"/>
      <c r="BR379" s="58"/>
      <c r="BS379" s="58"/>
      <c r="BT379" s="58"/>
      <c r="BU379" s="58"/>
      <c r="BV379" s="58"/>
      <c r="BW379" s="58"/>
      <c r="BX379" s="58"/>
      <c r="BY379" s="58"/>
      <c r="BZ379" s="58"/>
      <c r="CA379" s="58"/>
      <c r="CB379" s="58"/>
      <c r="CC379" s="58"/>
      <c r="CD379" s="58"/>
      <c r="CE379" s="58"/>
      <c r="CF379" s="58"/>
    </row>
    <row r="380" spans="1:84" s="59" customFormat="1" ht="15.75" hidden="1" x14ac:dyDescent="0.25">
      <c r="A380" s="41">
        <v>52566</v>
      </c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3"/>
      <c r="V380" s="41">
        <v>52566</v>
      </c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3"/>
      <c r="AQ380" s="23"/>
      <c r="AR380" s="57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  <c r="BD380" s="58"/>
      <c r="BE380" s="58"/>
      <c r="BF380" s="58"/>
      <c r="BG380" s="58"/>
      <c r="BH380" s="58"/>
      <c r="BI380" s="58"/>
      <c r="BJ380" s="58"/>
      <c r="BK380" s="58"/>
      <c r="BM380" s="57"/>
      <c r="BN380" s="58"/>
      <c r="BO380" s="58"/>
      <c r="BP380" s="58"/>
      <c r="BQ380" s="58"/>
      <c r="BR380" s="58"/>
      <c r="BS380" s="58"/>
      <c r="BT380" s="58"/>
      <c r="BU380" s="58"/>
      <c r="BV380" s="58"/>
      <c r="BW380" s="58"/>
      <c r="BX380" s="58"/>
      <c r="BY380" s="58"/>
      <c r="BZ380" s="58"/>
      <c r="CA380" s="58"/>
      <c r="CB380" s="58"/>
      <c r="CC380" s="58"/>
      <c r="CD380" s="58"/>
      <c r="CE380" s="58"/>
      <c r="CF380" s="58"/>
    </row>
    <row r="381" spans="1:84" s="59" customFormat="1" ht="15.75" hidden="1" x14ac:dyDescent="0.25">
      <c r="A381" s="42">
        <v>52597</v>
      </c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3"/>
      <c r="V381" s="42">
        <v>52597</v>
      </c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3"/>
      <c r="AQ381" s="23"/>
      <c r="AR381" s="57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  <c r="BD381" s="58"/>
      <c r="BE381" s="58"/>
      <c r="BF381" s="58"/>
      <c r="BG381" s="58"/>
      <c r="BH381" s="58"/>
      <c r="BI381" s="58"/>
      <c r="BJ381" s="58"/>
      <c r="BK381" s="58"/>
      <c r="BM381" s="57"/>
      <c r="BN381" s="58"/>
      <c r="BO381" s="58"/>
      <c r="BP381" s="58"/>
      <c r="BQ381" s="58"/>
      <c r="BR381" s="58"/>
      <c r="BS381" s="58"/>
      <c r="BT381" s="58"/>
      <c r="BU381" s="58"/>
      <c r="BV381" s="58"/>
      <c r="BW381" s="58"/>
      <c r="BX381" s="58"/>
      <c r="BY381" s="58"/>
      <c r="BZ381" s="58"/>
      <c r="CA381" s="58"/>
      <c r="CB381" s="58"/>
      <c r="CC381" s="58"/>
      <c r="CD381" s="58"/>
      <c r="CE381" s="58"/>
      <c r="CF381" s="58"/>
    </row>
    <row r="382" spans="1:84" s="59" customFormat="1" ht="15.75" hidden="1" x14ac:dyDescent="0.25">
      <c r="A382" s="43">
        <v>52628</v>
      </c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23"/>
      <c r="V382" s="43">
        <v>52628</v>
      </c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23"/>
      <c r="AQ382" s="23"/>
      <c r="AR382" s="57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  <c r="BD382" s="58"/>
      <c r="BE382" s="58"/>
      <c r="BF382" s="58"/>
      <c r="BG382" s="58"/>
      <c r="BH382" s="58"/>
      <c r="BI382" s="58"/>
      <c r="BJ382" s="58"/>
      <c r="BK382" s="58"/>
      <c r="BM382" s="57"/>
      <c r="BN382" s="58"/>
      <c r="BO382" s="58"/>
      <c r="BP382" s="58"/>
      <c r="BQ382" s="58"/>
      <c r="BR382" s="58"/>
      <c r="BS382" s="58"/>
      <c r="BT382" s="58"/>
      <c r="BU382" s="58"/>
      <c r="BV382" s="58"/>
      <c r="BW382" s="58"/>
      <c r="BX382" s="58"/>
      <c r="BY382" s="58"/>
      <c r="BZ382" s="58"/>
      <c r="CA382" s="58"/>
      <c r="CB382" s="58"/>
      <c r="CC382" s="58"/>
      <c r="CD382" s="58"/>
      <c r="CE382" s="58"/>
      <c r="CF382" s="58"/>
    </row>
    <row r="383" spans="1:84" s="59" customFormat="1" ht="15.75" hidden="1" x14ac:dyDescent="0.25">
      <c r="A383" s="43">
        <v>52657</v>
      </c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23"/>
      <c r="V383" s="43">
        <v>52657</v>
      </c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23"/>
      <c r="AQ383" s="23"/>
      <c r="AR383" s="57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  <c r="BD383" s="58"/>
      <c r="BE383" s="58"/>
      <c r="BF383" s="58"/>
      <c r="BG383" s="58"/>
      <c r="BH383" s="58"/>
      <c r="BI383" s="58"/>
      <c r="BJ383" s="58"/>
      <c r="BK383" s="58"/>
      <c r="BM383" s="57"/>
      <c r="BN383" s="58"/>
      <c r="BO383" s="58"/>
      <c r="BP383" s="58"/>
      <c r="BQ383" s="58"/>
      <c r="BR383" s="58"/>
      <c r="BS383" s="58"/>
      <c r="BT383" s="58"/>
      <c r="BU383" s="58"/>
      <c r="BV383" s="58"/>
      <c r="BW383" s="58"/>
      <c r="BX383" s="58"/>
      <c r="BY383" s="58"/>
      <c r="BZ383" s="58"/>
      <c r="CA383" s="58"/>
      <c r="CB383" s="58"/>
      <c r="CC383" s="58"/>
      <c r="CD383" s="58"/>
      <c r="CE383" s="58"/>
      <c r="CF383" s="58"/>
    </row>
    <row r="384" spans="1:84" s="59" customFormat="1" ht="15.75" hidden="1" x14ac:dyDescent="0.25">
      <c r="A384" s="43">
        <v>52688</v>
      </c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23"/>
      <c r="V384" s="43">
        <v>52688</v>
      </c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23"/>
      <c r="AQ384" s="23"/>
      <c r="AR384" s="57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  <c r="BD384" s="58"/>
      <c r="BE384" s="58"/>
      <c r="BF384" s="58"/>
      <c r="BG384" s="58"/>
      <c r="BH384" s="58"/>
      <c r="BI384" s="58"/>
      <c r="BJ384" s="58"/>
      <c r="BK384" s="58"/>
      <c r="BM384" s="57"/>
      <c r="BN384" s="58"/>
      <c r="BO384" s="58"/>
      <c r="BP384" s="58"/>
      <c r="BQ384" s="58"/>
      <c r="BR384" s="58"/>
      <c r="BS384" s="58"/>
      <c r="BT384" s="58"/>
      <c r="BU384" s="58"/>
      <c r="BV384" s="58"/>
      <c r="BW384" s="58"/>
      <c r="BX384" s="58"/>
      <c r="BY384" s="58"/>
      <c r="BZ384" s="58"/>
      <c r="CA384" s="58"/>
      <c r="CB384" s="58"/>
      <c r="CC384" s="58"/>
      <c r="CD384" s="58"/>
      <c r="CE384" s="58"/>
      <c r="CF384" s="58"/>
    </row>
    <row r="385" spans="1:84" s="59" customFormat="1" ht="15.75" hidden="1" x14ac:dyDescent="0.25">
      <c r="A385" s="43">
        <v>52718</v>
      </c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23"/>
      <c r="V385" s="43">
        <v>52718</v>
      </c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23"/>
      <c r="AQ385" s="23"/>
      <c r="AR385" s="57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  <c r="BD385" s="58"/>
      <c r="BE385" s="58"/>
      <c r="BF385" s="58"/>
      <c r="BG385" s="58"/>
      <c r="BH385" s="58"/>
      <c r="BI385" s="58"/>
      <c r="BJ385" s="58"/>
      <c r="BK385" s="58"/>
      <c r="BM385" s="57"/>
      <c r="BN385" s="58"/>
      <c r="BO385" s="58"/>
      <c r="BP385" s="58"/>
      <c r="BQ385" s="58"/>
      <c r="BR385" s="58"/>
      <c r="BS385" s="58"/>
      <c r="BT385" s="58"/>
      <c r="BU385" s="58"/>
      <c r="BV385" s="58"/>
      <c r="BW385" s="58"/>
      <c r="BX385" s="58"/>
      <c r="BY385" s="58"/>
      <c r="BZ385" s="58"/>
      <c r="CA385" s="58"/>
      <c r="CB385" s="58"/>
      <c r="CC385" s="58"/>
      <c r="CD385" s="58"/>
      <c r="CE385" s="58"/>
      <c r="CF385" s="58"/>
    </row>
    <row r="386" spans="1:84" s="59" customFormat="1" ht="15.75" hidden="1" x14ac:dyDescent="0.25">
      <c r="A386" s="43">
        <v>52749</v>
      </c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23"/>
      <c r="V386" s="43">
        <v>52749</v>
      </c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23"/>
      <c r="AQ386" s="23"/>
      <c r="AR386" s="57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  <c r="BD386" s="58"/>
      <c r="BE386" s="58"/>
      <c r="BF386" s="58"/>
      <c r="BG386" s="58"/>
      <c r="BH386" s="58"/>
      <c r="BI386" s="58"/>
      <c r="BJ386" s="58"/>
      <c r="BK386" s="58"/>
      <c r="BM386" s="57"/>
      <c r="BN386" s="58"/>
      <c r="BO386" s="58"/>
      <c r="BP386" s="58"/>
      <c r="BQ386" s="58"/>
      <c r="BR386" s="58"/>
      <c r="BS386" s="58"/>
      <c r="BT386" s="58"/>
      <c r="BU386" s="58"/>
      <c r="BV386" s="58"/>
      <c r="BW386" s="58"/>
      <c r="BX386" s="58"/>
      <c r="BY386" s="58"/>
      <c r="BZ386" s="58"/>
      <c r="CA386" s="58"/>
      <c r="CB386" s="58"/>
      <c r="CC386" s="58"/>
      <c r="CD386" s="58"/>
      <c r="CE386" s="58"/>
      <c r="CF386" s="58"/>
    </row>
    <row r="387" spans="1:84" s="59" customFormat="1" ht="15.75" hidden="1" x14ac:dyDescent="0.25">
      <c r="A387" s="43">
        <v>52779</v>
      </c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23"/>
      <c r="V387" s="43">
        <v>52779</v>
      </c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23"/>
      <c r="AQ387" s="23"/>
      <c r="AR387" s="57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  <c r="BD387" s="58"/>
      <c r="BE387" s="58"/>
      <c r="BF387" s="58"/>
      <c r="BG387" s="58"/>
      <c r="BH387" s="58"/>
      <c r="BI387" s="58"/>
      <c r="BJ387" s="58"/>
      <c r="BK387" s="58"/>
      <c r="BM387" s="57"/>
      <c r="BN387" s="58"/>
      <c r="BO387" s="58"/>
      <c r="BP387" s="58"/>
      <c r="BQ387" s="58"/>
      <c r="BR387" s="58"/>
      <c r="BS387" s="58"/>
      <c r="BT387" s="58"/>
      <c r="BU387" s="58"/>
      <c r="BV387" s="58"/>
      <c r="BW387" s="58"/>
      <c r="BX387" s="58"/>
      <c r="BY387" s="58"/>
      <c r="BZ387" s="58"/>
      <c r="CA387" s="58"/>
      <c r="CB387" s="58"/>
      <c r="CC387" s="58"/>
      <c r="CD387" s="58"/>
      <c r="CE387" s="58"/>
      <c r="CF387" s="58"/>
    </row>
    <row r="388" spans="1:84" s="59" customFormat="1" ht="15.75" hidden="1" x14ac:dyDescent="0.25">
      <c r="A388" s="43">
        <v>52810</v>
      </c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23"/>
      <c r="V388" s="43">
        <v>52810</v>
      </c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23"/>
      <c r="AQ388" s="23"/>
      <c r="AR388" s="57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  <c r="BD388" s="58"/>
      <c r="BE388" s="58"/>
      <c r="BF388" s="58"/>
      <c r="BG388" s="58"/>
      <c r="BH388" s="58"/>
      <c r="BI388" s="58"/>
      <c r="BJ388" s="58"/>
      <c r="BK388" s="58"/>
      <c r="BM388" s="57"/>
      <c r="BN388" s="58"/>
      <c r="BO388" s="58"/>
      <c r="BP388" s="58"/>
      <c r="BQ388" s="58"/>
      <c r="BR388" s="58"/>
      <c r="BS388" s="58"/>
      <c r="BT388" s="58"/>
      <c r="BU388" s="58"/>
      <c r="BV388" s="58"/>
      <c r="BW388" s="58"/>
      <c r="BX388" s="58"/>
      <c r="BY388" s="58"/>
      <c r="BZ388" s="58"/>
      <c r="CA388" s="58"/>
      <c r="CB388" s="58"/>
      <c r="CC388" s="58"/>
      <c r="CD388" s="58"/>
      <c r="CE388" s="58"/>
      <c r="CF388" s="58"/>
    </row>
    <row r="389" spans="1:84" s="59" customFormat="1" ht="15.75" hidden="1" x14ac:dyDescent="0.25">
      <c r="A389" s="43">
        <v>52841</v>
      </c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23"/>
      <c r="V389" s="43">
        <v>52841</v>
      </c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23"/>
      <c r="AQ389" s="23"/>
      <c r="AR389" s="57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  <c r="BD389" s="58"/>
      <c r="BE389" s="58"/>
      <c r="BF389" s="58"/>
      <c r="BG389" s="58"/>
      <c r="BH389" s="58"/>
      <c r="BI389" s="58"/>
      <c r="BJ389" s="58"/>
      <c r="BK389" s="58"/>
      <c r="BM389" s="57"/>
      <c r="BN389" s="58"/>
      <c r="BO389" s="58"/>
      <c r="BP389" s="58"/>
      <c r="BQ389" s="58"/>
      <c r="BR389" s="58"/>
      <c r="BS389" s="58"/>
      <c r="BT389" s="58"/>
      <c r="BU389" s="58"/>
      <c r="BV389" s="58"/>
      <c r="BW389" s="58"/>
      <c r="BX389" s="58"/>
      <c r="BY389" s="58"/>
      <c r="BZ389" s="58"/>
      <c r="CA389" s="58"/>
      <c r="CB389" s="58"/>
      <c r="CC389" s="58"/>
      <c r="CD389" s="58"/>
      <c r="CE389" s="58"/>
      <c r="CF389" s="58"/>
    </row>
    <row r="390" spans="1:84" s="59" customFormat="1" ht="15.75" hidden="1" x14ac:dyDescent="0.25">
      <c r="A390" s="43">
        <v>52871</v>
      </c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23"/>
      <c r="V390" s="43">
        <v>52871</v>
      </c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23"/>
      <c r="AQ390" s="23"/>
      <c r="AR390" s="57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  <c r="BD390" s="58"/>
      <c r="BE390" s="58"/>
      <c r="BF390" s="58"/>
      <c r="BG390" s="58"/>
      <c r="BH390" s="58"/>
      <c r="BI390" s="58"/>
      <c r="BJ390" s="58"/>
      <c r="BK390" s="58"/>
      <c r="BM390" s="57"/>
      <c r="BN390" s="58"/>
      <c r="BO390" s="58"/>
      <c r="BP390" s="58"/>
      <c r="BQ390" s="58"/>
      <c r="BR390" s="58"/>
      <c r="BS390" s="58"/>
      <c r="BT390" s="58"/>
      <c r="BU390" s="58"/>
      <c r="BV390" s="58"/>
      <c r="BW390" s="58"/>
      <c r="BX390" s="58"/>
      <c r="BY390" s="58"/>
      <c r="BZ390" s="58"/>
      <c r="CA390" s="58"/>
      <c r="CB390" s="58"/>
      <c r="CC390" s="58"/>
      <c r="CD390" s="58"/>
      <c r="CE390" s="58"/>
      <c r="CF390" s="58"/>
    </row>
    <row r="391" spans="1:84" s="59" customFormat="1" ht="15.75" hidden="1" x14ac:dyDescent="0.25">
      <c r="A391" s="43">
        <v>52902</v>
      </c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23"/>
      <c r="V391" s="43">
        <v>52902</v>
      </c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23"/>
      <c r="AQ391" s="23"/>
      <c r="AR391" s="57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  <c r="BD391" s="58"/>
      <c r="BE391" s="58"/>
      <c r="BF391" s="58"/>
      <c r="BG391" s="58"/>
      <c r="BH391" s="58"/>
      <c r="BI391" s="58"/>
      <c r="BJ391" s="58"/>
      <c r="BK391" s="58"/>
      <c r="BM391" s="57"/>
      <c r="BN391" s="58"/>
      <c r="BO391" s="58"/>
      <c r="BP391" s="58"/>
      <c r="BQ391" s="58"/>
      <c r="BR391" s="58"/>
      <c r="BS391" s="58"/>
      <c r="BT391" s="58"/>
      <c r="BU391" s="58"/>
      <c r="BV391" s="58"/>
      <c r="BW391" s="58"/>
      <c r="BX391" s="58"/>
      <c r="BY391" s="58"/>
      <c r="BZ391" s="58"/>
      <c r="CA391" s="58"/>
      <c r="CB391" s="58"/>
      <c r="CC391" s="58"/>
      <c r="CD391" s="58"/>
      <c r="CE391" s="58"/>
      <c r="CF391" s="58"/>
    </row>
    <row r="392" spans="1:84" s="59" customFormat="1" ht="15.75" hidden="1" x14ac:dyDescent="0.25">
      <c r="A392" s="44">
        <v>52932</v>
      </c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23"/>
      <c r="V392" s="44">
        <v>52932</v>
      </c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23"/>
      <c r="AQ392" s="23"/>
      <c r="AR392" s="57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  <c r="BD392" s="58"/>
      <c r="BE392" s="58"/>
      <c r="BF392" s="58"/>
      <c r="BG392" s="58"/>
      <c r="BH392" s="58"/>
      <c r="BI392" s="58"/>
      <c r="BJ392" s="58"/>
      <c r="BK392" s="58"/>
      <c r="BM392" s="57"/>
      <c r="BN392" s="58"/>
      <c r="BO392" s="58"/>
      <c r="BP392" s="58"/>
      <c r="BQ392" s="58"/>
      <c r="BR392" s="58"/>
      <c r="BS392" s="58"/>
      <c r="BT392" s="58"/>
      <c r="BU392" s="58"/>
      <c r="BV392" s="58"/>
      <c r="BW392" s="58"/>
      <c r="BX392" s="58"/>
      <c r="BY392" s="58"/>
      <c r="BZ392" s="58"/>
      <c r="CA392" s="58"/>
      <c r="CB392" s="58"/>
      <c r="CC392" s="58"/>
      <c r="CD392" s="58"/>
      <c r="CE392" s="58"/>
      <c r="CF392" s="58"/>
    </row>
    <row r="393" spans="1:84" s="59" customFormat="1" ht="15.75" hidden="1" x14ac:dyDescent="0.25">
      <c r="A393" s="45">
        <v>52963</v>
      </c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23"/>
      <c r="V393" s="45">
        <v>52963</v>
      </c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23"/>
      <c r="AQ393" s="23"/>
      <c r="AR393" s="57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  <c r="BD393" s="58"/>
      <c r="BE393" s="58"/>
      <c r="BF393" s="58"/>
      <c r="BG393" s="58"/>
      <c r="BH393" s="58"/>
      <c r="BI393" s="58"/>
      <c r="BJ393" s="58"/>
      <c r="BK393" s="58"/>
      <c r="BM393" s="57"/>
      <c r="BN393" s="58"/>
      <c r="BO393" s="58"/>
      <c r="BP393" s="58"/>
      <c r="BQ393" s="58"/>
      <c r="BR393" s="58"/>
      <c r="BS393" s="58"/>
      <c r="BT393" s="58"/>
      <c r="BU393" s="58"/>
      <c r="BV393" s="58"/>
      <c r="BW393" s="58"/>
      <c r="BX393" s="58"/>
      <c r="BY393" s="58"/>
      <c r="BZ393" s="58"/>
      <c r="CA393" s="58"/>
      <c r="CB393" s="58"/>
      <c r="CC393" s="58"/>
      <c r="CD393" s="58"/>
      <c r="CE393" s="58"/>
      <c r="CF393" s="58"/>
    </row>
    <row r="394" spans="1:84" s="59" customFormat="1" ht="15.75" hidden="1" x14ac:dyDescent="0.25">
      <c r="A394" s="40">
        <v>52994</v>
      </c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3"/>
      <c r="V394" s="40">
        <v>52994</v>
      </c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3"/>
      <c r="AQ394" s="23"/>
      <c r="AR394" s="57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  <c r="BD394" s="58"/>
      <c r="BE394" s="58"/>
      <c r="BF394" s="58"/>
      <c r="BG394" s="58"/>
      <c r="BH394" s="58"/>
      <c r="BI394" s="58"/>
      <c r="BJ394" s="58"/>
      <c r="BK394" s="58"/>
      <c r="BM394" s="57"/>
      <c r="BN394" s="58"/>
      <c r="BO394" s="58"/>
      <c r="BP394" s="58"/>
      <c r="BQ394" s="58"/>
      <c r="BR394" s="58"/>
      <c r="BS394" s="58"/>
      <c r="BT394" s="58"/>
      <c r="BU394" s="58"/>
      <c r="BV394" s="58"/>
      <c r="BW394" s="58"/>
      <c r="BX394" s="58"/>
      <c r="BY394" s="58"/>
      <c r="BZ394" s="58"/>
      <c r="CA394" s="58"/>
      <c r="CB394" s="58"/>
      <c r="CC394" s="58"/>
      <c r="CD394" s="58"/>
      <c r="CE394" s="58"/>
      <c r="CF394" s="58"/>
    </row>
    <row r="395" spans="1:84" s="59" customFormat="1" ht="15.75" hidden="1" x14ac:dyDescent="0.25">
      <c r="A395" s="40">
        <v>53022</v>
      </c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3"/>
      <c r="V395" s="40">
        <v>53022</v>
      </c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3"/>
      <c r="AQ395" s="23"/>
      <c r="AR395" s="57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  <c r="BD395" s="58"/>
      <c r="BE395" s="58"/>
      <c r="BF395" s="58"/>
      <c r="BG395" s="58"/>
      <c r="BH395" s="58"/>
      <c r="BI395" s="58"/>
      <c r="BJ395" s="58"/>
      <c r="BK395" s="58"/>
      <c r="BM395" s="57"/>
      <c r="BN395" s="58"/>
      <c r="BO395" s="58"/>
      <c r="BP395" s="58"/>
      <c r="BQ395" s="58"/>
      <c r="BR395" s="58"/>
      <c r="BS395" s="58"/>
      <c r="BT395" s="58"/>
      <c r="BU395" s="58"/>
      <c r="BV395" s="58"/>
      <c r="BW395" s="58"/>
      <c r="BX395" s="58"/>
      <c r="BY395" s="58"/>
      <c r="BZ395" s="58"/>
      <c r="CA395" s="58"/>
      <c r="CB395" s="58"/>
      <c r="CC395" s="58"/>
      <c r="CD395" s="58"/>
      <c r="CE395" s="58"/>
      <c r="CF395" s="58"/>
    </row>
    <row r="396" spans="1:84" s="59" customFormat="1" ht="15.75" hidden="1" x14ac:dyDescent="0.25">
      <c r="A396" s="40">
        <v>53053</v>
      </c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3"/>
      <c r="V396" s="40">
        <v>53053</v>
      </c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3"/>
      <c r="AQ396" s="23"/>
      <c r="AR396" s="57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  <c r="BD396" s="58"/>
      <c r="BE396" s="58"/>
      <c r="BF396" s="58"/>
      <c r="BG396" s="58"/>
      <c r="BH396" s="58"/>
      <c r="BI396" s="58"/>
      <c r="BJ396" s="58"/>
      <c r="BK396" s="58"/>
      <c r="BM396" s="57"/>
      <c r="BN396" s="58"/>
      <c r="BO396" s="58"/>
      <c r="BP396" s="58"/>
      <c r="BQ396" s="58"/>
      <c r="BR396" s="58"/>
      <c r="BS396" s="58"/>
      <c r="BT396" s="58"/>
      <c r="BU396" s="58"/>
      <c r="BV396" s="58"/>
      <c r="BW396" s="58"/>
      <c r="BX396" s="58"/>
      <c r="BY396" s="58"/>
      <c r="BZ396" s="58"/>
      <c r="CA396" s="58"/>
      <c r="CB396" s="58"/>
      <c r="CC396" s="58"/>
      <c r="CD396" s="58"/>
      <c r="CE396" s="58"/>
      <c r="CF396" s="58"/>
    </row>
    <row r="397" spans="1:84" s="59" customFormat="1" ht="15.75" hidden="1" x14ac:dyDescent="0.25">
      <c r="A397" s="40">
        <v>53083</v>
      </c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3"/>
      <c r="V397" s="40">
        <v>53083</v>
      </c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3"/>
      <c r="AQ397" s="23"/>
      <c r="AR397" s="57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  <c r="BD397" s="58"/>
      <c r="BE397" s="58"/>
      <c r="BF397" s="58"/>
      <c r="BG397" s="58"/>
      <c r="BH397" s="58"/>
      <c r="BI397" s="58"/>
      <c r="BJ397" s="58"/>
      <c r="BK397" s="58"/>
      <c r="BM397" s="57"/>
      <c r="BN397" s="58"/>
      <c r="BO397" s="58"/>
      <c r="BP397" s="58"/>
      <c r="BQ397" s="58"/>
      <c r="BR397" s="58"/>
      <c r="BS397" s="58"/>
      <c r="BT397" s="58"/>
      <c r="BU397" s="58"/>
      <c r="BV397" s="58"/>
      <c r="BW397" s="58"/>
      <c r="BX397" s="58"/>
      <c r="BY397" s="58"/>
      <c r="BZ397" s="58"/>
      <c r="CA397" s="58"/>
      <c r="CB397" s="58"/>
      <c r="CC397" s="58"/>
      <c r="CD397" s="58"/>
      <c r="CE397" s="58"/>
      <c r="CF397" s="58"/>
    </row>
    <row r="398" spans="1:84" s="59" customFormat="1" ht="15.75" hidden="1" x14ac:dyDescent="0.25">
      <c r="A398" s="40">
        <v>53114</v>
      </c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3"/>
      <c r="V398" s="40">
        <v>53114</v>
      </c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3"/>
      <c r="AQ398" s="23"/>
      <c r="AR398" s="57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  <c r="BD398" s="58"/>
      <c r="BE398" s="58"/>
      <c r="BF398" s="58"/>
      <c r="BG398" s="58"/>
      <c r="BH398" s="58"/>
      <c r="BI398" s="58"/>
      <c r="BJ398" s="58"/>
      <c r="BK398" s="58"/>
      <c r="BM398" s="57"/>
      <c r="BN398" s="58"/>
      <c r="BO398" s="58"/>
      <c r="BP398" s="58"/>
      <c r="BQ398" s="58"/>
      <c r="BR398" s="58"/>
      <c r="BS398" s="58"/>
      <c r="BT398" s="58"/>
      <c r="BU398" s="58"/>
      <c r="BV398" s="58"/>
      <c r="BW398" s="58"/>
      <c r="BX398" s="58"/>
      <c r="BY398" s="58"/>
      <c r="BZ398" s="58"/>
      <c r="CA398" s="58"/>
      <c r="CB398" s="58"/>
      <c r="CC398" s="58"/>
      <c r="CD398" s="58"/>
      <c r="CE398" s="58"/>
      <c r="CF398" s="58"/>
    </row>
    <row r="399" spans="1:84" s="59" customFormat="1" ht="15.75" hidden="1" x14ac:dyDescent="0.25">
      <c r="A399" s="40">
        <v>53144</v>
      </c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3"/>
      <c r="V399" s="40">
        <v>53144</v>
      </c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3"/>
      <c r="AQ399" s="23"/>
      <c r="AR399" s="57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  <c r="BD399" s="58"/>
      <c r="BE399" s="58"/>
      <c r="BF399" s="58"/>
      <c r="BG399" s="58"/>
      <c r="BH399" s="58"/>
      <c r="BI399" s="58"/>
      <c r="BJ399" s="58"/>
      <c r="BK399" s="58"/>
      <c r="BM399" s="57"/>
      <c r="BN399" s="58"/>
      <c r="BO399" s="58"/>
      <c r="BP399" s="58"/>
      <c r="BQ399" s="58"/>
      <c r="BR399" s="58"/>
      <c r="BS399" s="58"/>
      <c r="BT399" s="58"/>
      <c r="BU399" s="58"/>
      <c r="BV399" s="58"/>
      <c r="BW399" s="58"/>
      <c r="BX399" s="58"/>
      <c r="BY399" s="58"/>
      <c r="BZ399" s="58"/>
      <c r="CA399" s="58"/>
      <c r="CB399" s="58"/>
      <c r="CC399" s="58"/>
      <c r="CD399" s="58"/>
      <c r="CE399" s="58"/>
      <c r="CF399" s="58"/>
    </row>
    <row r="400" spans="1:84" s="59" customFormat="1" ht="15.75" hidden="1" x14ac:dyDescent="0.25">
      <c r="A400" s="40">
        <v>53175</v>
      </c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3"/>
      <c r="V400" s="40">
        <v>53175</v>
      </c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3"/>
      <c r="AQ400" s="23"/>
      <c r="AR400" s="57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  <c r="BD400" s="58"/>
      <c r="BE400" s="58"/>
      <c r="BF400" s="58"/>
      <c r="BG400" s="58"/>
      <c r="BH400" s="58"/>
      <c r="BI400" s="58"/>
      <c r="BJ400" s="58"/>
      <c r="BK400" s="58"/>
      <c r="BM400" s="57"/>
      <c r="BN400" s="58"/>
      <c r="BO400" s="58"/>
      <c r="BP400" s="58"/>
      <c r="BQ400" s="58"/>
      <c r="BR400" s="58"/>
      <c r="BS400" s="58"/>
      <c r="BT400" s="58"/>
      <c r="BU400" s="58"/>
      <c r="BV400" s="58"/>
      <c r="BW400" s="58"/>
      <c r="BX400" s="58"/>
      <c r="BY400" s="58"/>
      <c r="BZ400" s="58"/>
      <c r="CA400" s="58"/>
      <c r="CB400" s="58"/>
      <c r="CC400" s="58"/>
      <c r="CD400" s="58"/>
      <c r="CE400" s="58"/>
      <c r="CF400" s="58"/>
    </row>
    <row r="401" spans="1:84" s="59" customFormat="1" ht="15.75" hidden="1" x14ac:dyDescent="0.25">
      <c r="A401" s="40">
        <v>53206</v>
      </c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3"/>
      <c r="V401" s="40">
        <v>53206</v>
      </c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3"/>
      <c r="AQ401" s="23"/>
      <c r="AR401" s="57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  <c r="BD401" s="58"/>
      <c r="BE401" s="58"/>
      <c r="BF401" s="58"/>
      <c r="BG401" s="58"/>
      <c r="BH401" s="58"/>
      <c r="BI401" s="58"/>
      <c r="BJ401" s="58"/>
      <c r="BK401" s="58"/>
      <c r="BM401" s="57"/>
      <c r="BN401" s="58"/>
      <c r="BO401" s="58"/>
      <c r="BP401" s="58"/>
      <c r="BQ401" s="58"/>
      <c r="BR401" s="58"/>
      <c r="BS401" s="58"/>
      <c r="BT401" s="58"/>
      <c r="BU401" s="58"/>
      <c r="BV401" s="58"/>
      <c r="BW401" s="58"/>
      <c r="BX401" s="58"/>
      <c r="BY401" s="58"/>
      <c r="BZ401" s="58"/>
      <c r="CA401" s="58"/>
      <c r="CB401" s="58"/>
      <c r="CC401" s="58"/>
      <c r="CD401" s="58"/>
      <c r="CE401" s="58"/>
      <c r="CF401" s="58"/>
    </row>
    <row r="402" spans="1:84" s="59" customFormat="1" ht="15.75" hidden="1" x14ac:dyDescent="0.25">
      <c r="A402" s="40">
        <v>53236</v>
      </c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3"/>
      <c r="V402" s="40">
        <v>53236</v>
      </c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3"/>
      <c r="AQ402" s="23"/>
      <c r="AR402" s="57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  <c r="BD402" s="58"/>
      <c r="BE402" s="58"/>
      <c r="BF402" s="58"/>
      <c r="BG402" s="58"/>
      <c r="BH402" s="58"/>
      <c r="BI402" s="58"/>
      <c r="BJ402" s="58"/>
      <c r="BK402" s="58"/>
      <c r="BM402" s="57"/>
      <c r="BN402" s="58"/>
      <c r="BO402" s="58"/>
      <c r="BP402" s="58"/>
      <c r="BQ402" s="58"/>
      <c r="BR402" s="58"/>
      <c r="BS402" s="58"/>
      <c r="BT402" s="58"/>
      <c r="BU402" s="58"/>
      <c r="BV402" s="58"/>
      <c r="BW402" s="58"/>
      <c r="BX402" s="58"/>
      <c r="BY402" s="58"/>
      <c r="BZ402" s="58"/>
      <c r="CA402" s="58"/>
      <c r="CB402" s="58"/>
      <c r="CC402" s="58"/>
      <c r="CD402" s="58"/>
      <c r="CE402" s="58"/>
      <c r="CF402" s="58"/>
    </row>
    <row r="403" spans="1:84" s="59" customFormat="1" ht="15.75" hidden="1" x14ac:dyDescent="0.25">
      <c r="A403" s="40">
        <v>53267</v>
      </c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3"/>
      <c r="V403" s="40">
        <v>53267</v>
      </c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3"/>
      <c r="AQ403" s="23"/>
      <c r="AR403" s="57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  <c r="BD403" s="58"/>
      <c r="BE403" s="58"/>
      <c r="BF403" s="58"/>
      <c r="BG403" s="58"/>
      <c r="BH403" s="58"/>
      <c r="BI403" s="58"/>
      <c r="BJ403" s="58"/>
      <c r="BK403" s="58"/>
      <c r="BM403" s="57"/>
      <c r="BN403" s="58"/>
      <c r="BO403" s="58"/>
      <c r="BP403" s="58"/>
      <c r="BQ403" s="58"/>
      <c r="BR403" s="58"/>
      <c r="BS403" s="58"/>
      <c r="BT403" s="58"/>
      <c r="BU403" s="58"/>
      <c r="BV403" s="58"/>
      <c r="BW403" s="58"/>
      <c r="BX403" s="58"/>
      <c r="BY403" s="58"/>
      <c r="BZ403" s="58"/>
      <c r="CA403" s="58"/>
      <c r="CB403" s="58"/>
      <c r="CC403" s="58"/>
      <c r="CD403" s="58"/>
      <c r="CE403" s="58"/>
      <c r="CF403" s="58"/>
    </row>
    <row r="404" spans="1:84" s="59" customFormat="1" ht="15.75" hidden="1" x14ac:dyDescent="0.25">
      <c r="A404" s="41">
        <v>53297</v>
      </c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3"/>
      <c r="V404" s="41">
        <v>53297</v>
      </c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3"/>
      <c r="AQ404" s="23"/>
      <c r="AR404" s="57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  <c r="BD404" s="58"/>
      <c r="BE404" s="58"/>
      <c r="BF404" s="58"/>
      <c r="BG404" s="58"/>
      <c r="BH404" s="58"/>
      <c r="BI404" s="58"/>
      <c r="BJ404" s="58"/>
      <c r="BK404" s="58"/>
      <c r="BM404" s="57"/>
      <c r="BN404" s="58"/>
      <c r="BO404" s="58"/>
      <c r="BP404" s="58"/>
      <c r="BQ404" s="58"/>
      <c r="BR404" s="58"/>
      <c r="BS404" s="58"/>
      <c r="BT404" s="58"/>
      <c r="BU404" s="58"/>
      <c r="BV404" s="58"/>
      <c r="BW404" s="58"/>
      <c r="BX404" s="58"/>
      <c r="BY404" s="58"/>
      <c r="BZ404" s="58"/>
      <c r="CA404" s="58"/>
      <c r="CB404" s="58"/>
      <c r="CC404" s="58"/>
      <c r="CD404" s="58"/>
      <c r="CE404" s="58"/>
      <c r="CF404" s="58"/>
    </row>
    <row r="405" spans="1:84" s="59" customFormat="1" ht="15.75" hidden="1" x14ac:dyDescent="0.25">
      <c r="A405" s="42">
        <v>53328</v>
      </c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3"/>
      <c r="V405" s="42">
        <v>53328</v>
      </c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3"/>
      <c r="AQ405" s="23"/>
      <c r="AR405" s="57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  <c r="BD405" s="58"/>
      <c r="BE405" s="58"/>
      <c r="BF405" s="58"/>
      <c r="BG405" s="58"/>
      <c r="BH405" s="58"/>
      <c r="BI405" s="58"/>
      <c r="BJ405" s="58"/>
      <c r="BK405" s="58"/>
      <c r="BM405" s="57"/>
      <c r="BN405" s="58"/>
      <c r="BO405" s="58"/>
      <c r="BP405" s="58"/>
      <c r="BQ405" s="58"/>
      <c r="BR405" s="58"/>
      <c r="BS405" s="58"/>
      <c r="BT405" s="58"/>
      <c r="BU405" s="58"/>
      <c r="BV405" s="58"/>
      <c r="BW405" s="58"/>
      <c r="BX405" s="58"/>
      <c r="BY405" s="58"/>
      <c r="BZ405" s="58"/>
      <c r="CA405" s="58"/>
      <c r="CB405" s="58"/>
      <c r="CC405" s="58"/>
      <c r="CD405" s="58"/>
      <c r="CE405" s="58"/>
      <c r="CF405" s="58"/>
    </row>
    <row r="406" spans="1:84" s="59" customFormat="1" ht="15.75" hidden="1" x14ac:dyDescent="0.25">
      <c r="A406" s="43">
        <v>53359</v>
      </c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23"/>
      <c r="V406" s="43">
        <v>53359</v>
      </c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23"/>
      <c r="AQ406" s="23"/>
      <c r="AR406" s="57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  <c r="BD406" s="58"/>
      <c r="BE406" s="58"/>
      <c r="BF406" s="58"/>
      <c r="BG406" s="58"/>
      <c r="BH406" s="58"/>
      <c r="BI406" s="58"/>
      <c r="BJ406" s="58"/>
      <c r="BK406" s="58"/>
      <c r="BM406" s="57"/>
      <c r="BN406" s="58"/>
      <c r="BO406" s="58"/>
      <c r="BP406" s="58"/>
      <c r="BQ406" s="58"/>
      <c r="BR406" s="58"/>
      <c r="BS406" s="58"/>
      <c r="BT406" s="58"/>
      <c r="BU406" s="58"/>
      <c r="BV406" s="58"/>
      <c r="BW406" s="58"/>
      <c r="BX406" s="58"/>
      <c r="BY406" s="58"/>
      <c r="BZ406" s="58"/>
      <c r="CA406" s="58"/>
      <c r="CB406" s="58"/>
      <c r="CC406" s="58"/>
      <c r="CD406" s="58"/>
      <c r="CE406" s="58"/>
      <c r="CF406" s="58"/>
    </row>
    <row r="407" spans="1:84" s="59" customFormat="1" ht="15.75" hidden="1" x14ac:dyDescent="0.25">
      <c r="A407" s="43">
        <v>53387</v>
      </c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23"/>
      <c r="V407" s="43">
        <v>53387</v>
      </c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23"/>
      <c r="AQ407" s="23"/>
      <c r="AR407" s="57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  <c r="BD407" s="58"/>
      <c r="BE407" s="58"/>
      <c r="BF407" s="58"/>
      <c r="BG407" s="58"/>
      <c r="BH407" s="58"/>
      <c r="BI407" s="58"/>
      <c r="BJ407" s="58"/>
      <c r="BK407" s="58"/>
      <c r="BM407" s="57"/>
      <c r="BN407" s="58"/>
      <c r="BO407" s="58"/>
      <c r="BP407" s="58"/>
      <c r="BQ407" s="58"/>
      <c r="BR407" s="58"/>
      <c r="BS407" s="58"/>
      <c r="BT407" s="58"/>
      <c r="BU407" s="58"/>
      <c r="BV407" s="58"/>
      <c r="BW407" s="58"/>
      <c r="BX407" s="58"/>
      <c r="BY407" s="58"/>
      <c r="BZ407" s="58"/>
      <c r="CA407" s="58"/>
      <c r="CB407" s="58"/>
      <c r="CC407" s="58"/>
      <c r="CD407" s="58"/>
      <c r="CE407" s="58"/>
      <c r="CF407" s="58"/>
    </row>
    <row r="408" spans="1:84" s="59" customFormat="1" ht="15.75" hidden="1" x14ac:dyDescent="0.25">
      <c r="A408" s="43">
        <v>53418</v>
      </c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23"/>
      <c r="V408" s="43">
        <v>53418</v>
      </c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23"/>
      <c r="AQ408" s="23"/>
      <c r="AR408" s="57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  <c r="BD408" s="58"/>
      <c r="BE408" s="58"/>
      <c r="BF408" s="58"/>
      <c r="BG408" s="58"/>
      <c r="BH408" s="58"/>
      <c r="BI408" s="58"/>
      <c r="BJ408" s="58"/>
      <c r="BK408" s="58"/>
      <c r="BM408" s="57"/>
      <c r="BN408" s="58"/>
      <c r="BO408" s="58"/>
      <c r="BP408" s="58"/>
      <c r="BQ408" s="58"/>
      <c r="BR408" s="58"/>
      <c r="BS408" s="58"/>
      <c r="BT408" s="58"/>
      <c r="BU408" s="58"/>
      <c r="BV408" s="58"/>
      <c r="BW408" s="58"/>
      <c r="BX408" s="58"/>
      <c r="BY408" s="58"/>
      <c r="BZ408" s="58"/>
      <c r="CA408" s="58"/>
      <c r="CB408" s="58"/>
      <c r="CC408" s="58"/>
      <c r="CD408" s="58"/>
      <c r="CE408" s="58"/>
      <c r="CF408" s="58"/>
    </row>
    <row r="409" spans="1:84" s="59" customFormat="1" ht="15.75" hidden="1" x14ac:dyDescent="0.25">
      <c r="A409" s="43">
        <v>53448</v>
      </c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23"/>
      <c r="V409" s="43">
        <v>53448</v>
      </c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23"/>
      <c r="AQ409" s="23"/>
      <c r="AR409" s="57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  <c r="BD409" s="58"/>
      <c r="BE409" s="58"/>
      <c r="BF409" s="58"/>
      <c r="BG409" s="58"/>
      <c r="BH409" s="58"/>
      <c r="BI409" s="58"/>
      <c r="BJ409" s="58"/>
      <c r="BK409" s="58"/>
      <c r="BM409" s="57"/>
      <c r="BN409" s="58"/>
      <c r="BO409" s="58"/>
      <c r="BP409" s="58"/>
      <c r="BQ409" s="58"/>
      <c r="BR409" s="58"/>
      <c r="BS409" s="58"/>
      <c r="BT409" s="58"/>
      <c r="BU409" s="58"/>
      <c r="BV409" s="58"/>
      <c r="BW409" s="58"/>
      <c r="BX409" s="58"/>
      <c r="BY409" s="58"/>
      <c r="BZ409" s="58"/>
      <c r="CA409" s="58"/>
      <c r="CB409" s="58"/>
      <c r="CC409" s="58"/>
      <c r="CD409" s="58"/>
      <c r="CE409" s="58"/>
      <c r="CF409" s="58"/>
    </row>
    <row r="410" spans="1:84" s="59" customFormat="1" ht="15.75" hidden="1" x14ac:dyDescent="0.25">
      <c r="A410" s="43">
        <v>53479</v>
      </c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23"/>
      <c r="V410" s="43">
        <v>53479</v>
      </c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23"/>
      <c r="AQ410" s="23"/>
      <c r="AR410" s="57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  <c r="BD410" s="58"/>
      <c r="BE410" s="58"/>
      <c r="BF410" s="58"/>
      <c r="BG410" s="58"/>
      <c r="BH410" s="58"/>
      <c r="BI410" s="58"/>
      <c r="BJ410" s="58"/>
      <c r="BK410" s="58"/>
      <c r="BM410" s="57"/>
      <c r="BN410" s="58"/>
      <c r="BO410" s="58"/>
      <c r="BP410" s="58"/>
      <c r="BQ410" s="58"/>
      <c r="BR410" s="58"/>
      <c r="BS410" s="58"/>
      <c r="BT410" s="58"/>
      <c r="BU410" s="58"/>
      <c r="BV410" s="58"/>
      <c r="BW410" s="58"/>
      <c r="BX410" s="58"/>
      <c r="BY410" s="58"/>
      <c r="BZ410" s="58"/>
      <c r="CA410" s="58"/>
      <c r="CB410" s="58"/>
      <c r="CC410" s="58"/>
      <c r="CD410" s="58"/>
      <c r="CE410" s="58"/>
      <c r="CF410" s="58"/>
    </row>
    <row r="411" spans="1:84" s="59" customFormat="1" ht="15.75" hidden="1" x14ac:dyDescent="0.25">
      <c r="A411" s="43">
        <v>53509</v>
      </c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23"/>
      <c r="V411" s="43">
        <v>53509</v>
      </c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23"/>
      <c r="AQ411" s="23"/>
      <c r="AR411" s="57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  <c r="BD411" s="58"/>
      <c r="BE411" s="58"/>
      <c r="BF411" s="58"/>
      <c r="BG411" s="58"/>
      <c r="BH411" s="58"/>
      <c r="BI411" s="58"/>
      <c r="BJ411" s="58"/>
      <c r="BK411" s="58"/>
      <c r="BM411" s="57"/>
      <c r="BN411" s="58"/>
      <c r="BO411" s="58"/>
      <c r="BP411" s="58"/>
      <c r="BQ411" s="58"/>
      <c r="BR411" s="58"/>
      <c r="BS411" s="58"/>
      <c r="BT411" s="58"/>
      <c r="BU411" s="58"/>
      <c r="BV411" s="58"/>
      <c r="BW411" s="58"/>
      <c r="BX411" s="58"/>
      <c r="BY411" s="58"/>
      <c r="BZ411" s="58"/>
      <c r="CA411" s="58"/>
      <c r="CB411" s="58"/>
      <c r="CC411" s="58"/>
      <c r="CD411" s="58"/>
      <c r="CE411" s="58"/>
      <c r="CF411" s="58"/>
    </row>
    <row r="412" spans="1:84" s="59" customFormat="1" ht="15.75" hidden="1" x14ac:dyDescent="0.25">
      <c r="A412" s="43">
        <v>53540</v>
      </c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23"/>
      <c r="V412" s="43">
        <v>53540</v>
      </c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23"/>
      <c r="AQ412" s="23"/>
      <c r="AR412" s="57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  <c r="BD412" s="58"/>
      <c r="BE412" s="58"/>
      <c r="BF412" s="58"/>
      <c r="BG412" s="58"/>
      <c r="BH412" s="58"/>
      <c r="BI412" s="58"/>
      <c r="BJ412" s="58"/>
      <c r="BK412" s="58"/>
      <c r="BM412" s="57"/>
      <c r="BN412" s="58"/>
      <c r="BO412" s="58"/>
      <c r="BP412" s="58"/>
      <c r="BQ412" s="58"/>
      <c r="BR412" s="58"/>
      <c r="BS412" s="58"/>
      <c r="BT412" s="58"/>
      <c r="BU412" s="58"/>
      <c r="BV412" s="58"/>
      <c r="BW412" s="58"/>
      <c r="BX412" s="58"/>
      <c r="BY412" s="58"/>
      <c r="BZ412" s="58"/>
      <c r="CA412" s="58"/>
      <c r="CB412" s="58"/>
      <c r="CC412" s="58"/>
      <c r="CD412" s="58"/>
      <c r="CE412" s="58"/>
      <c r="CF412" s="58"/>
    </row>
    <row r="413" spans="1:84" s="59" customFormat="1" ht="15.75" hidden="1" x14ac:dyDescent="0.25">
      <c r="A413" s="43">
        <v>53571</v>
      </c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23"/>
      <c r="V413" s="43">
        <v>53571</v>
      </c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23"/>
      <c r="AQ413" s="23"/>
      <c r="AR413" s="57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  <c r="BD413" s="58"/>
      <c r="BE413" s="58"/>
      <c r="BF413" s="58"/>
      <c r="BG413" s="58"/>
      <c r="BH413" s="58"/>
      <c r="BI413" s="58"/>
      <c r="BJ413" s="58"/>
      <c r="BK413" s="58"/>
      <c r="BM413" s="57"/>
      <c r="BN413" s="58"/>
      <c r="BO413" s="58"/>
      <c r="BP413" s="58"/>
      <c r="BQ413" s="58"/>
      <c r="BR413" s="58"/>
      <c r="BS413" s="58"/>
      <c r="BT413" s="58"/>
      <c r="BU413" s="58"/>
      <c r="BV413" s="58"/>
      <c r="BW413" s="58"/>
      <c r="BX413" s="58"/>
      <c r="BY413" s="58"/>
      <c r="BZ413" s="58"/>
      <c r="CA413" s="58"/>
      <c r="CB413" s="58"/>
      <c r="CC413" s="58"/>
      <c r="CD413" s="58"/>
      <c r="CE413" s="58"/>
      <c r="CF413" s="58"/>
    </row>
    <row r="414" spans="1:84" s="59" customFormat="1" ht="15.75" hidden="1" x14ac:dyDescent="0.25">
      <c r="A414" s="43">
        <v>53601</v>
      </c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23"/>
      <c r="V414" s="43">
        <v>53601</v>
      </c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23"/>
      <c r="AQ414" s="23"/>
      <c r="AR414" s="57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  <c r="BD414" s="58"/>
      <c r="BE414" s="58"/>
      <c r="BF414" s="58"/>
      <c r="BG414" s="58"/>
      <c r="BH414" s="58"/>
      <c r="BI414" s="58"/>
      <c r="BJ414" s="58"/>
      <c r="BK414" s="58"/>
      <c r="BM414" s="57"/>
      <c r="BN414" s="58"/>
      <c r="BO414" s="58"/>
      <c r="BP414" s="58"/>
      <c r="BQ414" s="58"/>
      <c r="BR414" s="58"/>
      <c r="BS414" s="58"/>
      <c r="BT414" s="58"/>
      <c r="BU414" s="58"/>
      <c r="BV414" s="58"/>
      <c r="BW414" s="58"/>
      <c r="BX414" s="58"/>
      <c r="BY414" s="58"/>
      <c r="BZ414" s="58"/>
      <c r="CA414" s="58"/>
      <c r="CB414" s="58"/>
      <c r="CC414" s="58"/>
      <c r="CD414" s="58"/>
      <c r="CE414" s="58"/>
      <c r="CF414" s="58"/>
    </row>
    <row r="415" spans="1:84" s="59" customFormat="1" ht="15.75" hidden="1" x14ac:dyDescent="0.25">
      <c r="A415" s="43">
        <v>53632</v>
      </c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23"/>
      <c r="V415" s="43">
        <v>53632</v>
      </c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23"/>
      <c r="AQ415" s="23"/>
      <c r="AR415" s="57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58"/>
      <c r="BI415" s="58"/>
      <c r="BJ415" s="58"/>
      <c r="BK415" s="58"/>
      <c r="BM415" s="57"/>
      <c r="BN415" s="58"/>
      <c r="BO415" s="58"/>
      <c r="BP415" s="58"/>
      <c r="BQ415" s="58"/>
      <c r="BR415" s="58"/>
      <c r="BS415" s="58"/>
      <c r="BT415" s="58"/>
      <c r="BU415" s="58"/>
      <c r="BV415" s="58"/>
      <c r="BW415" s="58"/>
      <c r="BX415" s="58"/>
      <c r="BY415" s="58"/>
      <c r="BZ415" s="58"/>
      <c r="CA415" s="58"/>
      <c r="CB415" s="58"/>
      <c r="CC415" s="58"/>
      <c r="CD415" s="58"/>
      <c r="CE415" s="58"/>
      <c r="CF415" s="58"/>
    </row>
    <row r="416" spans="1:84" s="59" customFormat="1" ht="15.75" hidden="1" x14ac:dyDescent="0.25">
      <c r="A416" s="44">
        <v>53662</v>
      </c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23"/>
      <c r="V416" s="44">
        <v>53662</v>
      </c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23"/>
      <c r="AQ416" s="23"/>
      <c r="AR416" s="57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  <c r="BD416" s="58"/>
      <c r="BE416" s="58"/>
      <c r="BF416" s="58"/>
      <c r="BG416" s="58"/>
      <c r="BH416" s="58"/>
      <c r="BI416" s="58"/>
      <c r="BJ416" s="58"/>
      <c r="BK416" s="58"/>
      <c r="BM416" s="57"/>
      <c r="BN416" s="58"/>
      <c r="BO416" s="58"/>
      <c r="BP416" s="58"/>
      <c r="BQ416" s="58"/>
      <c r="BR416" s="58"/>
      <c r="BS416" s="58"/>
      <c r="BT416" s="58"/>
      <c r="BU416" s="58"/>
      <c r="BV416" s="58"/>
      <c r="BW416" s="58"/>
      <c r="BX416" s="58"/>
      <c r="BY416" s="58"/>
      <c r="BZ416" s="58"/>
      <c r="CA416" s="58"/>
      <c r="CB416" s="58"/>
      <c r="CC416" s="58"/>
      <c r="CD416" s="58"/>
      <c r="CE416" s="58"/>
      <c r="CF416" s="58"/>
    </row>
    <row r="417" spans="1:84" s="59" customFormat="1" ht="15.75" hidden="1" x14ac:dyDescent="0.25">
      <c r="A417" s="45">
        <v>53693</v>
      </c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23"/>
      <c r="V417" s="45">
        <v>53693</v>
      </c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23"/>
      <c r="AQ417" s="23"/>
      <c r="AR417" s="57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  <c r="BD417" s="58"/>
      <c r="BE417" s="58"/>
      <c r="BF417" s="58"/>
      <c r="BG417" s="58"/>
      <c r="BH417" s="58"/>
      <c r="BI417" s="58"/>
      <c r="BJ417" s="58"/>
      <c r="BK417" s="58"/>
      <c r="BM417" s="57"/>
      <c r="BN417" s="58"/>
      <c r="BO417" s="58"/>
      <c r="BP417" s="58"/>
      <c r="BQ417" s="58"/>
      <c r="BR417" s="58"/>
      <c r="BS417" s="58"/>
      <c r="BT417" s="58"/>
      <c r="BU417" s="58"/>
      <c r="BV417" s="58"/>
      <c r="BW417" s="58"/>
      <c r="BX417" s="58"/>
      <c r="BY417" s="58"/>
      <c r="BZ417" s="58"/>
      <c r="CA417" s="58"/>
      <c r="CB417" s="58"/>
      <c r="CC417" s="58"/>
      <c r="CD417" s="58"/>
      <c r="CE417" s="58"/>
      <c r="CF417" s="58"/>
    </row>
    <row r="418" spans="1:84" s="59" customFormat="1" ht="15.75" hidden="1" x14ac:dyDescent="0.25">
      <c r="A418" s="40">
        <v>53724</v>
      </c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3"/>
      <c r="V418" s="40">
        <v>53724</v>
      </c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3"/>
      <c r="AQ418" s="23"/>
      <c r="AR418" s="57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58"/>
      <c r="BI418" s="58"/>
      <c r="BJ418" s="58"/>
      <c r="BK418" s="58"/>
      <c r="BM418" s="57"/>
      <c r="BN418" s="58"/>
      <c r="BO418" s="58"/>
      <c r="BP418" s="58"/>
      <c r="BQ418" s="58"/>
      <c r="BR418" s="58"/>
      <c r="BS418" s="58"/>
      <c r="BT418" s="58"/>
      <c r="BU418" s="58"/>
      <c r="BV418" s="58"/>
      <c r="BW418" s="58"/>
      <c r="BX418" s="58"/>
      <c r="BY418" s="58"/>
      <c r="BZ418" s="58"/>
      <c r="CA418" s="58"/>
      <c r="CB418" s="58"/>
      <c r="CC418" s="58"/>
      <c r="CD418" s="58"/>
      <c r="CE418" s="58"/>
      <c r="CF418" s="58"/>
    </row>
    <row r="419" spans="1:84" s="59" customFormat="1" ht="15.75" hidden="1" x14ac:dyDescent="0.25">
      <c r="A419" s="40">
        <v>53752</v>
      </c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3"/>
      <c r="V419" s="40">
        <v>53752</v>
      </c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3"/>
      <c r="AQ419" s="23"/>
      <c r="AR419" s="57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  <c r="BD419" s="58"/>
      <c r="BE419" s="58"/>
      <c r="BF419" s="58"/>
      <c r="BG419" s="58"/>
      <c r="BH419" s="58"/>
      <c r="BI419" s="58"/>
      <c r="BJ419" s="58"/>
      <c r="BK419" s="58"/>
      <c r="BM419" s="57"/>
      <c r="BN419" s="58"/>
      <c r="BO419" s="58"/>
      <c r="BP419" s="58"/>
      <c r="BQ419" s="58"/>
      <c r="BR419" s="58"/>
      <c r="BS419" s="58"/>
      <c r="BT419" s="58"/>
      <c r="BU419" s="58"/>
      <c r="BV419" s="58"/>
      <c r="BW419" s="58"/>
      <c r="BX419" s="58"/>
      <c r="BY419" s="58"/>
      <c r="BZ419" s="58"/>
      <c r="CA419" s="58"/>
      <c r="CB419" s="58"/>
      <c r="CC419" s="58"/>
      <c r="CD419" s="58"/>
      <c r="CE419" s="58"/>
      <c r="CF419" s="58"/>
    </row>
    <row r="420" spans="1:84" s="59" customFormat="1" ht="15.75" hidden="1" x14ac:dyDescent="0.25">
      <c r="A420" s="40">
        <v>53783</v>
      </c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3"/>
      <c r="V420" s="40">
        <v>53783</v>
      </c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3"/>
      <c r="AQ420" s="23"/>
      <c r="AR420" s="57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58"/>
      <c r="BI420" s="58"/>
      <c r="BJ420" s="58"/>
      <c r="BK420" s="58"/>
      <c r="BM420" s="57"/>
      <c r="BN420" s="58"/>
      <c r="BO420" s="58"/>
      <c r="BP420" s="58"/>
      <c r="BQ420" s="58"/>
      <c r="BR420" s="58"/>
      <c r="BS420" s="58"/>
      <c r="BT420" s="58"/>
      <c r="BU420" s="58"/>
      <c r="BV420" s="58"/>
      <c r="BW420" s="58"/>
      <c r="BX420" s="58"/>
      <c r="BY420" s="58"/>
      <c r="BZ420" s="58"/>
      <c r="CA420" s="58"/>
      <c r="CB420" s="58"/>
      <c r="CC420" s="58"/>
      <c r="CD420" s="58"/>
      <c r="CE420" s="58"/>
      <c r="CF420" s="58"/>
    </row>
    <row r="421" spans="1:84" s="59" customFormat="1" ht="15.75" hidden="1" x14ac:dyDescent="0.25">
      <c r="A421" s="40">
        <v>53813</v>
      </c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3"/>
      <c r="V421" s="40">
        <v>53813</v>
      </c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3"/>
      <c r="AQ421" s="23"/>
      <c r="AR421" s="57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  <c r="BD421" s="58"/>
      <c r="BE421" s="58"/>
      <c r="BF421" s="58"/>
      <c r="BG421" s="58"/>
      <c r="BH421" s="58"/>
      <c r="BI421" s="58"/>
      <c r="BJ421" s="58"/>
      <c r="BK421" s="58"/>
      <c r="BM421" s="57"/>
      <c r="BN421" s="58"/>
      <c r="BO421" s="58"/>
      <c r="BP421" s="58"/>
      <c r="BQ421" s="58"/>
      <c r="BR421" s="58"/>
      <c r="BS421" s="58"/>
      <c r="BT421" s="58"/>
      <c r="BU421" s="58"/>
      <c r="BV421" s="58"/>
      <c r="BW421" s="58"/>
      <c r="BX421" s="58"/>
      <c r="BY421" s="58"/>
      <c r="BZ421" s="58"/>
      <c r="CA421" s="58"/>
      <c r="CB421" s="58"/>
      <c r="CC421" s="58"/>
      <c r="CD421" s="58"/>
      <c r="CE421" s="58"/>
      <c r="CF421" s="58"/>
    </row>
    <row r="422" spans="1:84" s="59" customFormat="1" ht="15.75" hidden="1" x14ac:dyDescent="0.25">
      <c r="A422" s="40">
        <v>53844</v>
      </c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3"/>
      <c r="V422" s="40">
        <v>53844</v>
      </c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3"/>
      <c r="AQ422" s="23"/>
      <c r="AR422" s="57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  <c r="BD422" s="58"/>
      <c r="BE422" s="58"/>
      <c r="BF422" s="58"/>
      <c r="BG422" s="58"/>
      <c r="BH422" s="58"/>
      <c r="BI422" s="58"/>
      <c r="BJ422" s="58"/>
      <c r="BK422" s="58"/>
      <c r="BM422" s="57"/>
      <c r="BN422" s="58"/>
      <c r="BO422" s="58"/>
      <c r="BP422" s="58"/>
      <c r="BQ422" s="58"/>
      <c r="BR422" s="58"/>
      <c r="BS422" s="58"/>
      <c r="BT422" s="58"/>
      <c r="BU422" s="58"/>
      <c r="BV422" s="58"/>
      <c r="BW422" s="58"/>
      <c r="BX422" s="58"/>
      <c r="BY422" s="58"/>
      <c r="BZ422" s="58"/>
      <c r="CA422" s="58"/>
      <c r="CB422" s="58"/>
      <c r="CC422" s="58"/>
      <c r="CD422" s="58"/>
      <c r="CE422" s="58"/>
      <c r="CF422" s="58"/>
    </row>
    <row r="423" spans="1:84" s="59" customFormat="1" ht="15.75" hidden="1" x14ac:dyDescent="0.25">
      <c r="A423" s="40">
        <v>53874</v>
      </c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3"/>
      <c r="V423" s="40">
        <v>53874</v>
      </c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3"/>
      <c r="AQ423" s="23"/>
      <c r="AR423" s="57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58"/>
      <c r="BI423" s="58"/>
      <c r="BJ423" s="58"/>
      <c r="BK423" s="58"/>
      <c r="BM423" s="57"/>
      <c r="BN423" s="58"/>
      <c r="BO423" s="58"/>
      <c r="BP423" s="58"/>
      <c r="BQ423" s="58"/>
      <c r="BR423" s="58"/>
      <c r="BS423" s="58"/>
      <c r="BT423" s="58"/>
      <c r="BU423" s="58"/>
      <c r="BV423" s="58"/>
      <c r="BW423" s="58"/>
      <c r="BX423" s="58"/>
      <c r="BY423" s="58"/>
      <c r="BZ423" s="58"/>
      <c r="CA423" s="58"/>
      <c r="CB423" s="58"/>
      <c r="CC423" s="58"/>
      <c r="CD423" s="58"/>
      <c r="CE423" s="58"/>
      <c r="CF423" s="58"/>
    </row>
    <row r="424" spans="1:84" s="59" customFormat="1" ht="15.75" hidden="1" x14ac:dyDescent="0.25">
      <c r="A424" s="40">
        <v>53905</v>
      </c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3"/>
      <c r="V424" s="40">
        <v>53905</v>
      </c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3"/>
      <c r="AQ424" s="23"/>
      <c r="AR424" s="57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58"/>
      <c r="BE424" s="58"/>
      <c r="BF424" s="58"/>
      <c r="BG424" s="58"/>
      <c r="BH424" s="58"/>
      <c r="BI424" s="58"/>
      <c r="BJ424" s="58"/>
      <c r="BK424" s="58"/>
      <c r="BM424" s="57"/>
      <c r="BN424" s="58"/>
      <c r="BO424" s="58"/>
      <c r="BP424" s="58"/>
      <c r="BQ424" s="58"/>
      <c r="BR424" s="58"/>
      <c r="BS424" s="58"/>
      <c r="BT424" s="58"/>
      <c r="BU424" s="58"/>
      <c r="BV424" s="58"/>
      <c r="BW424" s="58"/>
      <c r="BX424" s="58"/>
      <c r="BY424" s="58"/>
      <c r="BZ424" s="58"/>
      <c r="CA424" s="58"/>
      <c r="CB424" s="58"/>
      <c r="CC424" s="58"/>
      <c r="CD424" s="58"/>
      <c r="CE424" s="58"/>
      <c r="CF424" s="58"/>
    </row>
    <row r="425" spans="1:84" s="59" customFormat="1" ht="15.75" hidden="1" x14ac:dyDescent="0.25">
      <c r="A425" s="40">
        <v>53936</v>
      </c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3"/>
      <c r="V425" s="40">
        <v>53936</v>
      </c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3"/>
      <c r="AQ425" s="23"/>
      <c r="AR425" s="57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  <c r="BD425" s="58"/>
      <c r="BE425" s="58"/>
      <c r="BF425" s="58"/>
      <c r="BG425" s="58"/>
      <c r="BH425" s="58"/>
      <c r="BI425" s="58"/>
      <c r="BJ425" s="58"/>
      <c r="BK425" s="58"/>
      <c r="BM425" s="57"/>
      <c r="BN425" s="58"/>
      <c r="BO425" s="58"/>
      <c r="BP425" s="58"/>
      <c r="BQ425" s="58"/>
      <c r="BR425" s="58"/>
      <c r="BS425" s="58"/>
      <c r="BT425" s="58"/>
      <c r="BU425" s="58"/>
      <c r="BV425" s="58"/>
      <c r="BW425" s="58"/>
      <c r="BX425" s="58"/>
      <c r="BY425" s="58"/>
      <c r="BZ425" s="58"/>
      <c r="CA425" s="58"/>
      <c r="CB425" s="58"/>
      <c r="CC425" s="58"/>
      <c r="CD425" s="58"/>
      <c r="CE425" s="58"/>
      <c r="CF425" s="58"/>
    </row>
    <row r="426" spans="1:84" s="59" customFormat="1" ht="15.75" hidden="1" x14ac:dyDescent="0.25">
      <c r="A426" s="40">
        <v>53966</v>
      </c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3"/>
      <c r="V426" s="40">
        <v>53966</v>
      </c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3"/>
      <c r="AQ426" s="23"/>
      <c r="AR426" s="57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58"/>
      <c r="BI426" s="58"/>
      <c r="BJ426" s="58"/>
      <c r="BK426" s="58"/>
      <c r="BM426" s="57"/>
      <c r="BN426" s="58"/>
      <c r="BO426" s="58"/>
      <c r="BP426" s="58"/>
      <c r="BQ426" s="58"/>
      <c r="BR426" s="58"/>
      <c r="BS426" s="58"/>
      <c r="BT426" s="58"/>
      <c r="BU426" s="58"/>
      <c r="BV426" s="58"/>
      <c r="BW426" s="58"/>
      <c r="BX426" s="58"/>
      <c r="BY426" s="58"/>
      <c r="BZ426" s="58"/>
      <c r="CA426" s="58"/>
      <c r="CB426" s="58"/>
      <c r="CC426" s="58"/>
      <c r="CD426" s="58"/>
      <c r="CE426" s="58"/>
      <c r="CF426" s="58"/>
    </row>
    <row r="427" spans="1:84" s="59" customFormat="1" ht="15.75" hidden="1" x14ac:dyDescent="0.25">
      <c r="A427" s="40">
        <v>53997</v>
      </c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3"/>
      <c r="V427" s="40">
        <v>53997</v>
      </c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3"/>
      <c r="AQ427" s="23"/>
      <c r="AR427" s="57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  <c r="BD427" s="58"/>
      <c r="BE427" s="58"/>
      <c r="BF427" s="58"/>
      <c r="BG427" s="58"/>
      <c r="BH427" s="58"/>
      <c r="BI427" s="58"/>
      <c r="BJ427" s="58"/>
      <c r="BK427" s="58"/>
      <c r="BM427" s="57"/>
      <c r="BN427" s="58"/>
      <c r="BO427" s="58"/>
      <c r="BP427" s="58"/>
      <c r="BQ427" s="58"/>
      <c r="BR427" s="58"/>
      <c r="BS427" s="58"/>
      <c r="BT427" s="58"/>
      <c r="BU427" s="58"/>
      <c r="BV427" s="58"/>
      <c r="BW427" s="58"/>
      <c r="BX427" s="58"/>
      <c r="BY427" s="58"/>
      <c r="BZ427" s="58"/>
      <c r="CA427" s="58"/>
      <c r="CB427" s="58"/>
      <c r="CC427" s="58"/>
      <c r="CD427" s="58"/>
      <c r="CE427" s="58"/>
      <c r="CF427" s="58"/>
    </row>
    <row r="428" spans="1:84" s="59" customFormat="1" ht="15.75" hidden="1" x14ac:dyDescent="0.25">
      <c r="A428" s="41">
        <v>54027</v>
      </c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3"/>
      <c r="V428" s="41">
        <v>54027</v>
      </c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3"/>
      <c r="AQ428" s="23"/>
      <c r="AR428" s="57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58"/>
      <c r="BI428" s="58"/>
      <c r="BJ428" s="58"/>
      <c r="BK428" s="58"/>
      <c r="BM428" s="57"/>
      <c r="BN428" s="58"/>
      <c r="BO428" s="58"/>
      <c r="BP428" s="58"/>
      <c r="BQ428" s="58"/>
      <c r="BR428" s="58"/>
      <c r="BS428" s="58"/>
      <c r="BT428" s="58"/>
      <c r="BU428" s="58"/>
      <c r="BV428" s="58"/>
      <c r="BW428" s="58"/>
      <c r="BX428" s="58"/>
      <c r="BY428" s="58"/>
      <c r="BZ428" s="58"/>
      <c r="CA428" s="58"/>
      <c r="CB428" s="58"/>
      <c r="CC428" s="58"/>
      <c r="CD428" s="58"/>
      <c r="CE428" s="58"/>
      <c r="CF428" s="58"/>
    </row>
    <row r="429" spans="1:84" s="59" customFormat="1" ht="15.75" hidden="1" x14ac:dyDescent="0.25">
      <c r="A429" s="42">
        <v>54058</v>
      </c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3"/>
      <c r="V429" s="42">
        <v>54058</v>
      </c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3"/>
      <c r="AQ429" s="23"/>
      <c r="AR429" s="57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  <c r="BD429" s="58"/>
      <c r="BE429" s="58"/>
      <c r="BF429" s="58"/>
      <c r="BG429" s="58"/>
      <c r="BH429" s="58"/>
      <c r="BI429" s="58"/>
      <c r="BJ429" s="58"/>
      <c r="BK429" s="58"/>
      <c r="BM429" s="57"/>
      <c r="BN429" s="58"/>
      <c r="BO429" s="58"/>
      <c r="BP429" s="58"/>
      <c r="BQ429" s="58"/>
      <c r="BR429" s="58"/>
      <c r="BS429" s="58"/>
      <c r="BT429" s="58"/>
      <c r="BU429" s="58"/>
      <c r="BV429" s="58"/>
      <c r="BW429" s="58"/>
      <c r="BX429" s="58"/>
      <c r="BY429" s="58"/>
      <c r="BZ429" s="58"/>
      <c r="CA429" s="58"/>
      <c r="CB429" s="58"/>
      <c r="CC429" s="58"/>
      <c r="CD429" s="58"/>
      <c r="CE429" s="58"/>
      <c r="CF429" s="58"/>
    </row>
    <row r="430" spans="1:84" s="59" customFormat="1" ht="15.75" hidden="1" x14ac:dyDescent="0.25">
      <c r="A430" s="43">
        <v>54089</v>
      </c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23"/>
      <c r="V430" s="43">
        <v>54089</v>
      </c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23"/>
      <c r="AQ430" s="23"/>
      <c r="AR430" s="57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  <c r="BD430" s="58"/>
      <c r="BE430" s="58"/>
      <c r="BF430" s="58"/>
      <c r="BG430" s="58"/>
      <c r="BH430" s="58"/>
      <c r="BI430" s="58"/>
      <c r="BJ430" s="58"/>
      <c r="BK430" s="58"/>
      <c r="BM430" s="57"/>
      <c r="BN430" s="58"/>
      <c r="BO430" s="58"/>
      <c r="BP430" s="58"/>
      <c r="BQ430" s="58"/>
      <c r="BR430" s="58"/>
      <c r="BS430" s="58"/>
      <c r="BT430" s="58"/>
      <c r="BU430" s="58"/>
      <c r="BV430" s="58"/>
      <c r="BW430" s="58"/>
      <c r="BX430" s="58"/>
      <c r="BY430" s="58"/>
      <c r="BZ430" s="58"/>
      <c r="CA430" s="58"/>
      <c r="CB430" s="58"/>
      <c r="CC430" s="58"/>
      <c r="CD430" s="58"/>
      <c r="CE430" s="58"/>
      <c r="CF430" s="58"/>
    </row>
    <row r="431" spans="1:84" s="59" customFormat="1" ht="15.75" hidden="1" x14ac:dyDescent="0.25">
      <c r="A431" s="43">
        <v>54118</v>
      </c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23"/>
      <c r="V431" s="43">
        <v>54118</v>
      </c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23"/>
      <c r="AQ431" s="23"/>
      <c r="AR431" s="57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  <c r="BD431" s="58"/>
      <c r="BE431" s="58"/>
      <c r="BF431" s="58"/>
      <c r="BG431" s="58"/>
      <c r="BH431" s="58"/>
      <c r="BI431" s="58"/>
      <c r="BJ431" s="58"/>
      <c r="BK431" s="58"/>
      <c r="BM431" s="57"/>
      <c r="BN431" s="58"/>
      <c r="BO431" s="58"/>
      <c r="BP431" s="58"/>
      <c r="BQ431" s="58"/>
      <c r="BR431" s="58"/>
      <c r="BS431" s="58"/>
      <c r="BT431" s="58"/>
      <c r="BU431" s="58"/>
      <c r="BV431" s="58"/>
      <c r="BW431" s="58"/>
      <c r="BX431" s="58"/>
      <c r="BY431" s="58"/>
      <c r="BZ431" s="58"/>
      <c r="CA431" s="58"/>
      <c r="CB431" s="58"/>
      <c r="CC431" s="58"/>
      <c r="CD431" s="58"/>
      <c r="CE431" s="58"/>
      <c r="CF431" s="58"/>
    </row>
    <row r="432" spans="1:84" s="59" customFormat="1" ht="15.75" hidden="1" x14ac:dyDescent="0.25">
      <c r="A432" s="43">
        <v>54149</v>
      </c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23"/>
      <c r="V432" s="43">
        <v>54149</v>
      </c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23"/>
      <c r="AQ432" s="23"/>
      <c r="AR432" s="57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58"/>
      <c r="BI432" s="58"/>
      <c r="BJ432" s="58"/>
      <c r="BK432" s="58"/>
      <c r="BM432" s="57"/>
      <c r="BN432" s="58"/>
      <c r="BO432" s="58"/>
      <c r="BP432" s="58"/>
      <c r="BQ432" s="58"/>
      <c r="BR432" s="58"/>
      <c r="BS432" s="58"/>
      <c r="BT432" s="58"/>
      <c r="BU432" s="58"/>
      <c r="BV432" s="58"/>
      <c r="BW432" s="58"/>
      <c r="BX432" s="58"/>
      <c r="BY432" s="58"/>
      <c r="BZ432" s="58"/>
      <c r="CA432" s="58"/>
      <c r="CB432" s="58"/>
      <c r="CC432" s="58"/>
      <c r="CD432" s="58"/>
      <c r="CE432" s="58"/>
      <c r="CF432" s="58"/>
    </row>
    <row r="433" spans="1:84" s="59" customFormat="1" ht="15.75" hidden="1" x14ac:dyDescent="0.25">
      <c r="A433" s="43">
        <v>54179</v>
      </c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23"/>
      <c r="V433" s="43">
        <v>54179</v>
      </c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23"/>
      <c r="AQ433" s="23"/>
      <c r="AR433" s="57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  <c r="BD433" s="58"/>
      <c r="BE433" s="58"/>
      <c r="BF433" s="58"/>
      <c r="BG433" s="58"/>
      <c r="BH433" s="58"/>
      <c r="BI433" s="58"/>
      <c r="BJ433" s="58"/>
      <c r="BK433" s="58"/>
      <c r="BM433" s="57"/>
      <c r="BN433" s="58"/>
      <c r="BO433" s="58"/>
      <c r="BP433" s="58"/>
      <c r="BQ433" s="58"/>
      <c r="BR433" s="58"/>
      <c r="BS433" s="58"/>
      <c r="BT433" s="58"/>
      <c r="BU433" s="58"/>
      <c r="BV433" s="58"/>
      <c r="BW433" s="58"/>
      <c r="BX433" s="58"/>
      <c r="BY433" s="58"/>
      <c r="BZ433" s="58"/>
      <c r="CA433" s="58"/>
      <c r="CB433" s="58"/>
      <c r="CC433" s="58"/>
      <c r="CD433" s="58"/>
      <c r="CE433" s="58"/>
      <c r="CF433" s="58"/>
    </row>
    <row r="434" spans="1:84" s="59" customFormat="1" ht="15.75" hidden="1" x14ac:dyDescent="0.25">
      <c r="A434" s="43">
        <v>54210</v>
      </c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23"/>
      <c r="V434" s="43">
        <v>54210</v>
      </c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23"/>
      <c r="AQ434" s="23"/>
      <c r="AR434" s="57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58"/>
      <c r="BI434" s="58"/>
      <c r="BJ434" s="58"/>
      <c r="BK434" s="58"/>
      <c r="BM434" s="57"/>
      <c r="BN434" s="58"/>
      <c r="BO434" s="58"/>
      <c r="BP434" s="58"/>
      <c r="BQ434" s="58"/>
      <c r="BR434" s="58"/>
      <c r="BS434" s="58"/>
      <c r="BT434" s="58"/>
      <c r="BU434" s="58"/>
      <c r="BV434" s="58"/>
      <c r="BW434" s="58"/>
      <c r="BX434" s="58"/>
      <c r="BY434" s="58"/>
      <c r="BZ434" s="58"/>
      <c r="CA434" s="58"/>
      <c r="CB434" s="58"/>
      <c r="CC434" s="58"/>
      <c r="CD434" s="58"/>
      <c r="CE434" s="58"/>
      <c r="CF434" s="58"/>
    </row>
    <row r="435" spans="1:84" s="59" customFormat="1" ht="15.75" hidden="1" x14ac:dyDescent="0.25">
      <c r="A435" s="43">
        <v>54240</v>
      </c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23"/>
      <c r="V435" s="43">
        <v>54240</v>
      </c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23"/>
      <c r="AQ435" s="23"/>
      <c r="AR435" s="57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58"/>
      <c r="BI435" s="58"/>
      <c r="BJ435" s="58"/>
      <c r="BK435" s="58"/>
      <c r="BM435" s="57"/>
      <c r="BN435" s="58"/>
      <c r="BO435" s="58"/>
      <c r="BP435" s="58"/>
      <c r="BQ435" s="58"/>
      <c r="BR435" s="58"/>
      <c r="BS435" s="58"/>
      <c r="BT435" s="58"/>
      <c r="BU435" s="58"/>
      <c r="BV435" s="58"/>
      <c r="BW435" s="58"/>
      <c r="BX435" s="58"/>
      <c r="BY435" s="58"/>
      <c r="BZ435" s="58"/>
      <c r="CA435" s="58"/>
      <c r="CB435" s="58"/>
      <c r="CC435" s="58"/>
      <c r="CD435" s="58"/>
      <c r="CE435" s="58"/>
      <c r="CF435" s="58"/>
    </row>
    <row r="436" spans="1:84" s="59" customFormat="1" ht="15.75" hidden="1" x14ac:dyDescent="0.25">
      <c r="A436" s="43">
        <v>54271</v>
      </c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23"/>
      <c r="V436" s="43">
        <v>54271</v>
      </c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23"/>
      <c r="AQ436" s="23"/>
      <c r="AR436" s="57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58"/>
      <c r="BI436" s="58"/>
      <c r="BJ436" s="58"/>
      <c r="BK436" s="58"/>
      <c r="BM436" s="57"/>
      <c r="BN436" s="58"/>
      <c r="BO436" s="58"/>
      <c r="BP436" s="58"/>
      <c r="BQ436" s="58"/>
      <c r="BR436" s="58"/>
      <c r="BS436" s="58"/>
      <c r="BT436" s="58"/>
      <c r="BU436" s="58"/>
      <c r="BV436" s="58"/>
      <c r="BW436" s="58"/>
      <c r="BX436" s="58"/>
      <c r="BY436" s="58"/>
      <c r="BZ436" s="58"/>
      <c r="CA436" s="58"/>
      <c r="CB436" s="58"/>
      <c r="CC436" s="58"/>
      <c r="CD436" s="58"/>
      <c r="CE436" s="58"/>
      <c r="CF436" s="58"/>
    </row>
    <row r="437" spans="1:84" s="59" customFormat="1" ht="15.75" hidden="1" x14ac:dyDescent="0.25">
      <c r="A437" s="43">
        <v>54302</v>
      </c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23"/>
      <c r="V437" s="43">
        <v>54302</v>
      </c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23"/>
      <c r="AQ437" s="23"/>
      <c r="AR437" s="57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  <c r="BD437" s="58"/>
      <c r="BE437" s="58"/>
      <c r="BF437" s="58"/>
      <c r="BG437" s="58"/>
      <c r="BH437" s="58"/>
      <c r="BI437" s="58"/>
      <c r="BJ437" s="58"/>
      <c r="BK437" s="58"/>
      <c r="BM437" s="57"/>
      <c r="BN437" s="58"/>
      <c r="BO437" s="58"/>
      <c r="BP437" s="58"/>
      <c r="BQ437" s="58"/>
      <c r="BR437" s="58"/>
      <c r="BS437" s="58"/>
      <c r="BT437" s="58"/>
      <c r="BU437" s="58"/>
      <c r="BV437" s="58"/>
      <c r="BW437" s="58"/>
      <c r="BX437" s="58"/>
      <c r="BY437" s="58"/>
      <c r="BZ437" s="58"/>
      <c r="CA437" s="58"/>
      <c r="CB437" s="58"/>
      <c r="CC437" s="58"/>
      <c r="CD437" s="58"/>
      <c r="CE437" s="58"/>
      <c r="CF437" s="58"/>
    </row>
    <row r="438" spans="1:84" s="59" customFormat="1" ht="15.75" hidden="1" x14ac:dyDescent="0.25">
      <c r="A438" s="43">
        <v>54332</v>
      </c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23"/>
      <c r="V438" s="43">
        <v>54332</v>
      </c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23"/>
      <c r="AQ438" s="23"/>
      <c r="AR438" s="57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  <c r="BD438" s="58"/>
      <c r="BE438" s="58"/>
      <c r="BF438" s="58"/>
      <c r="BG438" s="58"/>
      <c r="BH438" s="58"/>
      <c r="BI438" s="58"/>
      <c r="BJ438" s="58"/>
      <c r="BK438" s="58"/>
      <c r="BM438" s="57"/>
      <c r="BN438" s="58"/>
      <c r="BO438" s="58"/>
      <c r="BP438" s="58"/>
      <c r="BQ438" s="58"/>
      <c r="BR438" s="58"/>
      <c r="BS438" s="58"/>
      <c r="BT438" s="58"/>
      <c r="BU438" s="58"/>
      <c r="BV438" s="58"/>
      <c r="BW438" s="58"/>
      <c r="BX438" s="58"/>
      <c r="BY438" s="58"/>
      <c r="BZ438" s="58"/>
      <c r="CA438" s="58"/>
      <c r="CB438" s="58"/>
      <c r="CC438" s="58"/>
      <c r="CD438" s="58"/>
      <c r="CE438" s="58"/>
      <c r="CF438" s="58"/>
    </row>
    <row r="439" spans="1:84" s="59" customFormat="1" ht="15.75" hidden="1" x14ac:dyDescent="0.25">
      <c r="A439" s="43">
        <v>54363</v>
      </c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23"/>
      <c r="V439" s="43">
        <v>54363</v>
      </c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23"/>
      <c r="AQ439" s="23"/>
      <c r="AR439" s="57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  <c r="BD439" s="58"/>
      <c r="BE439" s="58"/>
      <c r="BF439" s="58"/>
      <c r="BG439" s="58"/>
      <c r="BH439" s="58"/>
      <c r="BI439" s="58"/>
      <c r="BJ439" s="58"/>
      <c r="BK439" s="58"/>
      <c r="BM439" s="57"/>
      <c r="BN439" s="58"/>
      <c r="BO439" s="58"/>
      <c r="BP439" s="58"/>
      <c r="BQ439" s="58"/>
      <c r="BR439" s="58"/>
      <c r="BS439" s="58"/>
      <c r="BT439" s="58"/>
      <c r="BU439" s="58"/>
      <c r="BV439" s="58"/>
      <c r="BW439" s="58"/>
      <c r="BX439" s="58"/>
      <c r="BY439" s="58"/>
      <c r="BZ439" s="58"/>
      <c r="CA439" s="58"/>
      <c r="CB439" s="58"/>
      <c r="CC439" s="58"/>
      <c r="CD439" s="58"/>
      <c r="CE439" s="58"/>
      <c r="CF439" s="58"/>
    </row>
    <row r="440" spans="1:84" s="59" customFormat="1" ht="15.75" hidden="1" x14ac:dyDescent="0.25">
      <c r="A440" s="44">
        <v>54393</v>
      </c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23"/>
      <c r="V440" s="44">
        <v>54393</v>
      </c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23"/>
      <c r="AQ440" s="23"/>
      <c r="AR440" s="57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  <c r="BD440" s="58"/>
      <c r="BE440" s="58"/>
      <c r="BF440" s="58"/>
      <c r="BG440" s="58"/>
      <c r="BH440" s="58"/>
      <c r="BI440" s="58"/>
      <c r="BJ440" s="58"/>
      <c r="BK440" s="58"/>
      <c r="BM440" s="57"/>
      <c r="BN440" s="58"/>
      <c r="BO440" s="58"/>
      <c r="BP440" s="58"/>
      <c r="BQ440" s="58"/>
      <c r="BR440" s="58"/>
      <c r="BS440" s="58"/>
      <c r="BT440" s="58"/>
      <c r="BU440" s="58"/>
      <c r="BV440" s="58"/>
      <c r="BW440" s="58"/>
      <c r="BX440" s="58"/>
      <c r="BY440" s="58"/>
      <c r="BZ440" s="58"/>
      <c r="CA440" s="58"/>
      <c r="CB440" s="58"/>
      <c r="CC440" s="58"/>
      <c r="CD440" s="58"/>
      <c r="CE440" s="58"/>
      <c r="CF440" s="58"/>
    </row>
    <row r="441" spans="1:84" ht="14.25" x14ac:dyDescent="0.2">
      <c r="A441" s="60" t="s">
        <v>5</v>
      </c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V441" s="60" t="s">
        <v>5</v>
      </c>
      <c r="W441" s="60" t="s">
        <v>5</v>
      </c>
      <c r="X441" s="60" t="s">
        <v>5</v>
      </c>
      <c r="Y441" s="60" t="s">
        <v>5</v>
      </c>
      <c r="Z441" s="60" t="s">
        <v>5</v>
      </c>
      <c r="AA441" s="60" t="s">
        <v>5</v>
      </c>
      <c r="AB441" s="60" t="s">
        <v>5</v>
      </c>
      <c r="AC441" s="60" t="s">
        <v>5</v>
      </c>
      <c r="AD441" s="60" t="s">
        <v>5</v>
      </c>
      <c r="AE441" s="60" t="s">
        <v>5</v>
      </c>
      <c r="AF441" s="60" t="s">
        <v>5</v>
      </c>
      <c r="AG441" s="60" t="s">
        <v>5</v>
      </c>
      <c r="AH441" s="60" t="s">
        <v>5</v>
      </c>
      <c r="AI441" s="60" t="s">
        <v>5</v>
      </c>
      <c r="AJ441" s="60" t="s">
        <v>5</v>
      </c>
      <c r="AK441" s="60" t="s">
        <v>5</v>
      </c>
      <c r="AL441" s="60" t="s">
        <v>5</v>
      </c>
      <c r="AM441" s="60" t="s">
        <v>5</v>
      </c>
      <c r="AN441" s="60" t="s">
        <v>5</v>
      </c>
      <c r="AO441" s="60" t="s">
        <v>5</v>
      </c>
      <c r="AR441" s="61"/>
      <c r="AS441" s="61"/>
      <c r="AT441" s="61"/>
      <c r="AU441" s="61"/>
      <c r="AV441" s="61"/>
      <c r="AW441" s="61"/>
      <c r="AX441" s="61"/>
      <c r="AY441" s="61"/>
      <c r="AZ441" s="61"/>
      <c r="BA441" s="61"/>
      <c r="BB441" s="61"/>
      <c r="BC441" s="61"/>
      <c r="BD441" s="61"/>
      <c r="BE441" s="61"/>
      <c r="BF441" s="61"/>
      <c r="BG441" s="61"/>
      <c r="BH441" s="61"/>
      <c r="BI441" s="61"/>
      <c r="BJ441" s="61"/>
      <c r="BK441" s="61"/>
      <c r="BM441" s="61"/>
      <c r="BN441" s="61"/>
      <c r="BO441" s="61"/>
      <c r="BP441" s="61"/>
      <c r="BQ441" s="61"/>
      <c r="BR441" s="61"/>
      <c r="BS441" s="61"/>
      <c r="BT441" s="61"/>
      <c r="BU441" s="61"/>
      <c r="BV441" s="61"/>
      <c r="BW441" s="61"/>
      <c r="BX441" s="61"/>
      <c r="BY441" s="61"/>
      <c r="BZ441" s="61"/>
      <c r="CA441" s="61"/>
      <c r="CB441" s="61"/>
      <c r="CC441" s="61"/>
      <c r="CD441" s="61"/>
      <c r="CE441" s="61"/>
      <c r="CF441" s="61"/>
    </row>
    <row r="442" spans="1:84" ht="15" x14ac:dyDescent="0.2">
      <c r="A442" s="22" t="s">
        <v>13</v>
      </c>
      <c r="V442" s="22" t="s">
        <v>13</v>
      </c>
    </row>
    <row r="443" spans="1:84" ht="15.75" x14ac:dyDescent="0.2">
      <c r="A443" s="24" t="s">
        <v>29</v>
      </c>
      <c r="V443" s="24" t="s">
        <v>29</v>
      </c>
    </row>
    <row r="449" spans="23:41" x14ac:dyDescent="0.2"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3"/>
      <c r="AM449" s="63"/>
      <c r="AN449" s="63"/>
      <c r="AO449" s="63"/>
    </row>
    <row r="450" spans="23:41" x14ac:dyDescent="0.2"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3"/>
      <c r="AM450" s="63"/>
      <c r="AN450" s="63"/>
      <c r="AO450" s="63"/>
    </row>
    <row r="451" spans="23:41" x14ac:dyDescent="0.2"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3"/>
      <c r="AM451" s="63"/>
      <c r="AN451" s="63"/>
      <c r="AO451" s="63"/>
    </row>
  </sheetData>
  <mergeCells count="6">
    <mergeCell ref="AO7:AO8"/>
    <mergeCell ref="S7:S8"/>
    <mergeCell ref="T7:T8"/>
    <mergeCell ref="A7:A8"/>
    <mergeCell ref="V7:V8"/>
    <mergeCell ref="AN7:AN8"/>
  </mergeCells>
  <hyperlinks>
    <hyperlink ref="T1" location="'Índice '!A1" display="Regresar al índice" xr:uid="{00000000-0004-0000-0200-000000000000}"/>
    <hyperlink ref="AO1" location="'Índice '!A1" display="Regresar al índice" xr:uid="{00000000-0004-0000-02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 </vt:lpstr>
      <vt:lpstr>C.1</vt:lpstr>
      <vt:lpstr>C.2</vt:lpstr>
      <vt:lpstr>G.1</vt:lpstr>
      <vt:lpstr>C.1!Área_de_impresión</vt:lpstr>
      <vt:lpstr>'Índice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José Nery Castillo Hernandez</cp:lastModifiedBy>
  <cp:lastPrinted>2019-03-07T17:16:41Z</cp:lastPrinted>
  <dcterms:created xsi:type="dcterms:W3CDTF">2012-01-31T14:51:01Z</dcterms:created>
  <dcterms:modified xsi:type="dcterms:W3CDTF">2023-09-05T22:57:23Z</dcterms:modified>
</cp:coreProperties>
</file>