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8WYR4HJY\"/>
    </mc:Choice>
  </mc:AlternateContent>
  <xr:revisionPtr revIDLastSave="0" documentId="13_ncr:1_{E13916BE-60F2-4881-A258-039E01DE8CF8}" xr6:coauthVersionLast="47" xr6:coauthVersionMax="47" xr10:uidLastSave="{00000000-0000-0000-0000-000000000000}"/>
  <bookViews>
    <workbookView xWindow="-120" yWindow="-120" windowWidth="29040" windowHeight="15720" tabRatio="505" xr2:uid="{00000000-000D-0000-FFFF-FFFF00000000}"/>
  </bookViews>
  <sheets>
    <sheet name="Índice " sheetId="27" r:id="rId1"/>
    <sheet name="C.1" sheetId="9" r:id="rId2"/>
    <sheet name="C.2" sheetId="24" r:id="rId3"/>
    <sheet name="G.1" sheetId="26" r:id="rId4"/>
  </sheets>
  <externalReferences>
    <externalReference r:id="rId5"/>
    <externalReference r:id="rId6"/>
  </externalReferences>
  <definedNames>
    <definedName name="__123Graph_A" hidden="1">'[1]Prod. Agrícolas de Exportación'!#REF!</definedName>
    <definedName name="__123Graph_B" hidden="1">'[1]Prod. Agrícolas de Exportación'!#REF!</definedName>
    <definedName name="Acumulada">OFFSET('C.1'!$D$93,0,0,COUNT('C.1'!$D$93:$D$440))</definedName>
    <definedName name="_xlnm.Print_Area" localSheetId="1">'C.1'!$A$1:$F$441</definedName>
    <definedName name="_xlnm.Print_Area" localSheetId="2">'C.2'!#REF!,'C.2'!#REF!,'C.2'!$V$1:$AO$224,'C.2'!$A$1:$T$224</definedName>
    <definedName name="_xlnm.Print_Area" localSheetId="0">'Índice '!$B$2:$C$22</definedName>
    <definedName name="Fechacomponentes" localSheetId="0">OFFSET(#REF!,0,0,COUNT(#REF!))</definedName>
    <definedName name="Fechacomponentes">OFFSET(#REF!,0,0,COUNT(#REF!))</definedName>
    <definedName name="Original" localSheetId="0">OFFSET('[2]1.0'!$C$22,0,0,COUNT('[2]1.0'!$C$22:$C$442))</definedName>
    <definedName name="Original">OFFSET('C.1'!$C$93,0,0,COUNT('C.1'!$C$93:$C$440))</definedName>
    <definedName name="OriginalComponentes" localSheetId="0">OFFSET(#REF!,0,0,COUNT(#REF!))</definedName>
    <definedName name="OriginalComponentes">OFFSET(#REF!,0,0,COUNT(#REF!))</definedName>
    <definedName name="TCcomponentes" localSheetId="0">OFFSET(#REF!,0,0,COUNT(#REF!))</definedName>
    <definedName name="TCcomponentes">OFFSET(#REF!,0,0,COUNT(#REF!))</definedName>
    <definedName name="Tendencia" localSheetId="0">OFFSET('[2]1.0'!$E$22,0,0,COUNT('[2]1.0'!$E$22:$E$442))</definedName>
    <definedName name="Varoriginalcompon" localSheetId="0">OFFSET(#REF!,0,0,COUNT(#REF!))</definedName>
    <definedName name="Varoriginalcompon">OFFSET(#REF!,0,0,COUNT(#REF!))</definedName>
    <definedName name="VarTCcompon" localSheetId="0">OFFSET(#REF!,0,0,COUNT(#REF!))</definedName>
    <definedName name="VarTCcompon">OFFSET(#REF!,0,0,COUNT(#REF!))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49" i="24" l="1"/>
  <c r="AN149" i="24"/>
  <c r="AM149" i="24"/>
  <c r="AL149" i="24"/>
  <c r="AK149" i="24"/>
  <c r="AJ149" i="24"/>
  <c r="AI149" i="24"/>
  <c r="AH149" i="24"/>
  <c r="AG149" i="24"/>
  <c r="AF149" i="24"/>
  <c r="AE149" i="24"/>
  <c r="AD149" i="24"/>
  <c r="AC149" i="24"/>
  <c r="AB149" i="24"/>
  <c r="AA149" i="24"/>
  <c r="Z149" i="24"/>
  <c r="Y149" i="24"/>
  <c r="X149" i="24"/>
  <c r="W149" i="24"/>
  <c r="AO148" i="24"/>
  <c r="AN148" i="24"/>
  <c r="AM148" i="24"/>
  <c r="AL148" i="24"/>
  <c r="AK148" i="24"/>
  <c r="AJ148" i="24"/>
  <c r="AI148" i="24"/>
  <c r="AH148" i="24"/>
  <c r="AG148" i="24"/>
  <c r="AF148" i="24"/>
  <c r="AE148" i="24"/>
  <c r="AD148" i="24"/>
  <c r="AC148" i="24"/>
  <c r="AB148" i="24"/>
  <c r="AA148" i="24"/>
  <c r="Z148" i="24"/>
  <c r="Y148" i="24"/>
  <c r="X148" i="24"/>
  <c r="W148" i="24"/>
  <c r="AO147" i="24"/>
  <c r="AN147" i="24"/>
  <c r="AM147" i="24"/>
  <c r="AL147" i="24"/>
  <c r="AK147" i="24"/>
  <c r="AJ147" i="24"/>
  <c r="AI147" i="24"/>
  <c r="AH147" i="24"/>
  <c r="AG147" i="24"/>
  <c r="AF147" i="24"/>
  <c r="AE147" i="24"/>
  <c r="AD147" i="24"/>
  <c r="AC147" i="24"/>
  <c r="AB147" i="24"/>
  <c r="AA147" i="24"/>
  <c r="Z147" i="24"/>
  <c r="Y147" i="24"/>
  <c r="X147" i="24"/>
  <c r="W147" i="24"/>
  <c r="AO146" i="24" l="1"/>
  <c r="AN146" i="24"/>
  <c r="AM146" i="24"/>
  <c r="AL146" i="24"/>
  <c r="AK146" i="24"/>
  <c r="AJ146" i="24"/>
  <c r="AI146" i="24"/>
  <c r="AH146" i="24"/>
  <c r="AG146" i="24"/>
  <c r="AF146" i="24"/>
  <c r="AE146" i="24"/>
  <c r="AD146" i="24"/>
  <c r="AC146" i="24"/>
  <c r="AB146" i="24"/>
  <c r="AA146" i="24"/>
  <c r="Z146" i="24"/>
  <c r="Y146" i="24"/>
  <c r="X146" i="24"/>
  <c r="W146" i="24"/>
  <c r="AO145" i="24"/>
  <c r="AN145" i="24"/>
  <c r="AM145" i="24"/>
  <c r="AL145" i="24"/>
  <c r="AK145" i="24"/>
  <c r="AJ145" i="24"/>
  <c r="AI145" i="24"/>
  <c r="AH145" i="24"/>
  <c r="AG145" i="24"/>
  <c r="AF145" i="24"/>
  <c r="AE145" i="24"/>
  <c r="AD145" i="24"/>
  <c r="AC145" i="24"/>
  <c r="AB145" i="24"/>
  <c r="AA145" i="24"/>
  <c r="Z145" i="24"/>
  <c r="Y145" i="24"/>
  <c r="X145" i="24"/>
  <c r="W145" i="24"/>
  <c r="AO144" i="24"/>
  <c r="AN144" i="24"/>
  <c r="AM144" i="24"/>
  <c r="AL144" i="24"/>
  <c r="AK144" i="24"/>
  <c r="AJ144" i="24"/>
  <c r="AI144" i="24"/>
  <c r="AH144" i="24"/>
  <c r="AG144" i="24"/>
  <c r="AF144" i="24"/>
  <c r="AE144" i="24"/>
  <c r="AD144" i="24"/>
  <c r="AC144" i="24"/>
  <c r="AB144" i="24"/>
  <c r="AA144" i="24"/>
  <c r="Z144" i="24"/>
  <c r="Y144" i="24"/>
  <c r="X144" i="24"/>
  <c r="W144" i="24"/>
  <c r="AO143" i="24"/>
  <c r="AN143" i="24"/>
  <c r="AM143" i="24"/>
  <c r="AL143" i="24"/>
  <c r="AK143" i="24"/>
  <c r="AJ143" i="24"/>
  <c r="AI143" i="24"/>
  <c r="AH143" i="24"/>
  <c r="AG143" i="24"/>
  <c r="AF143" i="24"/>
  <c r="AE143" i="24"/>
  <c r="AD143" i="24"/>
  <c r="AC143" i="24"/>
  <c r="AB143" i="24"/>
  <c r="AA143" i="24"/>
  <c r="Z143" i="24"/>
  <c r="Y143" i="24"/>
  <c r="X143" i="24"/>
  <c r="W143" i="24"/>
  <c r="AO142" i="24"/>
  <c r="AN142" i="24"/>
  <c r="AM142" i="24"/>
  <c r="AL142" i="24"/>
  <c r="AK142" i="24"/>
  <c r="AJ142" i="24"/>
  <c r="AI142" i="24"/>
  <c r="AH142" i="24"/>
  <c r="AG142" i="24"/>
  <c r="AF142" i="24"/>
  <c r="AE142" i="24"/>
  <c r="AD142" i="24"/>
  <c r="AC142" i="24"/>
  <c r="AB142" i="24"/>
  <c r="AA142" i="24"/>
  <c r="Z142" i="24"/>
  <c r="Y142" i="24"/>
  <c r="X142" i="24"/>
  <c r="W142" i="24"/>
  <c r="AO141" i="24"/>
  <c r="AN141" i="24"/>
  <c r="AM141" i="24"/>
  <c r="AL141" i="24"/>
  <c r="AK141" i="24"/>
  <c r="AJ141" i="24"/>
  <c r="AI141" i="24"/>
  <c r="AH141" i="24"/>
  <c r="AG141" i="24"/>
  <c r="AF141" i="24"/>
  <c r="AE141" i="24"/>
  <c r="AD141" i="24"/>
  <c r="AC141" i="24"/>
  <c r="AB141" i="24"/>
  <c r="AA141" i="24"/>
  <c r="Z141" i="24"/>
  <c r="Y141" i="24"/>
  <c r="X141" i="24"/>
  <c r="W141" i="24"/>
  <c r="C143" i="9" l="1"/>
  <c r="AO140" i="24" l="1"/>
  <c r="AN140" i="24"/>
  <c r="AM140" i="24"/>
  <c r="AL140" i="24"/>
  <c r="AK140" i="24"/>
  <c r="AJ140" i="24"/>
  <c r="AI140" i="24"/>
  <c r="AH140" i="24"/>
  <c r="AG140" i="24"/>
  <c r="AF140" i="24"/>
  <c r="AE140" i="24"/>
  <c r="AD140" i="24"/>
  <c r="AC140" i="24"/>
  <c r="AB140" i="24"/>
  <c r="AA140" i="24"/>
  <c r="Z140" i="24"/>
  <c r="Y140" i="24"/>
  <c r="X140" i="24"/>
  <c r="W140" i="24"/>
  <c r="AO139" i="24"/>
  <c r="AN139" i="24"/>
  <c r="AM139" i="24"/>
  <c r="AL139" i="24"/>
  <c r="AK139" i="24"/>
  <c r="AJ139" i="24"/>
  <c r="AI139" i="24"/>
  <c r="AH139" i="24"/>
  <c r="AG139" i="24"/>
  <c r="AF139" i="24"/>
  <c r="AE139" i="24"/>
  <c r="AD139" i="24"/>
  <c r="AC139" i="24"/>
  <c r="AB139" i="24"/>
  <c r="AA139" i="24"/>
  <c r="Z139" i="24"/>
  <c r="Y139" i="24"/>
  <c r="X139" i="24"/>
  <c r="W139" i="24"/>
  <c r="AO138" i="24"/>
  <c r="AN138" i="24"/>
  <c r="AM138" i="24"/>
  <c r="AL138" i="24"/>
  <c r="AK138" i="24"/>
  <c r="AJ138" i="24"/>
  <c r="AI138" i="24"/>
  <c r="AH138" i="24"/>
  <c r="AG138" i="24"/>
  <c r="AF138" i="24"/>
  <c r="AE138" i="24"/>
  <c r="AD138" i="24"/>
  <c r="AC138" i="24"/>
  <c r="AB138" i="24"/>
  <c r="AA138" i="24"/>
  <c r="Z138" i="24"/>
  <c r="Y138" i="24"/>
  <c r="X138" i="24"/>
  <c r="W138" i="24"/>
  <c r="C140" i="9" l="1"/>
  <c r="AO137" i="24" l="1"/>
  <c r="AN137" i="24"/>
  <c r="AM137" i="24"/>
  <c r="AL137" i="24"/>
  <c r="AK137" i="24"/>
  <c r="AJ137" i="24"/>
  <c r="AI137" i="24"/>
  <c r="AH137" i="24"/>
  <c r="AG137" i="24"/>
  <c r="AF137" i="24"/>
  <c r="AE137" i="24"/>
  <c r="AD137" i="24"/>
  <c r="AC137" i="24"/>
  <c r="AB137" i="24"/>
  <c r="AA137" i="24"/>
  <c r="Z137" i="24"/>
  <c r="Y137" i="24"/>
  <c r="X137" i="24"/>
  <c r="W137" i="24"/>
  <c r="AO136" i="24"/>
  <c r="AN136" i="24"/>
  <c r="AM136" i="24"/>
  <c r="AL136" i="24"/>
  <c r="AK136" i="24"/>
  <c r="AJ136" i="24"/>
  <c r="AI136" i="24"/>
  <c r="AH136" i="24"/>
  <c r="AG136" i="24"/>
  <c r="AF136" i="24"/>
  <c r="AE136" i="24"/>
  <c r="AD136" i="24"/>
  <c r="AC136" i="24"/>
  <c r="AB136" i="24"/>
  <c r="AA136" i="24"/>
  <c r="Z136" i="24"/>
  <c r="Y136" i="24"/>
  <c r="X136" i="24"/>
  <c r="W136" i="24"/>
  <c r="AO135" i="24"/>
  <c r="AN135" i="24"/>
  <c r="AM135" i="24"/>
  <c r="AL135" i="24"/>
  <c r="AK135" i="24"/>
  <c r="AJ135" i="24"/>
  <c r="AI135" i="24"/>
  <c r="AH135" i="24"/>
  <c r="AG135" i="24"/>
  <c r="AF135" i="24"/>
  <c r="AE135" i="24"/>
  <c r="AD135" i="24"/>
  <c r="AC135" i="24"/>
  <c r="AB135" i="24"/>
  <c r="AA135" i="24"/>
  <c r="Z135" i="24"/>
  <c r="Y135" i="24"/>
  <c r="X135" i="24"/>
  <c r="W135" i="24"/>
  <c r="C139" i="9" l="1"/>
  <c r="C138" i="9"/>
  <c r="AO134" i="24" l="1"/>
  <c r="AN134" i="24"/>
  <c r="AM134" i="24"/>
  <c r="AL134" i="24"/>
  <c r="AK134" i="24"/>
  <c r="AJ134" i="24"/>
  <c r="AI134" i="24"/>
  <c r="AH134" i="24"/>
  <c r="AG134" i="24"/>
  <c r="AF134" i="24"/>
  <c r="AE134" i="24"/>
  <c r="AD134" i="24"/>
  <c r="AC134" i="24"/>
  <c r="AB134" i="24"/>
  <c r="AA134" i="24"/>
  <c r="Z134" i="24"/>
  <c r="Y134" i="24"/>
  <c r="X134" i="24"/>
  <c r="W134" i="24"/>
  <c r="AO133" i="24"/>
  <c r="AN133" i="24"/>
  <c r="AM133" i="24"/>
  <c r="AL133" i="24"/>
  <c r="AK133" i="24"/>
  <c r="AJ133" i="24"/>
  <c r="AI133" i="24"/>
  <c r="AH133" i="24"/>
  <c r="AG133" i="24"/>
  <c r="AF133" i="24"/>
  <c r="AE133" i="24"/>
  <c r="AD133" i="24"/>
  <c r="AC133" i="24"/>
  <c r="AB133" i="24"/>
  <c r="AA133" i="24"/>
  <c r="Z133" i="24"/>
  <c r="Y133" i="24"/>
  <c r="X133" i="24"/>
  <c r="W133" i="24"/>
  <c r="AO132" i="24"/>
  <c r="AN132" i="24"/>
  <c r="AM132" i="24"/>
  <c r="AL132" i="24"/>
  <c r="AK132" i="24"/>
  <c r="AJ132" i="24"/>
  <c r="AI132" i="24"/>
  <c r="AH132" i="24"/>
  <c r="AG132" i="24"/>
  <c r="AF132" i="24"/>
  <c r="AE132" i="24"/>
  <c r="AD132" i="24"/>
  <c r="AC132" i="24"/>
  <c r="AB132" i="24"/>
  <c r="AA132" i="24"/>
  <c r="Z132" i="24"/>
  <c r="Y132" i="24"/>
  <c r="X132" i="24"/>
  <c r="W132" i="24"/>
  <c r="D151" i="9" l="1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C134" i="9" l="1"/>
  <c r="AO131" i="24" l="1"/>
  <c r="AN131" i="24"/>
  <c r="AM131" i="24"/>
  <c r="AL131" i="24"/>
  <c r="AK131" i="24"/>
  <c r="AJ131" i="24"/>
  <c r="AI131" i="24"/>
  <c r="AH131" i="24"/>
  <c r="AG131" i="24"/>
  <c r="AF131" i="24"/>
  <c r="AE131" i="24"/>
  <c r="AD131" i="24"/>
  <c r="AC131" i="24"/>
  <c r="AB131" i="24"/>
  <c r="AA131" i="24"/>
  <c r="Z131" i="24"/>
  <c r="Y131" i="24"/>
  <c r="X131" i="24"/>
  <c r="W131" i="24"/>
  <c r="AO130" i="24"/>
  <c r="AN130" i="24"/>
  <c r="AM130" i="24"/>
  <c r="AL130" i="24"/>
  <c r="AK130" i="24"/>
  <c r="AJ130" i="24"/>
  <c r="AI130" i="24"/>
  <c r="AH130" i="24"/>
  <c r="AG130" i="24"/>
  <c r="AF130" i="24"/>
  <c r="AE130" i="24"/>
  <c r="AD130" i="24"/>
  <c r="AC130" i="24"/>
  <c r="AB130" i="24"/>
  <c r="AA130" i="24"/>
  <c r="Z130" i="24"/>
  <c r="Y130" i="24"/>
  <c r="X130" i="24"/>
  <c r="W130" i="24"/>
  <c r="AO129" i="24"/>
  <c r="AN129" i="24"/>
  <c r="AM129" i="24"/>
  <c r="AL129" i="24"/>
  <c r="AK129" i="24"/>
  <c r="AJ129" i="24"/>
  <c r="AI129" i="24"/>
  <c r="AH129" i="24"/>
  <c r="AG129" i="24"/>
  <c r="AF129" i="24"/>
  <c r="AE129" i="24"/>
  <c r="AD129" i="24"/>
  <c r="AC129" i="24"/>
  <c r="AB129" i="24"/>
  <c r="AA129" i="24"/>
  <c r="Z129" i="24"/>
  <c r="Y129" i="24"/>
  <c r="X129" i="24"/>
  <c r="W129" i="24"/>
  <c r="AO128" i="24" l="1"/>
  <c r="AN128" i="24"/>
  <c r="AM128" i="24"/>
  <c r="AL128" i="24"/>
  <c r="AK128" i="24"/>
  <c r="AJ128" i="24"/>
  <c r="AI128" i="24"/>
  <c r="AH128" i="24"/>
  <c r="AG128" i="24"/>
  <c r="AF128" i="24"/>
  <c r="AE128" i="24"/>
  <c r="AD128" i="24"/>
  <c r="AC128" i="24"/>
  <c r="AB128" i="24"/>
  <c r="AA128" i="24"/>
  <c r="Z128" i="24"/>
  <c r="Y128" i="24"/>
  <c r="X128" i="24"/>
  <c r="W128" i="24"/>
  <c r="AO127" i="24"/>
  <c r="AN127" i="24"/>
  <c r="AM127" i="24"/>
  <c r="AL127" i="24"/>
  <c r="AK127" i="24"/>
  <c r="AJ127" i="24"/>
  <c r="AI127" i="24"/>
  <c r="AH127" i="24"/>
  <c r="AG127" i="24"/>
  <c r="AF127" i="24"/>
  <c r="AE127" i="24"/>
  <c r="AD127" i="24"/>
  <c r="AC127" i="24"/>
  <c r="AB127" i="24"/>
  <c r="AA127" i="24"/>
  <c r="Z127" i="24"/>
  <c r="Y127" i="24"/>
  <c r="X127" i="24"/>
  <c r="W127" i="24"/>
  <c r="AO126" i="24"/>
  <c r="AN126" i="24"/>
  <c r="AM126" i="24"/>
  <c r="AL126" i="24"/>
  <c r="AK126" i="24"/>
  <c r="AJ126" i="24"/>
  <c r="AI126" i="24"/>
  <c r="AH126" i="24"/>
  <c r="AG126" i="24"/>
  <c r="AF126" i="24"/>
  <c r="AE126" i="24"/>
  <c r="AD126" i="24"/>
  <c r="AC126" i="24"/>
  <c r="AB126" i="24"/>
  <c r="AA126" i="24"/>
  <c r="Z126" i="24"/>
  <c r="Y126" i="24"/>
  <c r="X126" i="24"/>
  <c r="W126" i="24"/>
  <c r="AO125" i="24" l="1"/>
  <c r="AN125" i="24"/>
  <c r="AM125" i="24"/>
  <c r="AL125" i="24"/>
  <c r="AK125" i="24"/>
  <c r="AJ125" i="24"/>
  <c r="AI125" i="24"/>
  <c r="AH125" i="24"/>
  <c r="AG125" i="24"/>
  <c r="AF125" i="24"/>
  <c r="AE125" i="24"/>
  <c r="AD125" i="24"/>
  <c r="AC125" i="24"/>
  <c r="AB125" i="24"/>
  <c r="AA125" i="24"/>
  <c r="Z125" i="24"/>
  <c r="Y125" i="24"/>
  <c r="X125" i="24"/>
  <c r="W125" i="24"/>
  <c r="AO124" i="24"/>
  <c r="AN124" i="24"/>
  <c r="AM124" i="24"/>
  <c r="AL124" i="24"/>
  <c r="AK124" i="24"/>
  <c r="AJ124" i="24"/>
  <c r="AI124" i="24"/>
  <c r="AH124" i="24"/>
  <c r="AG124" i="24"/>
  <c r="AF124" i="24"/>
  <c r="AE124" i="24"/>
  <c r="AD124" i="24"/>
  <c r="AC124" i="24"/>
  <c r="AB124" i="24"/>
  <c r="AA124" i="24"/>
  <c r="Z124" i="24"/>
  <c r="Y124" i="24"/>
  <c r="X124" i="24"/>
  <c r="W124" i="24"/>
  <c r="AO123" i="24"/>
  <c r="AN123" i="24"/>
  <c r="AM123" i="24"/>
  <c r="AL123" i="24"/>
  <c r="AK123" i="24"/>
  <c r="AJ123" i="24"/>
  <c r="AI123" i="24"/>
  <c r="AH123" i="24"/>
  <c r="AG123" i="24"/>
  <c r="AF123" i="24"/>
  <c r="AE123" i="24"/>
  <c r="AD123" i="24"/>
  <c r="AC123" i="24"/>
  <c r="AB123" i="24"/>
  <c r="AA123" i="24"/>
  <c r="Z123" i="24"/>
  <c r="Y123" i="24"/>
  <c r="X123" i="24"/>
  <c r="W123" i="24"/>
  <c r="AO122" i="24" l="1"/>
  <c r="AN122" i="24"/>
  <c r="AM122" i="24"/>
  <c r="AL122" i="24"/>
  <c r="AK122" i="24"/>
  <c r="AJ122" i="24"/>
  <c r="AI122" i="24"/>
  <c r="AH122" i="24"/>
  <c r="AG122" i="24"/>
  <c r="AF122" i="24"/>
  <c r="AE122" i="24"/>
  <c r="AD122" i="24"/>
  <c r="AC122" i="24"/>
  <c r="AB122" i="24"/>
  <c r="AA122" i="24"/>
  <c r="Z122" i="24"/>
  <c r="Y122" i="24"/>
  <c r="X122" i="24"/>
  <c r="W122" i="24"/>
  <c r="AO121" i="24"/>
  <c r="AN121" i="24"/>
  <c r="AM121" i="24"/>
  <c r="AL121" i="24"/>
  <c r="AK121" i="24"/>
  <c r="AJ121" i="24"/>
  <c r="AI121" i="24"/>
  <c r="AH121" i="24"/>
  <c r="AG121" i="24"/>
  <c r="AF121" i="24"/>
  <c r="AE121" i="24"/>
  <c r="AD121" i="24"/>
  <c r="AC121" i="24"/>
  <c r="AB121" i="24"/>
  <c r="AA121" i="24"/>
  <c r="Z121" i="24"/>
  <c r="Y121" i="24"/>
  <c r="X121" i="24"/>
  <c r="W121" i="24"/>
  <c r="AO120" i="24"/>
  <c r="AN120" i="24"/>
  <c r="AM120" i="24"/>
  <c r="AL120" i="24"/>
  <c r="AK120" i="24"/>
  <c r="AJ120" i="24"/>
  <c r="AI120" i="24"/>
  <c r="AH120" i="24"/>
  <c r="AG120" i="24"/>
  <c r="AF120" i="24"/>
  <c r="AE120" i="24"/>
  <c r="AD120" i="24"/>
  <c r="AC120" i="24"/>
  <c r="AB120" i="24"/>
  <c r="AA120" i="24"/>
  <c r="Z120" i="24"/>
  <c r="Y120" i="24"/>
  <c r="X120" i="24"/>
  <c r="W120" i="24"/>
  <c r="W119" i="24"/>
  <c r="AO119" i="24" l="1"/>
  <c r="AN119" i="24"/>
  <c r="AM119" i="24"/>
  <c r="AL119" i="24"/>
  <c r="AK119" i="24"/>
  <c r="AJ119" i="24"/>
  <c r="AI119" i="24"/>
  <c r="AH119" i="24"/>
  <c r="AG119" i="24"/>
  <c r="AF119" i="24"/>
  <c r="AE119" i="24"/>
  <c r="AD119" i="24"/>
  <c r="AC119" i="24"/>
  <c r="AB119" i="24"/>
  <c r="AA119" i="24"/>
  <c r="Z119" i="24"/>
  <c r="Y119" i="24"/>
  <c r="X119" i="24"/>
  <c r="AO118" i="24"/>
  <c r="AN118" i="24"/>
  <c r="AM118" i="24"/>
  <c r="AL118" i="24"/>
  <c r="AK118" i="24"/>
  <c r="AJ118" i="24"/>
  <c r="AI118" i="24"/>
  <c r="AH118" i="24"/>
  <c r="AG118" i="24"/>
  <c r="AF118" i="24"/>
  <c r="AE118" i="24"/>
  <c r="AD118" i="24"/>
  <c r="AC118" i="24"/>
  <c r="AB118" i="24"/>
  <c r="AA118" i="24"/>
  <c r="Z118" i="24"/>
  <c r="Y118" i="24"/>
  <c r="X118" i="24"/>
  <c r="W118" i="24"/>
  <c r="AO117" i="24"/>
  <c r="AN117" i="24"/>
  <c r="AM117" i="24"/>
  <c r="AL117" i="24"/>
  <c r="AK117" i="24"/>
  <c r="AJ117" i="24"/>
  <c r="AI117" i="24"/>
  <c r="AH117" i="24"/>
  <c r="AG117" i="24"/>
  <c r="AF117" i="24"/>
  <c r="AE117" i="24"/>
  <c r="AD117" i="24"/>
  <c r="AC117" i="24"/>
  <c r="AB117" i="24"/>
  <c r="AA117" i="24"/>
  <c r="Z117" i="24"/>
  <c r="Y117" i="24"/>
  <c r="X117" i="24"/>
  <c r="W117" i="24"/>
  <c r="AO116" i="24" l="1"/>
  <c r="AN116" i="24"/>
  <c r="AM116" i="24"/>
  <c r="AL116" i="24"/>
  <c r="AK116" i="24"/>
  <c r="AJ116" i="24"/>
  <c r="AI116" i="24"/>
  <c r="AH116" i="24"/>
  <c r="AG116" i="24"/>
  <c r="AF116" i="24"/>
  <c r="AE116" i="24"/>
  <c r="AD116" i="24"/>
  <c r="AC116" i="24"/>
  <c r="AB116" i="24"/>
  <c r="AA116" i="24"/>
  <c r="Z116" i="24"/>
  <c r="Y116" i="24"/>
  <c r="X116" i="24"/>
  <c r="W116" i="24"/>
  <c r="AO115" i="24"/>
  <c r="AN115" i="24"/>
  <c r="AM115" i="24"/>
  <c r="AL115" i="24"/>
  <c r="AK115" i="24"/>
  <c r="AJ115" i="24"/>
  <c r="AI115" i="24"/>
  <c r="AH115" i="24"/>
  <c r="AG115" i="24"/>
  <c r="AF115" i="24"/>
  <c r="AE115" i="24"/>
  <c r="AD115" i="24"/>
  <c r="AC115" i="24"/>
  <c r="AB115" i="24"/>
  <c r="AA115" i="24"/>
  <c r="Z115" i="24"/>
  <c r="Y115" i="24"/>
  <c r="X115" i="24"/>
  <c r="W115" i="24"/>
  <c r="AO114" i="24"/>
  <c r="AN114" i="24"/>
  <c r="AM114" i="24"/>
  <c r="AL114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AO113" i="24" l="1"/>
  <c r="AN113" i="24"/>
  <c r="AM113" i="24"/>
  <c r="AL113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AO112" i="24"/>
  <c r="AN112" i="24"/>
  <c r="AM112" i="24"/>
  <c r="AL112" i="24"/>
  <c r="AK112" i="24"/>
  <c r="AJ112" i="24"/>
  <c r="AI112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AO111" i="24"/>
  <c r="AN111" i="24"/>
  <c r="AM111" i="24"/>
  <c r="AL111" i="24"/>
  <c r="AK111" i="24"/>
  <c r="AJ111" i="24"/>
  <c r="AI111" i="24"/>
  <c r="AH111" i="24"/>
  <c r="AG111" i="24"/>
  <c r="AF111" i="24"/>
  <c r="AE111" i="24"/>
  <c r="AD111" i="24"/>
  <c r="AC111" i="24"/>
  <c r="AB111" i="24"/>
  <c r="AA111" i="24"/>
  <c r="Z111" i="24"/>
  <c r="Y111" i="24"/>
  <c r="X111" i="24"/>
  <c r="W111" i="24"/>
  <c r="C101" i="9" l="1"/>
  <c r="C113" i="9"/>
  <c r="AO110" i="24" l="1"/>
  <c r="AN110" i="24"/>
  <c r="AM110" i="24"/>
  <c r="AL110" i="24"/>
  <c r="AK110" i="24"/>
  <c r="AJ110" i="24"/>
  <c r="AI110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AO109" i="24"/>
  <c r="AN109" i="24"/>
  <c r="AM109" i="24"/>
  <c r="AL109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AO108" i="24"/>
  <c r="AN108" i="24"/>
  <c r="AM108" i="24"/>
  <c r="AL108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AO107" i="24" l="1"/>
  <c r="AN107" i="24"/>
  <c r="AM107" i="24"/>
  <c r="AL107" i="24"/>
  <c r="AK107" i="24"/>
  <c r="AJ107" i="24"/>
  <c r="AI107" i="24"/>
  <c r="AH107" i="24"/>
  <c r="AG107" i="24"/>
  <c r="AF107" i="24"/>
  <c r="AE107" i="24"/>
  <c r="AD107" i="24"/>
  <c r="AC107" i="24"/>
  <c r="AB107" i="24"/>
  <c r="AA107" i="24"/>
  <c r="Z107" i="24"/>
  <c r="Y107" i="24"/>
  <c r="X107" i="24"/>
  <c r="W107" i="24"/>
  <c r="AO106" i="24"/>
  <c r="AN106" i="24"/>
  <c r="AM106" i="24"/>
  <c r="AL106" i="24"/>
  <c r="AK106" i="24"/>
  <c r="AJ106" i="24"/>
  <c r="AI106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AO105" i="24"/>
  <c r="AN105" i="24"/>
  <c r="AM105" i="24"/>
  <c r="AL105" i="24"/>
  <c r="AK105" i="24"/>
  <c r="AJ105" i="24"/>
  <c r="AI105" i="24"/>
  <c r="AH105" i="24"/>
  <c r="AG105" i="24"/>
  <c r="AF105" i="24"/>
  <c r="AE105" i="24"/>
  <c r="AD105" i="24"/>
  <c r="AC105" i="24"/>
  <c r="AB105" i="24"/>
  <c r="AA105" i="24"/>
  <c r="Z105" i="24"/>
  <c r="Y105" i="24"/>
  <c r="X105" i="24"/>
  <c r="W105" i="24"/>
  <c r="AO104" i="24" l="1"/>
  <c r="AN104" i="24"/>
  <c r="AM104" i="24"/>
  <c r="AL104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AO103" i="24"/>
  <c r="AN103" i="24"/>
  <c r="AM103" i="24"/>
  <c r="AL103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AO102" i="24"/>
  <c r="AN102" i="24"/>
  <c r="AM102" i="24"/>
  <c r="AL102" i="24"/>
  <c r="AK102" i="24"/>
  <c r="AJ102" i="24"/>
  <c r="AI102" i="24"/>
  <c r="AH102" i="24"/>
  <c r="AG102" i="24"/>
  <c r="AF102" i="24"/>
  <c r="AE102" i="24"/>
  <c r="AD102" i="24"/>
  <c r="AC102" i="24"/>
  <c r="AB102" i="24"/>
  <c r="AA102" i="24"/>
  <c r="Z102" i="24"/>
  <c r="Y102" i="24"/>
  <c r="X102" i="24"/>
  <c r="W102" i="24"/>
  <c r="AO101" i="24" l="1"/>
  <c r="AN101" i="24"/>
  <c r="AM101" i="24"/>
  <c r="AL101" i="24"/>
  <c r="AK101" i="24"/>
  <c r="AJ101" i="24"/>
  <c r="AI101" i="24"/>
  <c r="AH101" i="24"/>
  <c r="AG101" i="24"/>
  <c r="AF101" i="24"/>
  <c r="AE101" i="24"/>
  <c r="AD101" i="24"/>
  <c r="AC101" i="24"/>
  <c r="AB101" i="24"/>
  <c r="AA101" i="24"/>
  <c r="Z101" i="24"/>
  <c r="Y101" i="24"/>
  <c r="X101" i="24"/>
  <c r="W101" i="24"/>
  <c r="AO100" i="24"/>
  <c r="AN100" i="24"/>
  <c r="AM100" i="24"/>
  <c r="AL100" i="24"/>
  <c r="AK100" i="24"/>
  <c r="AJ100" i="24"/>
  <c r="AI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AO99" i="24"/>
  <c r="AN99" i="24"/>
  <c r="AM99" i="24"/>
  <c r="AL99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AO98" i="24" l="1"/>
  <c r="AN98" i="24"/>
  <c r="AM98" i="24"/>
  <c r="AL98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AO97" i="24"/>
  <c r="AN97" i="24"/>
  <c r="AM97" i="24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AO96" i="24"/>
  <c r="AN96" i="24"/>
  <c r="AM96" i="24"/>
  <c r="AL96" i="24"/>
  <c r="AK96" i="24"/>
  <c r="AJ96" i="24"/>
  <c r="AI96" i="24"/>
  <c r="AH96" i="24"/>
  <c r="AG96" i="24"/>
  <c r="AF96" i="24"/>
  <c r="AE96" i="24"/>
  <c r="AD96" i="24"/>
  <c r="AC96" i="24"/>
  <c r="AB96" i="24"/>
  <c r="AA96" i="24"/>
  <c r="Z96" i="24"/>
  <c r="Y96" i="24"/>
  <c r="X96" i="24"/>
  <c r="W96" i="24"/>
  <c r="AO95" i="24" l="1"/>
  <c r="AN95" i="24"/>
  <c r="AM95" i="24"/>
  <c r="AL95" i="24"/>
  <c r="AK95" i="24"/>
  <c r="AJ95" i="24"/>
  <c r="AI95" i="24"/>
  <c r="AH95" i="24"/>
  <c r="AG95" i="24"/>
  <c r="AF95" i="24"/>
  <c r="AE95" i="24"/>
  <c r="AD95" i="24"/>
  <c r="AC95" i="24"/>
  <c r="AB95" i="24"/>
  <c r="AA95" i="24"/>
  <c r="Z95" i="24"/>
  <c r="Y95" i="24"/>
  <c r="X95" i="24"/>
  <c r="W95" i="24"/>
  <c r="AO94" i="24"/>
  <c r="AN94" i="24"/>
  <c r="AM94" i="24"/>
  <c r="AL94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AO92" i="24" l="1"/>
  <c r="AN92" i="24"/>
  <c r="AM92" i="24"/>
  <c r="AL92" i="24"/>
  <c r="AK92" i="24"/>
  <c r="AJ92" i="24"/>
  <c r="AI92" i="24"/>
  <c r="AH92" i="24"/>
  <c r="AG92" i="24"/>
  <c r="AF92" i="24"/>
  <c r="AE92" i="24"/>
  <c r="AD92" i="24"/>
  <c r="AC92" i="24"/>
  <c r="AB92" i="24"/>
  <c r="AA92" i="24"/>
  <c r="Z92" i="24"/>
  <c r="Y92" i="24"/>
  <c r="X92" i="24"/>
  <c r="W92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AO90" i="24"/>
  <c r="AN90" i="24"/>
  <c r="AM90" i="24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C104" i="9" l="1"/>
  <c r="C103" i="9"/>
  <c r="C102" i="9"/>
  <c r="C100" i="9"/>
  <c r="C99" i="9"/>
  <c r="C98" i="9"/>
  <c r="C97" i="9"/>
  <c r="C96" i="9"/>
  <c r="C95" i="9"/>
  <c r="C94" i="9"/>
  <c r="C93" i="9"/>
  <c r="AO89" i="24" l="1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O88" i="24"/>
  <c r="AN88" i="24"/>
  <c r="AM88" i="24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AO87" i="24"/>
  <c r="AN87" i="24"/>
  <c r="AM87" i="24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AO86" i="24" l="1"/>
  <c r="AN86" i="24"/>
  <c r="AM86" i="24"/>
  <c r="AL86" i="24"/>
  <c r="AK86" i="24"/>
  <c r="AJ86" i="24"/>
  <c r="AI86" i="24"/>
  <c r="AH86" i="24"/>
  <c r="AG86" i="24"/>
  <c r="AF86" i="24"/>
  <c r="AE86" i="24"/>
  <c r="AD86" i="24"/>
  <c r="AC86" i="24"/>
  <c r="AB86" i="24"/>
  <c r="AA86" i="24"/>
  <c r="Z86" i="24"/>
  <c r="Y86" i="24"/>
  <c r="X86" i="24"/>
  <c r="W86" i="24"/>
  <c r="AO85" i="24"/>
  <c r="AN85" i="24"/>
  <c r="AM85" i="24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AO83" i="24"/>
  <c r="AN83" i="24"/>
  <c r="AM83" i="24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AO81" i="24"/>
  <c r="AN81" i="24"/>
  <c r="AM81" i="24"/>
  <c r="AL81" i="24"/>
  <c r="AK81" i="24"/>
  <c r="AJ81" i="24"/>
  <c r="AI81" i="24"/>
  <c r="AH81" i="24"/>
  <c r="AG81" i="24"/>
  <c r="AF81" i="24"/>
  <c r="AE81" i="24"/>
  <c r="AD81" i="24"/>
  <c r="AC81" i="24"/>
  <c r="AB81" i="24"/>
  <c r="AA81" i="24"/>
  <c r="Z81" i="24"/>
  <c r="Y81" i="24"/>
  <c r="X81" i="24"/>
  <c r="W81" i="24"/>
  <c r="AO80" i="24"/>
  <c r="AN80" i="24"/>
  <c r="AM80" i="24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AO78" i="24"/>
  <c r="AN78" i="24"/>
  <c r="AM78" i="24"/>
  <c r="AL78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AO77" i="24"/>
  <c r="AN77" i="24"/>
  <c r="AM77" i="24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AO76" i="24"/>
  <c r="AN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AO75" i="24"/>
  <c r="AN75" i="24"/>
  <c r="AM75" i="24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AO70" i="24"/>
  <c r="AN70" i="24"/>
  <c r="AM70" i="24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AO66" i="24"/>
  <c r="AN66" i="24"/>
  <c r="AM66" i="24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AO64" i="24"/>
  <c r="AN64" i="24"/>
  <c r="AM64" i="24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AO63" i="24"/>
  <c r="AN63" i="24"/>
  <c r="AM63" i="24"/>
  <c r="AL63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AO61" i="24"/>
  <c r="AN61" i="24"/>
  <c r="AM61" i="24"/>
  <c r="AL61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AO60" i="24"/>
  <c r="AN60" i="24"/>
  <c r="AM60" i="24"/>
  <c r="AL60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AO58" i="24"/>
  <c r="AN58" i="24"/>
  <c r="AM58" i="24"/>
  <c r="AL58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AO57" i="24"/>
  <c r="AN57" i="24"/>
  <c r="AM57" i="24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AO54" i="24"/>
  <c r="AN54" i="24"/>
  <c r="AM54" i="24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AO52" i="24"/>
  <c r="AN52" i="24"/>
  <c r="AM52" i="24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AO45" i="24"/>
  <c r="AN45" i="24"/>
  <c r="AM45" i="24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AO40" i="24"/>
  <c r="AN40" i="24"/>
  <c r="AM40" i="24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AO39" i="24"/>
  <c r="AN39" i="24"/>
  <c r="AM39" i="24"/>
  <c r="AL39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AO34" i="24"/>
  <c r="AN34" i="24"/>
  <c r="AM34" i="24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AO31" i="24"/>
  <c r="AN31" i="24"/>
  <c r="AM31" i="24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AO29" i="24"/>
  <c r="AN29" i="24"/>
  <c r="AM29" i="24"/>
  <c r="AL29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AO28" i="24"/>
  <c r="AN28" i="24"/>
  <c r="AM28" i="24"/>
  <c r="AL28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AO27" i="24"/>
  <c r="AN27" i="24"/>
  <c r="AM27" i="24"/>
  <c r="AL27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AO26" i="24"/>
  <c r="AN26" i="24"/>
  <c r="AM26" i="24"/>
  <c r="AL26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AO24" i="24"/>
  <c r="AN24" i="24"/>
  <c r="AM24" i="24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AO23" i="24"/>
  <c r="AN23" i="24"/>
  <c r="AM23" i="24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AO22" i="24"/>
  <c r="AN22" i="24"/>
  <c r="AM22" i="24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C89" i="9" l="1"/>
  <c r="C88" i="9" l="1"/>
  <c r="C87" i="9"/>
  <c r="F236" i="9" l="1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0" i="9"/>
  <c r="F139" i="9"/>
  <c r="F138" i="9"/>
  <c r="F137" i="9"/>
  <c r="F136" i="9"/>
  <c r="F135" i="9"/>
  <c r="F134" i="9"/>
  <c r="F133" i="9"/>
  <c r="F132" i="9"/>
  <c r="F131" i="9"/>
  <c r="F130" i="9"/>
  <c r="F128" i="9"/>
  <c r="F127" i="9"/>
  <c r="F126" i="9"/>
  <c r="F125" i="9"/>
  <c r="F124" i="9"/>
  <c r="F123" i="9"/>
  <c r="F122" i="9"/>
  <c r="F121" i="9"/>
  <c r="F120" i="9"/>
  <c r="F119" i="9"/>
  <c r="F118" i="9"/>
  <c r="F116" i="9"/>
  <c r="F115" i="9"/>
  <c r="F114" i="9"/>
  <c r="F113" i="9"/>
  <c r="F112" i="9"/>
  <c r="F111" i="9"/>
  <c r="F110" i="9"/>
  <c r="F109" i="9"/>
  <c r="F108" i="9"/>
  <c r="F107" i="9"/>
  <c r="F106" i="9"/>
  <c r="F104" i="9"/>
  <c r="F103" i="9"/>
  <c r="F102" i="9"/>
  <c r="F101" i="9"/>
  <c r="F100" i="9"/>
  <c r="F99" i="9"/>
  <c r="F98" i="9"/>
  <c r="F97" i="9"/>
  <c r="F96" i="9"/>
  <c r="F95" i="9"/>
  <c r="F94" i="9"/>
  <c r="F83" i="9"/>
  <c r="F82" i="9"/>
  <c r="F92" i="9"/>
  <c r="F91" i="9"/>
  <c r="F90" i="9"/>
  <c r="F89" i="9"/>
  <c r="F88" i="9"/>
  <c r="F87" i="9"/>
  <c r="F86" i="9"/>
  <c r="F84" i="9"/>
  <c r="F85" i="9"/>
  <c r="F21" i="9"/>
  <c r="F33" i="9" s="1"/>
  <c r="F45" i="9" s="1"/>
  <c r="F57" i="9" s="1"/>
  <c r="F69" i="9" s="1"/>
  <c r="F81" i="9" s="1"/>
  <c r="F93" i="9" s="1"/>
  <c r="F105" i="9" s="1"/>
  <c r="F117" i="9" s="1"/>
  <c r="F129" i="9" s="1"/>
  <c r="F141" i="9" s="1"/>
  <c r="C151" i="9" l="1"/>
  <c r="C150" i="9"/>
  <c r="C149" i="9"/>
  <c r="C148" i="9"/>
  <c r="C147" i="9"/>
  <c r="C146" i="9"/>
  <c r="C145" i="9"/>
  <c r="C144" i="9"/>
  <c r="C142" i="9"/>
  <c r="C141" i="9"/>
  <c r="C137" i="9"/>
  <c r="C136" i="9"/>
  <c r="C135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2" i="9"/>
  <c r="C111" i="9"/>
  <c r="C110" i="9"/>
  <c r="C109" i="9"/>
  <c r="C108" i="9"/>
  <c r="C107" i="9"/>
  <c r="C106" i="9"/>
  <c r="C105" i="9"/>
  <c r="C92" i="9"/>
  <c r="C91" i="9"/>
  <c r="C90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</calcChain>
</file>

<file path=xl/sharedStrings.xml><?xml version="1.0" encoding="utf-8"?>
<sst xmlns="http://schemas.openxmlformats.org/spreadsheetml/2006/main" count="208" uniqueCount="71">
  <si>
    <t>Explotación de minas y canteras</t>
  </si>
  <si>
    <t>Construcción</t>
  </si>
  <si>
    <t>Período</t>
  </si>
  <si>
    <t>f</t>
  </si>
  <si>
    <t>m</t>
  </si>
  <si>
    <t>a</t>
  </si>
  <si>
    <t>j</t>
  </si>
  <si>
    <t>s</t>
  </si>
  <si>
    <t>o</t>
  </si>
  <si>
    <t>n</t>
  </si>
  <si>
    <t>d</t>
  </si>
  <si>
    <t>Índice</t>
  </si>
  <si>
    <t>IMAE</t>
  </si>
  <si>
    <t>Fuente: Banco de Guatemala</t>
  </si>
  <si>
    <t>Agricultura, ganadería, silvicultura y pesca</t>
  </si>
  <si>
    <t>Actividades de alojamiento y de servicio de comidas</t>
  </si>
  <si>
    <t>Actividades financieras y de seguros</t>
  </si>
  <si>
    <t>Actividades inmobiliarias</t>
  </si>
  <si>
    <t>Enseñanza</t>
  </si>
  <si>
    <t>Otras actividades de servicios</t>
  </si>
  <si>
    <t>SISTEMA DE CUENTAS NACIONALES</t>
  </si>
  <si>
    <t>Índice Mensual de la Actividad Económica (IMAE)</t>
  </si>
  <si>
    <t>Año de referencia 2013</t>
  </si>
  <si>
    <t xml:space="preserve"> </t>
  </si>
  <si>
    <t>Cuadro del IMAE de la serie original, por componentes.</t>
  </si>
  <si>
    <t>Cuadro del IMAE de la tasa de variación interanual de la serie original, por componentes.</t>
  </si>
  <si>
    <t>Año de referencia 2013 = 100</t>
  </si>
  <si>
    <t>Cuadro 1</t>
  </si>
  <si>
    <r>
      <t xml:space="preserve">Serie original </t>
    </r>
    <r>
      <rPr>
        <b/>
        <vertAlign val="superscript"/>
        <sz val="12"/>
        <color theme="0"/>
        <rFont val="Century Schoolbook"/>
        <family val="1"/>
      </rPr>
      <t>1/</t>
    </r>
  </si>
  <si>
    <r>
      <rPr>
        <vertAlign val="superscript"/>
        <sz val="10"/>
        <color theme="1"/>
        <rFont val="Century Schoolbook"/>
        <family val="1"/>
      </rPr>
      <t>1/</t>
    </r>
    <r>
      <rPr>
        <sz val="10"/>
        <color theme="1"/>
        <rFont val="Century Schoolbook"/>
        <family val="1"/>
      </rPr>
      <t xml:space="preserve"> Cifras preliminares</t>
    </r>
  </si>
  <si>
    <t>1.</t>
  </si>
  <si>
    <t>2.</t>
  </si>
  <si>
    <t>3.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</si>
  <si>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</si>
  <si>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</si>
  <si>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</si>
  <si>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</si>
  <si>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</si>
  <si>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</si>
  <si>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</si>
  <si>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</si>
  <si>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</si>
  <si>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</si>
  <si>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</si>
  <si>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</si>
  <si>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</si>
  <si>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</si>
  <si>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</si>
  <si>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</si>
  <si>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R-S-T-U</t>
  </si>
  <si>
    <t>Suministro de electricidad, agua y saneamiento</t>
  </si>
  <si>
    <t>Comercio y reparación de vehículos</t>
  </si>
  <si>
    <t>Salud</t>
  </si>
  <si>
    <t>Cuadro 2</t>
  </si>
  <si>
    <t>Cuadro 3</t>
  </si>
  <si>
    <t xml:space="preserve">Tasa de variación interanual del IMAE de la serie original </t>
  </si>
  <si>
    <t>Serie original del IMAE</t>
  </si>
  <si>
    <t>Variación Interanual</t>
  </si>
  <si>
    <t>Regresar al índice</t>
  </si>
  <si>
    <t>Industrias manufac-tureras</t>
  </si>
  <si>
    <t>Transporte y almacena-miento</t>
  </si>
  <si>
    <t>Información y comunica-ciones</t>
  </si>
  <si>
    <t>Actividades profesionales científicas y técnicas</t>
  </si>
  <si>
    <t>Actividades de servicios administra-tivos y de apoyo</t>
  </si>
  <si>
    <t>Administra-ción pública y defensa</t>
  </si>
  <si>
    <t>Impuestos netos de subvenciones a los productos</t>
  </si>
  <si>
    <r>
      <t>Índice Mensual de la Actividad Económica (IMAE)</t>
    </r>
    <r>
      <rPr>
        <b/>
        <vertAlign val="superscript"/>
        <sz val="12"/>
        <color rgb="FF1A2D4F"/>
        <rFont val="Century Schoolbook"/>
        <family val="1"/>
      </rPr>
      <t>1/</t>
    </r>
  </si>
  <si>
    <t>Cuadro de la serie agregada del IMAE: índice original.</t>
  </si>
  <si>
    <t>Variación Interanual acumulada</t>
  </si>
  <si>
    <t>ÍNDICE MENSUAL DE LA ACTIVIDAD ECONÓMICA. AÑOS 2013 - 2024</t>
  </si>
  <si>
    <t>Índice mensual, serie original.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</si>
</sst>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-;[Red]\-#,##0.0_-;&quot;-&quot;?_-;_-@_-"/>
  </numFmts>
  <fonts count="36" x14ac:knownFonts="1">
    <font>
      <sz val="10"/>
      <color theme="1"/>
      <name val="Consola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b/>
      <sz val="11"/>
      <name val="Century Schoolbook"/>
      <family val="1"/>
    </font>
    <font>
      <sz val="10"/>
      <color indexed="8"/>
      <name val="Arial"/>
      <family val="2"/>
    </font>
    <font>
      <sz val="10"/>
      <name val="Tahoma"/>
      <family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sz val="10"/>
      <color theme="1"/>
      <name val="Century Schoolbook"/>
      <family val="1"/>
    </font>
    <font>
      <b/>
      <sz val="10"/>
      <color theme="1"/>
      <name val="Century Schoolbook"/>
      <family val="1"/>
    </font>
    <font>
      <b/>
      <sz val="9"/>
      <color theme="0"/>
      <name val="Century Schoolbook"/>
      <family val="1"/>
    </font>
    <font>
      <sz val="9"/>
      <color theme="1"/>
      <name val="Century Schoolbook"/>
      <family val="1"/>
    </font>
    <font>
      <sz val="12"/>
      <color rgb="FF44546A"/>
      <name val="Century Schoolbook"/>
      <family val="1"/>
    </font>
    <font>
      <sz val="12"/>
      <color theme="0"/>
      <name val="Century Schoolbook"/>
      <family val="1"/>
    </font>
    <font>
      <b/>
      <sz val="12"/>
      <color theme="0"/>
      <name val="Century Schoolbook"/>
      <family val="1"/>
    </font>
    <font>
      <b/>
      <vertAlign val="superscript"/>
      <sz val="12"/>
      <color theme="0"/>
      <name val="Century Schoolbook"/>
      <family val="1"/>
    </font>
    <font>
      <vertAlign val="superscript"/>
      <sz val="10"/>
      <color theme="1"/>
      <name val="Century Schoolbook"/>
      <family val="1"/>
    </font>
    <font>
      <b/>
      <sz val="11"/>
      <color theme="1"/>
      <name val="Century Schoolbook"/>
      <family val="1"/>
    </font>
    <font>
      <sz val="11"/>
      <color theme="0"/>
      <name val="Century Schoolbook"/>
      <family val="1"/>
    </font>
    <font>
      <u/>
      <sz val="10"/>
      <color theme="1"/>
      <name val="Century Schoolbook"/>
      <family val="1"/>
    </font>
    <font>
      <b/>
      <sz val="10"/>
      <color theme="0"/>
      <name val="Segoe UI"/>
      <family val="2"/>
    </font>
    <font>
      <b/>
      <sz val="12"/>
      <color rgb="FF1A2D4F"/>
      <name val="Century Schoolbook"/>
      <family val="1"/>
    </font>
    <font>
      <b/>
      <sz val="11"/>
      <color rgb="FF1A2D4F"/>
      <name val="Century Schoolbook"/>
      <family val="1"/>
    </font>
    <font>
      <b/>
      <sz val="10"/>
      <color rgb="FF1A2D4F"/>
      <name val="Century Schoolbook"/>
      <family val="1"/>
    </font>
    <font>
      <b/>
      <vertAlign val="superscript"/>
      <sz val="12"/>
      <color rgb="FF1A2D4F"/>
      <name val="Century Schoolbook"/>
      <family val="1"/>
    </font>
    <font>
      <sz val="12"/>
      <color rgb="FF1A2D4F"/>
      <name val="Century Schoolbook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A2D4F"/>
        <bgColor indexed="64"/>
      </patternFill>
    </fill>
    <fill>
      <patternFill patternType="solid">
        <fgColor rgb="FF757575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9CD3F4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>
      <alignment vertical="top"/>
    </xf>
    <xf numFmtId="0" fontId="14" fillId="0" borderId="0">
      <alignment vertical="top"/>
    </xf>
    <xf numFmtId="16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5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91">
    <xf numFmtId="0" fontId="0" fillId="0" borderId="0" xfId="0"/>
    <xf numFmtId="0" fontId="5" fillId="0" borderId="0" xfId="4" applyFont="1" applyFill="1" applyBorder="1" applyAlignment="1"/>
    <xf numFmtId="0" fontId="5" fillId="0" borderId="0" xfId="5" applyFont="1">
      <alignment vertical="top"/>
    </xf>
    <xf numFmtId="0" fontId="5" fillId="0" borderId="0" xfId="4" applyFont="1" applyFill="1" applyBorder="1" applyAlignment="1">
      <alignment vertical="top"/>
    </xf>
    <xf numFmtId="0" fontId="5" fillId="0" borderId="0" xfId="4" applyFont="1" applyBorder="1" applyAlignment="1">
      <alignment vertical="top"/>
    </xf>
    <xf numFmtId="49" fontId="5" fillId="0" borderId="0" xfId="4" applyNumberFormat="1" applyFont="1" applyBorder="1" applyAlignment="1">
      <alignment vertical="top"/>
    </xf>
    <xf numFmtId="0" fontId="6" fillId="2" borderId="0" xfId="5" applyFont="1" applyFill="1" applyBorder="1" applyAlignment="1"/>
    <xf numFmtId="0" fontId="7" fillId="0" borderId="0" xfId="4" applyFont="1" applyBorder="1" applyAlignment="1">
      <alignment vertical="top"/>
    </xf>
    <xf numFmtId="0" fontId="8" fillId="0" borderId="0" xfId="4" applyFont="1" applyBorder="1" applyAlignment="1">
      <alignment vertical="top"/>
    </xf>
    <xf numFmtId="0" fontId="8" fillId="0" borderId="0" xfId="5" applyFont="1">
      <alignment vertical="top"/>
    </xf>
    <xf numFmtId="0" fontId="10" fillId="0" borderId="0" xfId="4" applyFont="1" applyBorder="1" applyAlignment="1">
      <alignment vertical="top"/>
    </xf>
    <xf numFmtId="0" fontId="10" fillId="0" borderId="0" xfId="5" applyFont="1">
      <alignment vertical="top"/>
    </xf>
    <xf numFmtId="0" fontId="12" fillId="0" borderId="0" xfId="4" applyFont="1" applyBorder="1" applyAlignment="1">
      <alignment vertical="top"/>
    </xf>
    <xf numFmtId="0" fontId="12" fillId="0" borderId="0" xfId="5" applyFont="1">
      <alignment vertical="top"/>
    </xf>
    <xf numFmtId="49" fontId="5" fillId="0" borderId="10" xfId="4" applyNumberFormat="1" applyFont="1" applyBorder="1" applyAlignment="1">
      <alignment vertical="top"/>
    </xf>
    <xf numFmtId="0" fontId="5" fillId="0" borderId="1" xfId="4" applyFont="1" applyFill="1" applyBorder="1" applyAlignment="1">
      <alignment vertical="top"/>
    </xf>
    <xf numFmtId="0" fontId="0" fillId="0" borderId="12" xfId="0" applyBorder="1"/>
    <xf numFmtId="0" fontId="13" fillId="0" borderId="3" xfId="4" applyFont="1" applyFill="1" applyBorder="1" applyAlignment="1">
      <alignment horizontal="justify" vertical="top" wrapText="1"/>
    </xf>
    <xf numFmtId="0" fontId="12" fillId="0" borderId="3" xfId="4" applyFont="1" applyFill="1" applyBorder="1" applyAlignment="1">
      <alignment horizontal="justify" vertical="top" wrapText="1"/>
    </xf>
    <xf numFmtId="0" fontId="12" fillId="0" borderId="0" xfId="4" applyFont="1" applyFill="1" applyBorder="1" applyAlignment="1">
      <alignment horizontal="center" wrapText="1"/>
    </xf>
    <xf numFmtId="49" fontId="12" fillId="0" borderId="11" xfId="4" applyNumberFormat="1" applyFont="1" applyFill="1" applyBorder="1" applyAlignment="1">
      <alignment horizontal="center" vertical="top" wrapText="1"/>
    </xf>
    <xf numFmtId="0" fontId="5" fillId="0" borderId="5" xfId="5" applyFont="1" applyBorder="1">
      <alignment vertical="top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165" fontId="22" fillId="2" borderId="4" xfId="0" applyNumberFormat="1" applyFont="1" applyFill="1" applyBorder="1" applyAlignment="1">
      <alignment horizontal="center" vertical="center"/>
    </xf>
    <xf numFmtId="165" fontId="22" fillId="2" borderId="6" xfId="0" applyNumberFormat="1" applyFont="1" applyFill="1" applyBorder="1" applyAlignment="1">
      <alignment horizontal="center" vertical="center"/>
    </xf>
    <xf numFmtId="165" fontId="22" fillId="3" borderId="2" xfId="0" applyNumberFormat="1" applyFont="1" applyFill="1" applyBorder="1" applyAlignment="1">
      <alignment horizontal="center" vertical="center"/>
    </xf>
    <xf numFmtId="165" fontId="22" fillId="4" borderId="2" xfId="0" applyNumberFormat="1" applyFont="1" applyFill="1" applyBorder="1" applyAlignment="1">
      <alignment horizontal="center" vertical="center"/>
    </xf>
    <xf numFmtId="165" fontId="22" fillId="3" borderId="4" xfId="0" applyNumberFormat="1" applyFont="1" applyFill="1" applyBorder="1" applyAlignment="1">
      <alignment horizontal="center" vertical="center"/>
    </xf>
    <xf numFmtId="165" fontId="22" fillId="4" borderId="4" xfId="0" applyNumberFormat="1" applyFont="1" applyFill="1" applyBorder="1" applyAlignment="1">
      <alignment horizontal="center" vertical="center"/>
    </xf>
    <xf numFmtId="165" fontId="22" fillId="3" borderId="6" xfId="0" applyNumberFormat="1" applyFont="1" applyFill="1" applyBorder="1" applyAlignment="1">
      <alignment horizontal="center" vertical="center"/>
    </xf>
    <xf numFmtId="165" fontId="22" fillId="4" borderId="6" xfId="0" applyNumberFormat="1" applyFont="1" applyFill="1" applyBorder="1" applyAlignment="1">
      <alignment horizontal="center" vertical="center"/>
    </xf>
    <xf numFmtId="165" fontId="22" fillId="2" borderId="2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7" fontId="22" fillId="2" borderId="4" xfId="0" applyNumberFormat="1" applyFont="1" applyFill="1" applyBorder="1" applyAlignment="1">
      <alignment horizontal="center" vertical="center"/>
    </xf>
    <xf numFmtId="17" fontId="22" fillId="2" borderId="6" xfId="0" applyNumberFormat="1" applyFont="1" applyFill="1" applyBorder="1" applyAlignment="1">
      <alignment horizontal="center" vertical="center"/>
    </xf>
    <xf numFmtId="17" fontId="22" fillId="3" borderId="2" xfId="0" applyNumberFormat="1" applyFont="1" applyFill="1" applyBorder="1" applyAlignment="1">
      <alignment horizontal="center" vertical="center"/>
    </xf>
    <xf numFmtId="17" fontId="22" fillId="3" borderId="4" xfId="0" applyNumberFormat="1" applyFont="1" applyFill="1" applyBorder="1" applyAlignment="1">
      <alignment horizontal="center" vertical="center"/>
    </xf>
    <xf numFmtId="17" fontId="22" fillId="3" borderId="6" xfId="0" applyNumberFormat="1" applyFont="1" applyFill="1" applyBorder="1" applyAlignment="1">
      <alignment horizontal="center" vertical="center"/>
    </xf>
    <xf numFmtId="17" fontId="22" fillId="2" borderId="2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17" fillId="0" borderId="0" xfId="0" applyFont="1" applyBorder="1"/>
    <xf numFmtId="49" fontId="5" fillId="0" borderId="12" xfId="4" applyNumberFormat="1" applyFont="1" applyFill="1" applyBorder="1" applyAlignment="1">
      <alignment horizontal="center" vertical="top" wrapText="1"/>
    </xf>
    <xf numFmtId="0" fontId="18" fillId="0" borderId="3" xfId="0" applyFont="1" applyBorder="1" applyAlignment="1">
      <alignment vertical="center"/>
    </xf>
    <xf numFmtId="49" fontId="5" fillId="0" borderId="12" xfId="4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9" fillId="0" borderId="0" xfId="0" applyFont="1" applyFill="1" applyBorder="1"/>
    <xf numFmtId="0" fontId="27" fillId="0" borderId="0" xfId="0" applyFont="1" applyFill="1" applyBorder="1"/>
    <xf numFmtId="0" fontId="18" fillId="0" borderId="0" xfId="0" applyFont="1" applyFill="1" applyBorder="1"/>
    <xf numFmtId="17" fontId="20" fillId="0" borderId="0" xfId="3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17" fontId="22" fillId="0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28" fillId="0" borderId="7" xfId="0" applyFont="1" applyBorder="1"/>
    <xf numFmtId="0" fontId="28" fillId="0" borderId="0" xfId="0" applyFont="1" applyFill="1" applyBorder="1"/>
    <xf numFmtId="0" fontId="29" fillId="0" borderId="0" xfId="0" applyFont="1" applyAlignment="1">
      <alignment wrapText="1"/>
    </xf>
    <xf numFmtId="165" fontId="18" fillId="0" borderId="0" xfId="0" applyNumberFormat="1" applyFont="1"/>
    <xf numFmtId="0" fontId="16" fillId="0" borderId="7" xfId="0" applyFont="1" applyBorder="1"/>
    <xf numFmtId="0" fontId="17" fillId="0" borderId="7" xfId="0" applyFont="1" applyBorder="1"/>
    <xf numFmtId="3" fontId="30" fillId="5" borderId="18" xfId="16" applyNumberFormat="1" applyFont="1" applyFill="1" applyBorder="1" applyAlignment="1">
      <alignment horizontal="center" vertical="center" wrapText="1"/>
    </xf>
    <xf numFmtId="165" fontId="22" fillId="7" borderId="4" xfId="0" applyNumberFormat="1" applyFont="1" applyFill="1" applyBorder="1" applyAlignment="1">
      <alignment horizontal="center" vertical="center"/>
    </xf>
    <xf numFmtId="165" fontId="22" fillId="7" borderId="6" xfId="0" applyNumberFormat="1" applyFont="1" applyFill="1" applyBorder="1" applyAlignment="1">
      <alignment horizontal="center" vertical="center"/>
    </xf>
    <xf numFmtId="165" fontId="22" fillId="7" borderId="2" xfId="0" applyNumberFormat="1" applyFont="1" applyFill="1" applyBorder="1" applyAlignment="1">
      <alignment horizontal="center" vertical="center"/>
    </xf>
    <xf numFmtId="3" fontId="30" fillId="5" borderId="13" xfId="16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33" fillId="0" borderId="0" xfId="0" applyFont="1" applyFill="1" applyBorder="1"/>
    <xf numFmtId="0" fontId="32" fillId="0" borderId="0" xfId="0" applyFont="1" applyFill="1" applyBorder="1"/>
    <xf numFmtId="0" fontId="35" fillId="0" borderId="0" xfId="0" applyFont="1"/>
    <xf numFmtId="3" fontId="30" fillId="5" borderId="20" xfId="16" applyNumberFormat="1" applyFont="1" applyFill="1" applyBorder="1" applyAlignment="1">
      <alignment horizontal="center" vertical="center" wrapText="1"/>
    </xf>
    <xf numFmtId="17" fontId="30" fillId="6" borderId="19" xfId="3" applyNumberFormat="1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9" xfId="5" applyFont="1" applyFill="1" applyBorder="1" applyAlignment="1">
      <alignment horizontal="center" vertical="center" wrapText="1"/>
    </xf>
    <xf numFmtId="0" fontId="11" fillId="8" borderId="10" xfId="5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11" fillId="8" borderId="11" xfId="5" applyFont="1" applyFill="1" applyBorder="1" applyAlignment="1">
      <alignment horizontal="center" vertical="center" wrapText="1"/>
    </xf>
    <xf numFmtId="0" fontId="11" fillId="8" borderId="5" xfId="5" applyFont="1" applyFill="1" applyBorder="1" applyAlignment="1">
      <alignment horizontal="center" vertical="center" wrapText="1"/>
    </xf>
    <xf numFmtId="3" fontId="30" fillId="5" borderId="15" xfId="16" applyNumberFormat="1" applyFont="1" applyFill="1" applyBorder="1" applyAlignment="1">
      <alignment horizontal="center" vertical="center" wrapText="1"/>
    </xf>
    <xf numFmtId="3" fontId="30" fillId="5" borderId="16" xfId="16" applyNumberFormat="1" applyFont="1" applyFill="1" applyBorder="1" applyAlignment="1">
      <alignment horizontal="center" vertical="center" wrapText="1"/>
    </xf>
    <xf numFmtId="3" fontId="30" fillId="5" borderId="17" xfId="16" applyNumberFormat="1" applyFont="1" applyFill="1" applyBorder="1" applyAlignment="1">
      <alignment horizontal="center" vertical="center" wrapText="1"/>
    </xf>
    <xf numFmtId="3" fontId="30" fillId="5" borderId="7" xfId="16" applyNumberFormat="1" applyFont="1" applyFill="1" applyBorder="1" applyAlignment="1">
      <alignment horizontal="center" vertical="center" wrapText="1"/>
    </xf>
    <xf numFmtId="3" fontId="30" fillId="5" borderId="1" xfId="16" applyNumberFormat="1" applyFont="1" applyFill="1" applyBorder="1" applyAlignment="1">
      <alignment horizontal="center" vertical="center" wrapText="1"/>
    </xf>
    <xf numFmtId="3" fontId="30" fillId="5" borderId="14" xfId="16" applyNumberFormat="1" applyFont="1" applyFill="1" applyBorder="1" applyAlignment="1">
      <alignment horizontal="center" vertical="center" wrapText="1"/>
    </xf>
    <xf numFmtId="3" fontId="30" fillId="5" borderId="13" xfId="16" applyNumberFormat="1" applyFont="1" applyFill="1" applyBorder="1" applyAlignment="1">
      <alignment horizontal="center" vertical="center" wrapText="1"/>
    </xf>
  </cellXfs>
  <cellStyles count="17">
    <cellStyle name="Estilo 1" xfId="6" xr:uid="{00000000-0005-0000-0000-000000000000}"/>
    <cellStyle name="Millares 2" xfId="2" xr:uid="{00000000-0005-0000-0000-000001000000}"/>
    <cellStyle name="Millares 3" xfId="7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2 2" xfId="9" xr:uid="{00000000-0005-0000-0000-000006000000}"/>
    <cellStyle name="Normal 2 3" xfId="10" xr:uid="{00000000-0005-0000-0000-000007000000}"/>
    <cellStyle name="Normal 2 4" xfId="11" xr:uid="{00000000-0005-0000-0000-000008000000}"/>
    <cellStyle name="Normal 3" xfId="5" xr:uid="{00000000-0005-0000-0000-000009000000}"/>
    <cellStyle name="Normal 3 2" xfId="3" xr:uid="{00000000-0005-0000-0000-00000A000000}"/>
    <cellStyle name="Normal 4" xfId="12" xr:uid="{00000000-0005-0000-0000-00000B000000}"/>
    <cellStyle name="Normal 4 2" xfId="4" xr:uid="{00000000-0005-0000-0000-00000C000000}"/>
    <cellStyle name="Normal 5" xfId="13" xr:uid="{00000000-0005-0000-0000-00000D000000}"/>
    <cellStyle name="Normal_Cuadros de Salida CNT 2001-2006" xfId="16" xr:uid="{00000000-0005-0000-0000-00000E000000}"/>
    <cellStyle name="Porcentaje 2" xfId="14" xr:uid="{00000000-0005-0000-0000-00000F000000}"/>
    <cellStyle name="Porcentual 2" xfId="15" xr:uid="{00000000-0005-0000-0000-000010000000}"/>
  </cellStyles>
  <dxfs count="0"/>
  <tableStyles count="0" defaultTableStyle="TableStyleMedium2" defaultPivotStyle="PivotStyleLight16"/>
  <colors>
    <mruColors>
      <color rgb="FF558ED5"/>
      <color rgb="FF1B20CE"/>
      <color rgb="FF9CD3F4"/>
      <color rgb="FF494949"/>
      <color rgb="FF1A2D4F"/>
      <color rgb="FF9CD390"/>
      <color rgb="FFE5E5E5"/>
      <color rgb="FFBCBCBC"/>
      <color rgb="FF757575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s-CL" sz="2400" b="0">
                <a:latin typeface="Arial Narrow" pitchFamily="34" charset="0"/>
              </a:rPr>
              <a:t>Índice</a:t>
            </a:r>
            <a:r>
              <a:rPr lang="es-CL" sz="2400" b="0" baseline="0">
                <a:latin typeface="Arial Narrow" pitchFamily="34" charset="0"/>
              </a:rPr>
              <a:t> Mensual de la Actividad Económica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Período: Enero 2020 - Noviembre 2024</a:t>
            </a:r>
            <a:endParaRPr lang="es-CL" sz="1600" b="0">
              <a:latin typeface="Arial Narrow" pitchFamily="34" charset="0"/>
            </a:endParaRPr>
          </a:p>
        </c:rich>
      </c:tx>
      <c:layout>
        <c:manualLayout>
          <c:xMode val="edge"/>
          <c:yMode val="edge"/>
          <c:x val="0.22467426680959401"/>
          <c:y val="1.2121212121212121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6039385985842677"/>
          <c:w val="0.91863736263736262"/>
          <c:h val="0.69893199713672149"/>
        </c:manualLayout>
      </c:layout>
      <c:barChart>
        <c:barDir val="col"/>
        <c:grouping val="clustered"/>
        <c:varyColors val="0"/>
        <c:ser>
          <c:idx val="3"/>
          <c:order val="1"/>
          <c:tx>
            <c:v>IMAE acumulado</c:v>
          </c:tx>
          <c:spPr>
            <a:solidFill>
              <a:srgbClr val="9CD3F4"/>
            </a:solidFill>
            <a:ln w="57150" cmpd="thickThin">
              <a:noFill/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BA-4045-AC22-6CFFC06CA7DC}"/>
              </c:ext>
            </c:extLst>
          </c:dPt>
          <c:dPt>
            <c:idx val="23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A-4045-AC22-6CFFC06CA7DC}"/>
              </c:ext>
            </c:extLst>
          </c:dPt>
          <c:dPt>
            <c:idx val="35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BA-4045-AC22-6CFFC06CA7DC}"/>
              </c:ext>
            </c:extLst>
          </c:dPt>
          <c:dPt>
            <c:idx val="47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A-4045-AC22-6CFFC06CA7DC}"/>
              </c:ext>
            </c:extLst>
          </c:dPt>
          <c:dPt>
            <c:idx val="59"/>
            <c:invertIfNegative val="0"/>
            <c:bubble3D val="0"/>
            <c:spPr>
              <a:solidFill>
                <a:srgbClr val="558ED5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5F-4399-92E7-5E9D0D5BBA4D}"/>
              </c:ext>
            </c:extLst>
          </c:dPt>
          <c:dLbls>
            <c:dLbl>
              <c:idx val="11"/>
              <c:layout>
                <c:manualLayout>
                  <c:x val="-5.8570197707853008E-3"/>
                  <c:y val="-8.0664292680541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A-4045-AC22-6CFFC06CA7DC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A-4045-AC22-6CFFC06CA7DC}"/>
                </c:ext>
              </c:extLst>
            </c:dLbl>
            <c:dLbl>
              <c:idx val="3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A-4045-AC22-6CFFC06CA7DC}"/>
                </c:ext>
              </c:extLst>
            </c:dLbl>
            <c:dLbl>
              <c:idx val="47"/>
              <c:layout>
                <c:manualLayout>
                  <c:x val="-2.9282576866764276E-3"/>
                  <c:y val="2.0310188499164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A-4045-AC22-6CFFC06CA7DC}"/>
                </c:ext>
              </c:extLst>
            </c:dLbl>
            <c:dLbl>
              <c:idx val="58"/>
              <c:layout>
                <c:manualLayout>
                  <c:x val="2.3428079083141096E-2"/>
                  <c:y val="1.814946585312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61-4692-8A53-3E7F1C3D0D6A}"/>
                </c:ext>
              </c:extLst>
            </c:dLbl>
            <c:dLbl>
              <c:idx val="59"/>
              <c:layout>
                <c:manualLayout>
                  <c:x val="-1.0178535375385876E-2"/>
                  <c:y val="4.0641515877081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5F-4399-92E7-5E9D0D5BBA4D}"/>
                </c:ext>
              </c:extLst>
            </c:dLbl>
            <c:dLbl>
              <c:idx val="60"/>
              <c:layout>
                <c:manualLayout>
                  <c:x val="2.4887889013873159E-2"/>
                  <c:y val="4.643691853193086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558ED5"/>
                      </a:solidFill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5F-4399-92E7-5E9D0D5BBA4D}"/>
                </c:ext>
              </c:extLst>
            </c:dLbl>
            <c:dLbl>
              <c:idx val="7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5F-4399-92E7-5E9D0D5BBA4D}"/>
                </c:ext>
              </c:extLst>
            </c:dLbl>
            <c:dLbl>
              <c:idx val="72"/>
              <c:layout>
                <c:manualLayout>
                  <c:x val="-2.9285098853926504E-3"/>
                  <c:y val="4.0332146340270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5F-4399-92E7-5E9D0D5BBA4D}"/>
                </c:ext>
              </c:extLst>
            </c:dLbl>
            <c:dLbl>
              <c:idx val="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5F-4399-92E7-5E9D0D5BBA4D}"/>
                </c:ext>
              </c:extLst>
            </c:dLbl>
            <c:dLbl>
              <c:idx val="85"/>
              <c:layout>
                <c:manualLayout>
                  <c:x val="-2.198852695222038E-2"/>
                  <c:y val="-4.2424242424242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5F-4399-92E7-5E9D0D5BBA4D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5F-4399-92E7-5E9D0D5BBA4D}"/>
                </c:ext>
              </c:extLst>
            </c:dLbl>
            <c:dLbl>
              <c:idx val="108"/>
              <c:layout>
                <c:manualLayout>
                  <c:x val="-5.8636071872587969E-3"/>
                  <c:y val="-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5F-4399-92E7-5E9D0D5BBA4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558ED5"/>
                    </a:solidFill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'C.1'!$F$165:$F$237</c:f>
            </c:multiLvlStrRef>
          </c:cat>
          <c:val>
            <c:numRef>
              <c:f>[0]!Acumulada</c:f>
              <c:numCache>
                <c:formatCode>#,##0.0_-;[Red]\-#,##0.0_-;"-"?_-;_-@_-</c:formatCode>
                <c:ptCount val="59"/>
                <c:pt idx="0">
                  <c:v>4.283821107355152</c:v>
                </c:pt>
                <c:pt idx="1">
                  <c:v>3.2874751869010197</c:v>
                </c:pt>
                <c:pt idx="2">
                  <c:v>0.81713334092503942</c:v>
                </c:pt>
                <c:pt idx="3">
                  <c:v>-1.7884640653414721</c:v>
                </c:pt>
                <c:pt idx="4">
                  <c:v>-3.4869292502615821</c:v>
                </c:pt>
                <c:pt idx="5">
                  <c:v>-4.1990783468456527</c:v>
                </c:pt>
                <c:pt idx="6">
                  <c:v>-4.1523861276425578</c:v>
                </c:pt>
                <c:pt idx="7">
                  <c:v>-3.7732280255851265</c:v>
                </c:pt>
                <c:pt idx="8">
                  <c:v>-3.2723583099885047</c:v>
                </c:pt>
                <c:pt idx="9">
                  <c:v>-2.7219966139729195</c:v>
                </c:pt>
                <c:pt idx="10">
                  <c:v>-2.3500956774104225</c:v>
                </c:pt>
                <c:pt idx="11">
                  <c:v>-1.7855519466130545</c:v>
                </c:pt>
                <c:pt idx="12">
                  <c:v>1.3148115456471032</c:v>
                </c:pt>
                <c:pt idx="13">
                  <c:v>1.8652868562717373</c:v>
                </c:pt>
                <c:pt idx="14">
                  <c:v>4.4804066213759626</c:v>
                </c:pt>
                <c:pt idx="15">
                  <c:v>7.0422162767930843</c:v>
                </c:pt>
                <c:pt idx="16">
                  <c:v>8.8414429936526773</c:v>
                </c:pt>
                <c:pt idx="17">
                  <c:v>9.7325593562151766</c:v>
                </c:pt>
                <c:pt idx="18">
                  <c:v>9.9143651652418043</c:v>
                </c:pt>
                <c:pt idx="19">
                  <c:v>9.6473678549999278</c:v>
                </c:pt>
                <c:pt idx="20">
                  <c:v>9.2208800227991503</c:v>
                </c:pt>
                <c:pt idx="21">
                  <c:v>8.7159557797223073</c:v>
                </c:pt>
                <c:pt idx="22">
                  <c:v>8.4502888187697209</c:v>
                </c:pt>
                <c:pt idx="23">
                  <c:v>8.0332677107224555</c:v>
                </c:pt>
                <c:pt idx="24">
                  <c:v>4.6778797240681484</c:v>
                </c:pt>
                <c:pt idx="25">
                  <c:v>4.6833603328809659</c:v>
                </c:pt>
                <c:pt idx="26">
                  <c:v>4.7334910978509441</c:v>
                </c:pt>
                <c:pt idx="27">
                  <c:v>4.7837128610376425</c:v>
                </c:pt>
                <c:pt idx="28">
                  <c:v>4.8384706608171939</c:v>
                </c:pt>
                <c:pt idx="29">
                  <c:v>4.743634130776897</c:v>
                </c:pt>
                <c:pt idx="30">
                  <c:v>4.5349997798850268</c:v>
                </c:pt>
                <c:pt idx="31">
                  <c:v>4.5533280633359539</c:v>
                </c:pt>
                <c:pt idx="32">
                  <c:v>4.4743879483973785</c:v>
                </c:pt>
                <c:pt idx="33">
                  <c:v>4.3869499797930303</c:v>
                </c:pt>
                <c:pt idx="34">
                  <c:v>4.2885526244494088</c:v>
                </c:pt>
                <c:pt idx="35">
                  <c:v>4.2001558958630483</c:v>
                </c:pt>
                <c:pt idx="36">
                  <c:v>3.3048400205206434</c:v>
                </c:pt>
                <c:pt idx="37">
                  <c:v>4.0279851520523806</c:v>
                </c:pt>
                <c:pt idx="38">
                  <c:v>4.005562761205411</c:v>
                </c:pt>
                <c:pt idx="39">
                  <c:v>3.8788404710907258</c:v>
                </c:pt>
                <c:pt idx="40">
                  <c:v>3.8631316936072864</c:v>
                </c:pt>
                <c:pt idx="41">
                  <c:v>4.0610772885494697</c:v>
                </c:pt>
                <c:pt idx="42">
                  <c:v>4.1943580969375063</c:v>
                </c:pt>
                <c:pt idx="43">
                  <c:v>4.120603958299256</c:v>
                </c:pt>
                <c:pt idx="44">
                  <c:v>4.0483172543762436</c:v>
                </c:pt>
                <c:pt idx="45">
                  <c:v>3.7744166886076584</c:v>
                </c:pt>
                <c:pt idx="46">
                  <c:v>3.6478163236426582</c:v>
                </c:pt>
                <c:pt idx="47">
                  <c:v>3.5267856310119896</c:v>
                </c:pt>
                <c:pt idx="48">
                  <c:v>4.2519402168277054</c:v>
                </c:pt>
                <c:pt idx="49">
                  <c:v>3.6206785429784105</c:v>
                </c:pt>
                <c:pt idx="50">
                  <c:v>3.1141891447191909</c:v>
                </c:pt>
                <c:pt idx="51">
                  <c:v>3.3174786897293842</c:v>
                </c:pt>
                <c:pt idx="52">
                  <c:v>3.5357348785076255</c:v>
                </c:pt>
                <c:pt idx="53">
                  <c:v>3.4301652083072725</c:v>
                </c:pt>
                <c:pt idx="54">
                  <c:v>3.3451246779555959</c:v>
                </c:pt>
                <c:pt idx="55">
                  <c:v>3.4212028510762593</c:v>
                </c:pt>
                <c:pt idx="56">
                  <c:v>3.4553116943963431</c:v>
                </c:pt>
                <c:pt idx="57">
                  <c:v>3.7096513143612668</c:v>
                </c:pt>
                <c:pt idx="58">
                  <c:v>3.6908633209532553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83235968"/>
        <c:axId val="383237504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 w="25400">
              <a:solidFill>
                <a:srgbClr val="494949"/>
              </a:solidFill>
            </a:ln>
          </c:spPr>
          <c:marker>
            <c:symbol val="none"/>
          </c:marker>
          <c:dLbls>
            <c:dLbl>
              <c:idx val="58"/>
              <c:layout>
                <c:manualLayout>
                  <c:x val="2.9285098853926504E-3"/>
                  <c:y val="1.209964390208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61-4692-8A53-3E7F1C3D0D6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'C.1'!$A$93:$A$440</c:f>
              <c:numCache>
                <c:formatCode>mmm\-yy</c:formatCode>
                <c:ptCount val="5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</c:numCache>
            </c:numRef>
          </c:cat>
          <c:val>
            <c:numRef>
              <c:f>[0]!Original</c:f>
              <c:numCache>
                <c:formatCode>#,##0.0_-;[Red]\-#,##0.0_-;"-"?_-;_-@_-</c:formatCode>
                <c:ptCount val="59"/>
                <c:pt idx="0">
                  <c:v>4.283821107355152</c:v>
                </c:pt>
                <c:pt idx="1">
                  <c:v>2.2972406512030972</c:v>
                </c:pt>
                <c:pt idx="2">
                  <c:v>-3.9807380872008622</c:v>
                </c:pt>
                <c:pt idx="3">
                  <c:v>-9.5763178949527941</c:v>
                </c:pt>
                <c:pt idx="4">
                  <c:v>-10.277614789985961</c:v>
                </c:pt>
                <c:pt idx="5">
                  <c:v>-7.8524122206230089</c:v>
                </c:pt>
                <c:pt idx="6">
                  <c:v>-3.8720708857693182</c:v>
                </c:pt>
                <c:pt idx="7">
                  <c:v>-1.0950157075959766</c:v>
                </c:pt>
                <c:pt idx="8">
                  <c:v>0.80452884709882255</c:v>
                </c:pt>
                <c:pt idx="9">
                  <c:v>2.2222957730063229</c:v>
                </c:pt>
                <c:pt idx="10">
                  <c:v>1.2415514793397904</c:v>
                </c:pt>
                <c:pt idx="11">
                  <c:v>4.0658430692121357</c:v>
                </c:pt>
                <c:pt idx="12">
                  <c:v>1.3148115456471032</c:v>
                </c:pt>
                <c:pt idx="13">
                  <c:v>2.4230101503630408</c:v>
                </c:pt>
                <c:pt idx="14">
                  <c:v>9.943925296109299</c:v>
                </c:pt>
                <c:pt idx="15">
                  <c:v>15.579299069395589</c:v>
                </c:pt>
                <c:pt idx="16">
                  <c:v>16.715608783081308</c:v>
                </c:pt>
                <c:pt idx="17">
                  <c:v>14.520569007074926</c:v>
                </c:pt>
                <c:pt idx="18">
                  <c:v>11.002117573482195</c:v>
                </c:pt>
                <c:pt idx="19">
                  <c:v>7.8197109311758624</c:v>
                </c:pt>
                <c:pt idx="20">
                  <c:v>5.9070789386646254</c:v>
                </c:pt>
                <c:pt idx="21">
                  <c:v>4.423684749197875</c:v>
                </c:pt>
                <c:pt idx="22">
                  <c:v>5.9850454627057985</c:v>
                </c:pt>
                <c:pt idx="23">
                  <c:v>3.9774027992551311</c:v>
                </c:pt>
                <c:pt idx="24">
                  <c:v>4.6778797240681484</c:v>
                </c:pt>
                <c:pt idx="25">
                  <c:v>4.6888530236421957</c:v>
                </c:pt>
                <c:pt idx="26">
                  <c:v>4.8305287219633612</c:v>
                </c:pt>
                <c:pt idx="27">
                  <c:v>4.9350025704472529</c:v>
                </c:pt>
                <c:pt idx="28">
                  <c:v>5.0582519950166187</c:v>
                </c:pt>
                <c:pt idx="29">
                  <c:v>4.2593424063382486</c:v>
                </c:pt>
                <c:pt idx="30">
                  <c:v>3.3010077416047068</c:v>
                </c:pt>
                <c:pt idx="31">
                  <c:v>4.6812266882446636</c:v>
                </c:pt>
                <c:pt idx="32">
                  <c:v>3.8393630322312191</c:v>
                </c:pt>
                <c:pt idx="33">
                  <c:v>3.6095086385187614</c:v>
                </c:pt>
                <c:pt idx="34">
                  <c:v>3.3519521507897139</c:v>
                </c:pt>
                <c:pt idx="35">
                  <c:v>3.3034430646642647</c:v>
                </c:pt>
                <c:pt idx="36">
                  <c:v>3.3048400205206434</c:v>
                </c:pt>
                <c:pt idx="37">
                  <c:v>4.7526484840547027</c:v>
                </c:pt>
                <c:pt idx="38">
                  <c:v>3.9622208936955161</c:v>
                </c:pt>
                <c:pt idx="39">
                  <c:v>3.4978311079733686</c:v>
                </c:pt>
                <c:pt idx="40">
                  <c:v>3.8002461504485439</c:v>
                </c:pt>
                <c:pt idx="41">
                  <c:v>5.0775200554525952</c:v>
                </c:pt>
                <c:pt idx="42">
                  <c:v>4.9936717670436792</c:v>
                </c:pt>
                <c:pt idx="43">
                  <c:v>3.6066509678962291</c:v>
                </c:pt>
                <c:pt idx="44">
                  <c:v>3.4628167411967041</c:v>
                </c:pt>
                <c:pt idx="45">
                  <c:v>1.3187426299765832</c:v>
                </c:pt>
                <c:pt idx="46">
                  <c:v>2.4306962391772373</c:v>
                </c:pt>
                <c:pt idx="47">
                  <c:v>2.2873198151883969</c:v>
                </c:pt>
                <c:pt idx="48">
                  <c:v>4.2519402168277054</c:v>
                </c:pt>
                <c:pt idx="49">
                  <c:v>2.9968346905788508</c:v>
                </c:pt>
                <c:pt idx="50">
                  <c:v>2.1345396938509111</c:v>
                </c:pt>
                <c:pt idx="51">
                  <c:v>3.9316973392582213</c:v>
                </c:pt>
                <c:pt idx="52">
                  <c:v>4.4101219055940817</c:v>
                </c:pt>
                <c:pt idx="53">
                  <c:v>2.8943341881410163</c:v>
                </c:pt>
                <c:pt idx="54">
                  <c:v>2.8396484033846718</c:v>
                </c:pt>
                <c:pt idx="55">
                  <c:v>3.9543580459163223</c:v>
                </c:pt>
                <c:pt idx="56">
                  <c:v>3.7333394990428417</c:v>
                </c:pt>
                <c:pt idx="57">
                  <c:v>6.0513827201879735</c:v>
                </c:pt>
                <c:pt idx="58">
                  <c:v>3.5078683954843086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35968"/>
        <c:axId val="383237504"/>
      </c:lineChart>
      <c:catAx>
        <c:axId val="383235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383237504"/>
        <c:crosses val="autoZero"/>
        <c:auto val="0"/>
        <c:lblAlgn val="ctr"/>
        <c:lblOffset val="100"/>
        <c:tickMarkSkip val="12"/>
        <c:noMultiLvlLbl val="0"/>
      </c:catAx>
      <c:valAx>
        <c:axId val="3832375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3832359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920913731937355E-2"/>
          <c:y val="0.92567627987500045"/>
          <c:w val="0.89999998845746609"/>
          <c:h val="3.9301200986240355E-2"/>
        </c:manualLayout>
      </c:layout>
      <c:overlay val="0"/>
      <c:txPr>
        <a:bodyPr/>
        <a:lstStyle/>
        <a:p>
          <a:pPr>
            <a:defRPr sz="1200"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2">
    <tabColor theme="0" tint="-4.9989318521683403E-2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0.03185</cdr:x>
      <cdr:y>0.96068</cdr:y>
    </cdr:from>
    <cdr:to>
      <cdr:x>0.2416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5936" y="6039315"/>
          <a:ext cx="1817192" cy="24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Fuente: Banco de Guatemala</a:t>
          </a:r>
        </a:p>
      </cdr:txBody>
    </cdr:sp>
  </cdr:relSizeAnchor>
  <cdr:relSizeAnchor xmlns:cdr="http://schemas.openxmlformats.org/drawingml/2006/chartDrawing">
    <cdr:from>
      <cdr:x>0.03953</cdr:x>
      <cdr:y>0.12251</cdr:y>
    </cdr:from>
    <cdr:to>
      <cdr:x>0.10213</cdr:x>
      <cdr:y>0.16486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42900" y="771525"/>
          <a:ext cx="542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eco\SICIP\3.0.IMAE2013\Proyecto%20nuevo%20IMAE\1.Informes%20IMAE\2023\2-23\Cuadros%20con%20macro\2.Cuadros_y_gr&#225;ficas_IMAE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"/>
      <sheetName val="1.0"/>
      <sheetName val="1.2"/>
    </sheetNames>
    <sheetDataSet>
      <sheetData sheetId="0"/>
      <sheetData sheetId="1">
        <row r="22">
          <cell r="C22">
            <v>3.6379281297674879</v>
          </cell>
          <cell r="E22">
            <v>3.4761312840891492</v>
          </cell>
        </row>
        <row r="23">
          <cell r="C23">
            <v>3.9806568879587445</v>
          </cell>
          <cell r="E23">
            <v>3.9607319575552253</v>
          </cell>
        </row>
        <row r="24">
          <cell r="C24">
            <v>5.2336849235894363</v>
          </cell>
          <cell r="E24">
            <v>4.3859048213589915</v>
          </cell>
        </row>
        <row r="25">
          <cell r="C25">
            <v>3.7058829945661813</v>
          </cell>
          <cell r="E25">
            <v>4.6790051801740162</v>
          </cell>
        </row>
        <row r="26">
          <cell r="C26">
            <v>4.91075705395086</v>
          </cell>
          <cell r="E26">
            <v>4.7808843393963372</v>
          </cell>
        </row>
        <row r="27">
          <cell r="C27">
            <v>4.5793146805815894</v>
          </cell>
          <cell r="E27">
            <v>4.7086735826237174</v>
          </cell>
        </row>
        <row r="28">
          <cell r="C28">
            <v>5.2260149841802104</v>
          </cell>
          <cell r="E28">
            <v>4.5519999182596536</v>
          </cell>
        </row>
        <row r="29">
          <cell r="C29">
            <v>3.5851970697998325</v>
          </cell>
          <cell r="E29">
            <v>4.4321532988088848</v>
          </cell>
        </row>
        <row r="30">
          <cell r="C30">
            <v>4.0367752349620929</v>
          </cell>
          <cell r="E30">
            <v>4.4326461026301729</v>
          </cell>
        </row>
        <row r="31">
          <cell r="C31">
            <v>4.0628835498526854</v>
          </cell>
          <cell r="E31">
            <v>4.5472127318573001</v>
          </cell>
        </row>
        <row r="32">
          <cell r="C32">
            <v>4.3979275002993461</v>
          </cell>
          <cell r="E32">
            <v>4.6936287707315216</v>
          </cell>
        </row>
        <row r="33">
          <cell r="C33">
            <v>5.8629356066982155</v>
          </cell>
          <cell r="E33">
            <v>4.7808740798890028</v>
          </cell>
        </row>
        <row r="34">
          <cell r="C34">
            <v>4.9648697801200683</v>
          </cell>
          <cell r="E34">
            <v>4.695980104254545</v>
          </cell>
        </row>
        <row r="35">
          <cell r="C35">
            <v>4.433135026669504</v>
          </cell>
          <cell r="E35">
            <v>4.4301235887039212</v>
          </cell>
        </row>
        <row r="36">
          <cell r="C36">
            <v>4.8186150399267831</v>
          </cell>
          <cell r="E36">
            <v>4.10615375983663</v>
          </cell>
        </row>
        <row r="37">
          <cell r="C37">
            <v>2.7764857217591867</v>
          </cell>
          <cell r="E37">
            <v>3.883355515329967</v>
          </cell>
        </row>
        <row r="38">
          <cell r="C38">
            <v>2.205397263467205</v>
          </cell>
          <cell r="E38">
            <v>3.8996663171942032</v>
          </cell>
        </row>
        <row r="39">
          <cell r="C39">
            <v>4.355479282759589</v>
          </cell>
          <cell r="E39">
            <v>4.15143268201588</v>
          </cell>
        </row>
        <row r="40">
          <cell r="C40">
            <v>4.6975875924150472</v>
          </cell>
          <cell r="E40">
            <v>4.4913625130980961</v>
          </cell>
        </row>
        <row r="41">
          <cell r="C41">
            <v>5.2267194879781727</v>
          </cell>
          <cell r="E41">
            <v>4.7311558382361056</v>
          </cell>
        </row>
        <row r="42">
          <cell r="C42">
            <v>4.8089731536543354</v>
          </cell>
          <cell r="E42">
            <v>4.7116174070046384</v>
          </cell>
        </row>
        <row r="43">
          <cell r="C43">
            <v>4.3784194820613038</v>
          </cell>
          <cell r="E43">
            <v>4.3570289331819083</v>
          </cell>
        </row>
        <row r="44">
          <cell r="C44">
            <v>4.1002525558499201</v>
          </cell>
          <cell r="E44">
            <v>3.7534078876294501</v>
          </cell>
        </row>
        <row r="45">
          <cell r="C45">
            <v>2.529767888063688</v>
          </cell>
          <cell r="E45">
            <v>3.0780758290290606</v>
          </cell>
        </row>
        <row r="46">
          <cell r="C46">
            <v>1.671212940677691</v>
          </cell>
          <cell r="E46">
            <v>2.5448904499698131</v>
          </cell>
        </row>
        <row r="47">
          <cell r="C47">
            <v>2.1196623217007584</v>
          </cell>
          <cell r="E47">
            <v>2.2813867612451446</v>
          </cell>
        </row>
        <row r="48">
          <cell r="C48">
            <v>0.95531821650045856</v>
          </cell>
          <cell r="E48">
            <v>2.2493397076477635</v>
          </cell>
        </row>
        <row r="49">
          <cell r="C49">
            <v>4.2991385018626147</v>
          </cell>
          <cell r="E49">
            <v>2.3411669028790811</v>
          </cell>
        </row>
        <row r="50">
          <cell r="C50">
            <v>4.1030798495305731</v>
          </cell>
          <cell r="E50">
            <v>2.4073874749561952</v>
          </cell>
        </row>
        <row r="51">
          <cell r="C51">
            <v>2.709505390705317</v>
          </cell>
          <cell r="E51">
            <v>2.371107785946819</v>
          </cell>
        </row>
        <row r="52">
          <cell r="C52">
            <v>0.66612139827672934</v>
          </cell>
          <cell r="E52">
            <v>2.2830200877541813</v>
          </cell>
        </row>
        <row r="53">
          <cell r="C53">
            <v>2.7511284139924612</v>
          </cell>
          <cell r="E53">
            <v>2.2408261631336188</v>
          </cell>
        </row>
        <row r="54">
          <cell r="C54">
            <v>3.0888163491612488</v>
          </cell>
          <cell r="E54">
            <v>2.3602310154952733</v>
          </cell>
        </row>
        <row r="55">
          <cell r="C55">
            <v>1.7586013697712559</v>
          </cell>
          <cell r="E55">
            <v>2.7101258268018569</v>
          </cell>
        </row>
        <row r="56">
          <cell r="C56">
            <v>3.2495983777270681</v>
          </cell>
          <cell r="E56">
            <v>3.2165610562573619</v>
          </cell>
        </row>
        <row r="57">
          <cell r="C57">
            <v>4.6898971623578376</v>
          </cell>
          <cell r="E57">
            <v>3.7131415301896737</v>
          </cell>
        </row>
        <row r="58">
          <cell r="C58">
            <v>5.0439285511945968</v>
          </cell>
          <cell r="E58">
            <v>4.0318949348573199</v>
          </cell>
        </row>
        <row r="59">
          <cell r="C59">
            <v>4.2629882946388733</v>
          </cell>
          <cell r="E59">
            <v>4.0678838734238241</v>
          </cell>
        </row>
        <row r="60">
          <cell r="C60">
            <v>4.5222583798045548</v>
          </cell>
          <cell r="E60">
            <v>3.8699847184698655</v>
          </cell>
        </row>
        <row r="61">
          <cell r="C61">
            <v>1.8971518362635749</v>
          </cell>
          <cell r="E61">
            <v>3.542639410253301</v>
          </cell>
        </row>
        <row r="62">
          <cell r="C62">
            <v>2.3620880719238357</v>
          </cell>
          <cell r="E62">
            <v>3.2413820228833998</v>
          </cell>
        </row>
        <row r="63">
          <cell r="C63">
            <v>2.7081728678402044</v>
          </cell>
          <cell r="E63">
            <v>3.0503124008236568</v>
          </cell>
        </row>
        <row r="64">
          <cell r="C64">
            <v>3.995364082315362</v>
          </cell>
          <cell r="E64">
            <v>2.957011058273082</v>
          </cell>
        </row>
        <row r="65">
          <cell r="C65">
            <v>3.1364970178638316</v>
          </cell>
          <cell r="E65">
            <v>2.8955645498650426</v>
          </cell>
        </row>
        <row r="66">
          <cell r="C66">
            <v>1.9412403712381092</v>
          </cell>
          <cell r="E66">
            <v>2.7803752158209107</v>
          </cell>
        </row>
        <row r="67">
          <cell r="C67">
            <v>3.2203581219540638</v>
          </cell>
          <cell r="E67">
            <v>2.5773430157656207</v>
          </cell>
        </row>
        <row r="68">
          <cell r="C68">
            <v>1.6768251327221151</v>
          </cell>
          <cell r="E68">
            <v>2.3395777181035413</v>
          </cell>
        </row>
        <row r="69">
          <cell r="C69">
            <v>1.4671871873900102</v>
          </cell>
          <cell r="E69">
            <v>2.1711862676963705</v>
          </cell>
        </row>
        <row r="70">
          <cell r="C70">
            <v>1.6064849169295456</v>
          </cell>
          <cell r="E70">
            <v>2.1657673473926451</v>
          </cell>
        </row>
        <row r="71">
          <cell r="C71">
            <v>2.2102842837006023</v>
          </cell>
          <cell r="E71">
            <v>2.3534930088480621</v>
          </cell>
        </row>
        <row r="72">
          <cell r="C72">
            <v>2.2411377281307665</v>
          </cell>
          <cell r="E72">
            <v>2.6675432414536431</v>
          </cell>
        </row>
        <row r="73">
          <cell r="C73">
            <v>3.8307843343380057</v>
          </cell>
          <cell r="E73">
            <v>3.0113356266346045</v>
          </cell>
        </row>
        <row r="74">
          <cell r="C74">
            <v>4.3858358968784472</v>
          </cell>
          <cell r="E74">
            <v>3.2772245664287851</v>
          </cell>
        </row>
        <row r="75">
          <cell r="C75">
            <v>3.8407529382696453</v>
          </cell>
          <cell r="E75">
            <v>3.4055957061903825</v>
          </cell>
        </row>
        <row r="76">
          <cell r="C76">
            <v>3.3183747956628196</v>
          </cell>
          <cell r="E76">
            <v>3.4079806446220289</v>
          </cell>
        </row>
        <row r="77">
          <cell r="C77">
            <v>3.384205727902895</v>
          </cell>
          <cell r="E77">
            <v>3.3093412887897529</v>
          </cell>
        </row>
        <row r="78">
          <cell r="C78">
            <v>2.7054498650843186</v>
          </cell>
          <cell r="E78">
            <v>3.1912243659970301</v>
          </cell>
        </row>
        <row r="79">
          <cell r="C79">
            <v>3.5846625979094</v>
          </cell>
          <cell r="E79">
            <v>3.1133395713089698</v>
          </cell>
        </row>
        <row r="80">
          <cell r="C80">
            <v>3.5780318425233446</v>
          </cell>
          <cell r="E80">
            <v>3.115160242600794</v>
          </cell>
        </row>
        <row r="81">
          <cell r="C81">
            <v>2.1058448091461912</v>
          </cell>
          <cell r="E81">
            <v>3.1883623382846338</v>
          </cell>
        </row>
        <row r="82">
          <cell r="C82">
            <v>3.0859460682953994</v>
          </cell>
          <cell r="E82">
            <v>3.2848942705561655</v>
          </cell>
        </row>
        <row r="83">
          <cell r="C83">
            <v>3.6325753322489476</v>
          </cell>
          <cell r="E83">
            <v>3.3791562406247522</v>
          </cell>
        </row>
        <row r="84">
          <cell r="C84">
            <v>3.4314759140796127</v>
          </cell>
          <cell r="E84">
            <v>3.4653722535256293</v>
          </cell>
        </row>
        <row r="85">
          <cell r="C85">
            <v>4.0015665013026336</v>
          </cell>
          <cell r="E85">
            <v>3.5428463678498758</v>
          </cell>
        </row>
        <row r="86">
          <cell r="C86">
            <v>3.5845140964419784</v>
          </cell>
          <cell r="E86">
            <v>3.608001283528921</v>
          </cell>
        </row>
        <row r="87">
          <cell r="C87">
            <v>3.2874637834542852</v>
          </cell>
          <cell r="E87">
            <v>3.6644063175502026</v>
          </cell>
        </row>
        <row r="88">
          <cell r="C88">
            <v>3.8847883212977905</v>
          </cell>
          <cell r="E88">
            <v>3.7113539818555381</v>
          </cell>
        </row>
        <row r="89">
          <cell r="C89">
            <v>4.1790512882394069</v>
          </cell>
          <cell r="E89">
            <v>3.7721871317464775</v>
          </cell>
        </row>
        <row r="90">
          <cell r="C90">
            <v>4.6452720788060731</v>
          </cell>
          <cell r="E90">
            <v>3.8249934099457477</v>
          </cell>
        </row>
        <row r="91">
          <cell r="C91">
            <v>3.3464683520768972</v>
          </cell>
          <cell r="E91">
            <v>3.8442789465566278</v>
          </cell>
        </row>
        <row r="92">
          <cell r="C92" t="str">
            <v/>
          </cell>
          <cell r="E92" t="str">
            <v/>
          </cell>
        </row>
        <row r="93">
          <cell r="C93" t="str">
            <v/>
          </cell>
          <cell r="E93" t="str">
            <v/>
          </cell>
        </row>
        <row r="94">
          <cell r="C94" t="str">
            <v/>
          </cell>
          <cell r="E94" t="str">
            <v/>
          </cell>
        </row>
        <row r="95">
          <cell r="C95" t="str">
            <v/>
          </cell>
          <cell r="E95" t="str">
            <v/>
          </cell>
        </row>
        <row r="96">
          <cell r="C96" t="str">
            <v/>
          </cell>
          <cell r="E96" t="str">
            <v/>
          </cell>
        </row>
        <row r="97">
          <cell r="C97" t="str">
            <v/>
          </cell>
          <cell r="E97" t="str">
            <v/>
          </cell>
        </row>
        <row r="98">
          <cell r="C98" t="str">
            <v/>
          </cell>
          <cell r="E98" t="str">
            <v/>
          </cell>
        </row>
        <row r="99">
          <cell r="C99" t="str">
            <v/>
          </cell>
          <cell r="E99" t="str">
            <v/>
          </cell>
        </row>
        <row r="100">
          <cell r="C100" t="str">
            <v/>
          </cell>
          <cell r="E100" t="str">
            <v/>
          </cell>
        </row>
        <row r="101">
          <cell r="C101" t="str">
            <v/>
          </cell>
          <cell r="E101" t="str">
            <v/>
          </cell>
        </row>
        <row r="102">
          <cell r="C102" t="str">
            <v/>
          </cell>
          <cell r="E102" t="str">
            <v/>
          </cell>
        </row>
        <row r="103">
          <cell r="C103" t="str">
            <v/>
          </cell>
          <cell r="E103" t="str">
            <v/>
          </cell>
        </row>
        <row r="104">
          <cell r="C104" t="str">
            <v/>
          </cell>
          <cell r="E104" t="str">
            <v/>
          </cell>
        </row>
        <row r="105">
          <cell r="C105" t="str">
            <v/>
          </cell>
          <cell r="E105" t="str">
            <v/>
          </cell>
        </row>
        <row r="106">
          <cell r="C106" t="str">
            <v/>
          </cell>
          <cell r="E106" t="str">
            <v/>
          </cell>
        </row>
        <row r="107">
          <cell r="C107" t="str">
            <v/>
          </cell>
          <cell r="E107" t="str">
            <v/>
          </cell>
        </row>
        <row r="108">
          <cell r="C108" t="str">
            <v/>
          </cell>
          <cell r="E108" t="str">
            <v/>
          </cell>
        </row>
        <row r="109">
          <cell r="C109" t="str">
            <v/>
          </cell>
          <cell r="E109" t="str">
            <v/>
          </cell>
        </row>
        <row r="110">
          <cell r="C110" t="str">
            <v/>
          </cell>
          <cell r="E110" t="str">
            <v/>
          </cell>
        </row>
        <row r="111">
          <cell r="C111" t="str">
            <v/>
          </cell>
          <cell r="E111" t="str">
            <v/>
          </cell>
        </row>
        <row r="112">
          <cell r="C112" t="str">
            <v/>
          </cell>
          <cell r="E112" t="str">
            <v/>
          </cell>
        </row>
        <row r="113">
          <cell r="C113" t="str">
            <v/>
          </cell>
          <cell r="E113" t="str">
            <v/>
          </cell>
        </row>
        <row r="114">
          <cell r="C114" t="str">
            <v/>
          </cell>
          <cell r="E114" t="str">
            <v/>
          </cell>
        </row>
        <row r="115">
          <cell r="C115" t="str">
            <v/>
          </cell>
          <cell r="E115" t="str">
            <v/>
          </cell>
        </row>
        <row r="116">
          <cell r="C116" t="str">
            <v/>
          </cell>
          <cell r="E116" t="str">
            <v/>
          </cell>
        </row>
        <row r="117">
          <cell r="C117" t="str">
            <v/>
          </cell>
          <cell r="E117" t="str">
            <v/>
          </cell>
        </row>
        <row r="118">
          <cell r="C118" t="str">
            <v/>
          </cell>
          <cell r="E118" t="str">
            <v/>
          </cell>
        </row>
        <row r="119">
          <cell r="C119" t="str">
            <v/>
          </cell>
          <cell r="E119" t="str">
            <v/>
          </cell>
        </row>
        <row r="120">
          <cell r="C120" t="str">
            <v/>
          </cell>
          <cell r="E120" t="str">
            <v/>
          </cell>
        </row>
        <row r="121">
          <cell r="C121" t="str">
            <v/>
          </cell>
          <cell r="E121" t="str">
            <v/>
          </cell>
        </row>
        <row r="122">
          <cell r="C122" t="str">
            <v/>
          </cell>
          <cell r="E122" t="str">
            <v/>
          </cell>
        </row>
        <row r="123">
          <cell r="C123" t="str">
            <v/>
          </cell>
          <cell r="E123" t="str">
            <v/>
          </cell>
        </row>
        <row r="124">
          <cell r="C124" t="str">
            <v/>
          </cell>
          <cell r="E124" t="str">
            <v/>
          </cell>
        </row>
        <row r="125">
          <cell r="C125" t="str">
            <v/>
          </cell>
          <cell r="E125" t="str">
            <v/>
          </cell>
        </row>
        <row r="126">
          <cell r="C126" t="str">
            <v/>
          </cell>
          <cell r="E126" t="str">
            <v/>
          </cell>
        </row>
        <row r="127">
          <cell r="C127" t="str">
            <v/>
          </cell>
          <cell r="E127" t="str">
            <v/>
          </cell>
        </row>
        <row r="128">
          <cell r="C128" t="str">
            <v/>
          </cell>
          <cell r="E128" t="str">
            <v/>
          </cell>
        </row>
        <row r="129">
          <cell r="C129" t="str">
            <v/>
          </cell>
          <cell r="E129" t="str">
            <v/>
          </cell>
        </row>
        <row r="130">
          <cell r="C130" t="str">
            <v/>
          </cell>
          <cell r="E130" t="str">
            <v/>
          </cell>
        </row>
        <row r="131">
          <cell r="C131" t="str">
            <v/>
          </cell>
          <cell r="E131" t="str">
            <v/>
          </cell>
        </row>
        <row r="132">
          <cell r="C132" t="str">
            <v/>
          </cell>
          <cell r="E132" t="str">
            <v/>
          </cell>
        </row>
        <row r="133">
          <cell r="C133" t="str">
            <v/>
          </cell>
          <cell r="E133" t="str">
            <v/>
          </cell>
        </row>
        <row r="134">
          <cell r="C134" t="str">
            <v/>
          </cell>
          <cell r="E134" t="str">
            <v/>
          </cell>
        </row>
        <row r="135">
          <cell r="C135" t="str">
            <v/>
          </cell>
          <cell r="E135" t="str">
            <v/>
          </cell>
        </row>
        <row r="136">
          <cell r="C136" t="str">
            <v/>
          </cell>
          <cell r="E136" t="str">
            <v/>
          </cell>
        </row>
        <row r="137">
          <cell r="C137" t="str">
            <v/>
          </cell>
          <cell r="E137" t="str">
            <v/>
          </cell>
        </row>
        <row r="138">
          <cell r="C138" t="str">
            <v/>
          </cell>
          <cell r="E138" t="str">
            <v/>
          </cell>
        </row>
        <row r="139">
          <cell r="C139" t="str">
            <v/>
          </cell>
          <cell r="E139" t="str">
            <v/>
          </cell>
        </row>
        <row r="140">
          <cell r="C140" t="str">
            <v/>
          </cell>
          <cell r="E140" t="str">
            <v/>
          </cell>
        </row>
        <row r="141">
          <cell r="C141" t="str">
            <v/>
          </cell>
          <cell r="E141" t="str">
            <v/>
          </cell>
        </row>
        <row r="142">
          <cell r="C142" t="str">
            <v/>
          </cell>
          <cell r="E142" t="str">
            <v/>
          </cell>
        </row>
        <row r="143">
          <cell r="C143" t="str">
            <v/>
          </cell>
          <cell r="E143" t="str">
            <v/>
          </cell>
        </row>
        <row r="144">
          <cell r="C144" t="str">
            <v/>
          </cell>
          <cell r="E144" t="str">
            <v/>
          </cell>
        </row>
        <row r="145">
          <cell r="C145" t="str">
            <v/>
          </cell>
          <cell r="E145" t="str">
            <v/>
          </cell>
        </row>
        <row r="146">
          <cell r="C146" t="str">
            <v/>
          </cell>
          <cell r="E146" t="str">
            <v/>
          </cell>
        </row>
        <row r="147">
          <cell r="C147" t="str">
            <v/>
          </cell>
          <cell r="E147" t="str">
            <v/>
          </cell>
        </row>
        <row r="148">
          <cell r="C148" t="str">
            <v/>
          </cell>
          <cell r="E148" t="str">
            <v/>
          </cell>
        </row>
        <row r="149">
          <cell r="C149" t="str">
            <v/>
          </cell>
          <cell r="E149" t="str">
            <v/>
          </cell>
        </row>
        <row r="150">
          <cell r="C150" t="str">
            <v/>
          </cell>
          <cell r="E150" t="str">
            <v/>
          </cell>
        </row>
        <row r="151">
          <cell r="C151" t="str">
            <v/>
          </cell>
          <cell r="E151" t="str">
            <v/>
          </cell>
        </row>
        <row r="152">
          <cell r="C152" t="str">
            <v/>
          </cell>
          <cell r="E152" t="str">
            <v/>
          </cell>
        </row>
        <row r="153">
          <cell r="C153" t="str">
            <v/>
          </cell>
          <cell r="E153" t="str">
            <v/>
          </cell>
        </row>
        <row r="154">
          <cell r="C154" t="str">
            <v/>
          </cell>
          <cell r="E154" t="str">
            <v/>
          </cell>
        </row>
        <row r="155">
          <cell r="C155" t="str">
            <v/>
          </cell>
          <cell r="E155" t="str">
            <v/>
          </cell>
        </row>
        <row r="156">
          <cell r="C156" t="str">
            <v/>
          </cell>
          <cell r="E156" t="str">
            <v/>
          </cell>
        </row>
        <row r="157">
          <cell r="C157" t="str">
            <v/>
          </cell>
          <cell r="E157" t="str">
            <v/>
          </cell>
        </row>
        <row r="158">
          <cell r="C158" t="str">
            <v/>
          </cell>
          <cell r="E158" t="str">
            <v/>
          </cell>
        </row>
        <row r="159">
          <cell r="C159" t="str">
            <v/>
          </cell>
          <cell r="E159" t="str">
            <v/>
          </cell>
        </row>
        <row r="160">
          <cell r="C160" t="str">
            <v/>
          </cell>
          <cell r="E160" t="str">
            <v/>
          </cell>
        </row>
        <row r="161">
          <cell r="C161" t="str">
            <v/>
          </cell>
          <cell r="E161" t="str">
            <v/>
          </cell>
        </row>
        <row r="162">
          <cell r="C162" t="str">
            <v/>
          </cell>
          <cell r="E162" t="str">
            <v/>
          </cell>
        </row>
        <row r="163">
          <cell r="C163" t="str">
            <v/>
          </cell>
          <cell r="E163" t="str">
            <v/>
          </cell>
        </row>
        <row r="164">
          <cell r="C164" t="str">
            <v/>
          </cell>
          <cell r="E164" t="str">
            <v/>
          </cell>
        </row>
        <row r="165">
          <cell r="C165" t="str">
            <v/>
          </cell>
          <cell r="E165" t="str">
            <v/>
          </cell>
        </row>
        <row r="166">
          <cell r="C166" t="str">
            <v/>
          </cell>
          <cell r="E166" t="str">
            <v/>
          </cell>
        </row>
        <row r="167">
          <cell r="C167" t="str">
            <v/>
          </cell>
          <cell r="E167" t="str">
            <v/>
          </cell>
        </row>
        <row r="168">
          <cell r="C168" t="str">
            <v/>
          </cell>
          <cell r="E168" t="str">
            <v/>
          </cell>
        </row>
        <row r="169">
          <cell r="C169" t="str">
            <v/>
          </cell>
          <cell r="E169" t="str">
            <v/>
          </cell>
        </row>
        <row r="170">
          <cell r="C170" t="str">
            <v/>
          </cell>
          <cell r="E170" t="str">
            <v/>
          </cell>
        </row>
        <row r="171">
          <cell r="C171" t="str">
            <v/>
          </cell>
          <cell r="E171" t="str">
            <v/>
          </cell>
        </row>
        <row r="172">
          <cell r="C172" t="str">
            <v/>
          </cell>
          <cell r="E172" t="str">
            <v/>
          </cell>
        </row>
        <row r="173">
          <cell r="C173" t="str">
            <v/>
          </cell>
          <cell r="E173" t="str">
            <v/>
          </cell>
        </row>
        <row r="174">
          <cell r="C174" t="str">
            <v/>
          </cell>
          <cell r="E174" t="str">
            <v/>
          </cell>
        </row>
        <row r="175">
          <cell r="C175" t="str">
            <v/>
          </cell>
          <cell r="E175" t="str">
            <v/>
          </cell>
        </row>
        <row r="176">
          <cell r="C176" t="str">
            <v/>
          </cell>
          <cell r="E176" t="str">
            <v/>
          </cell>
        </row>
        <row r="177">
          <cell r="C177" t="str">
            <v/>
          </cell>
          <cell r="E177" t="str">
            <v/>
          </cell>
        </row>
        <row r="178">
          <cell r="C178" t="str">
            <v/>
          </cell>
          <cell r="E178" t="str">
            <v/>
          </cell>
        </row>
        <row r="179">
          <cell r="C179" t="str">
            <v/>
          </cell>
          <cell r="E179" t="str">
            <v/>
          </cell>
        </row>
        <row r="180">
          <cell r="C180" t="str">
            <v/>
          </cell>
          <cell r="E180" t="str">
            <v/>
          </cell>
        </row>
        <row r="181">
          <cell r="C181" t="str">
            <v/>
          </cell>
          <cell r="E181" t="str">
            <v/>
          </cell>
        </row>
        <row r="182">
          <cell r="C182" t="str">
            <v/>
          </cell>
          <cell r="E182" t="str">
            <v/>
          </cell>
        </row>
        <row r="183">
          <cell r="C183" t="str">
            <v/>
          </cell>
          <cell r="E183" t="str">
            <v/>
          </cell>
        </row>
        <row r="184">
          <cell r="C184" t="str">
            <v/>
          </cell>
          <cell r="E184" t="str">
            <v/>
          </cell>
        </row>
        <row r="185">
          <cell r="C185" t="str">
            <v/>
          </cell>
          <cell r="E185" t="str">
            <v/>
          </cell>
        </row>
        <row r="186">
          <cell r="C186" t="str">
            <v/>
          </cell>
          <cell r="E186" t="str">
            <v/>
          </cell>
        </row>
        <row r="187">
          <cell r="C187" t="str">
            <v/>
          </cell>
          <cell r="E187" t="str">
            <v/>
          </cell>
        </row>
        <row r="188">
          <cell r="C188" t="str">
            <v/>
          </cell>
          <cell r="E188" t="str">
            <v/>
          </cell>
        </row>
        <row r="189">
          <cell r="C189" t="str">
            <v/>
          </cell>
          <cell r="E189" t="str">
            <v/>
          </cell>
        </row>
        <row r="190">
          <cell r="C190" t="str">
            <v/>
          </cell>
          <cell r="E190" t="str">
            <v/>
          </cell>
        </row>
        <row r="191">
          <cell r="C191" t="str">
            <v/>
          </cell>
          <cell r="E191" t="str">
            <v/>
          </cell>
        </row>
        <row r="192">
          <cell r="C192" t="str">
            <v/>
          </cell>
          <cell r="E192" t="str">
            <v/>
          </cell>
        </row>
        <row r="193">
          <cell r="C193" t="str">
            <v/>
          </cell>
          <cell r="E193" t="str">
            <v/>
          </cell>
        </row>
        <row r="194">
          <cell r="C194" t="str">
            <v/>
          </cell>
          <cell r="E194" t="str">
            <v/>
          </cell>
        </row>
        <row r="195">
          <cell r="C195" t="str">
            <v/>
          </cell>
          <cell r="E195" t="str">
            <v/>
          </cell>
        </row>
        <row r="196">
          <cell r="C196" t="str">
            <v/>
          </cell>
          <cell r="E196" t="str">
            <v/>
          </cell>
        </row>
        <row r="197">
          <cell r="C197" t="str">
            <v/>
          </cell>
          <cell r="E197" t="str">
            <v/>
          </cell>
        </row>
        <row r="198">
          <cell r="C198" t="str">
            <v/>
          </cell>
          <cell r="E198" t="str">
            <v/>
          </cell>
        </row>
        <row r="199">
          <cell r="C199" t="str">
            <v/>
          </cell>
          <cell r="E199" t="str">
            <v/>
          </cell>
        </row>
        <row r="200">
          <cell r="C200" t="str">
            <v/>
          </cell>
          <cell r="E200" t="str">
            <v/>
          </cell>
        </row>
        <row r="201">
          <cell r="C201" t="str">
            <v/>
          </cell>
          <cell r="E201" t="str">
            <v/>
          </cell>
        </row>
        <row r="202">
          <cell r="C202" t="str">
            <v/>
          </cell>
          <cell r="E202" t="str">
            <v/>
          </cell>
        </row>
        <row r="203">
          <cell r="C203" t="str">
            <v/>
          </cell>
          <cell r="E203" t="str">
            <v/>
          </cell>
        </row>
        <row r="204">
          <cell r="C204" t="str">
            <v/>
          </cell>
          <cell r="E204" t="str">
            <v/>
          </cell>
        </row>
        <row r="205">
          <cell r="C205" t="str">
            <v/>
          </cell>
          <cell r="E205" t="str">
            <v/>
          </cell>
        </row>
        <row r="206">
          <cell r="C206" t="str">
            <v/>
          </cell>
          <cell r="E206" t="str">
            <v/>
          </cell>
        </row>
        <row r="207">
          <cell r="C207" t="str">
            <v/>
          </cell>
          <cell r="E207" t="str">
            <v/>
          </cell>
        </row>
        <row r="208">
          <cell r="C208" t="str">
            <v/>
          </cell>
          <cell r="E208" t="str">
            <v/>
          </cell>
        </row>
        <row r="209">
          <cell r="C209" t="str">
            <v/>
          </cell>
          <cell r="E209" t="str">
            <v/>
          </cell>
        </row>
        <row r="210">
          <cell r="C210" t="str">
            <v/>
          </cell>
          <cell r="E210" t="str">
            <v/>
          </cell>
        </row>
        <row r="211">
          <cell r="C211" t="str">
            <v/>
          </cell>
          <cell r="E211" t="str">
            <v/>
          </cell>
        </row>
        <row r="212">
          <cell r="C212" t="str">
            <v/>
          </cell>
          <cell r="E212" t="str">
            <v/>
          </cell>
        </row>
        <row r="213">
          <cell r="C213" t="str">
            <v/>
          </cell>
          <cell r="E213" t="str">
            <v/>
          </cell>
        </row>
        <row r="214">
          <cell r="C214" t="str">
            <v/>
          </cell>
          <cell r="E214" t="str">
            <v/>
          </cell>
        </row>
        <row r="215">
          <cell r="C215" t="str">
            <v/>
          </cell>
          <cell r="E215" t="str">
            <v/>
          </cell>
        </row>
        <row r="216">
          <cell r="C216" t="str">
            <v/>
          </cell>
          <cell r="E216" t="str">
            <v/>
          </cell>
        </row>
        <row r="217">
          <cell r="C217" t="str">
            <v/>
          </cell>
          <cell r="E217" t="str">
            <v/>
          </cell>
        </row>
        <row r="218">
          <cell r="C218" t="str">
            <v/>
          </cell>
          <cell r="E218" t="str">
            <v/>
          </cell>
        </row>
        <row r="219">
          <cell r="C219" t="str">
            <v/>
          </cell>
          <cell r="E219" t="str">
            <v/>
          </cell>
        </row>
        <row r="220">
          <cell r="C220" t="str">
            <v/>
          </cell>
          <cell r="E220" t="str">
            <v/>
          </cell>
        </row>
        <row r="221">
          <cell r="C221" t="str">
            <v/>
          </cell>
          <cell r="E221" t="str">
            <v/>
          </cell>
        </row>
        <row r="222">
          <cell r="C222" t="str">
            <v/>
          </cell>
          <cell r="E222" t="str">
            <v/>
          </cell>
        </row>
        <row r="223">
          <cell r="C223" t="str">
            <v/>
          </cell>
          <cell r="E223" t="str">
            <v/>
          </cell>
        </row>
        <row r="224">
          <cell r="C224" t="str">
            <v/>
          </cell>
          <cell r="E224" t="str">
            <v/>
          </cell>
        </row>
        <row r="225">
          <cell r="C225" t="str">
            <v/>
          </cell>
          <cell r="E225" t="str">
            <v/>
          </cell>
        </row>
        <row r="226">
          <cell r="C226" t="str">
            <v/>
          </cell>
          <cell r="E226" t="str">
            <v/>
          </cell>
        </row>
        <row r="227">
          <cell r="C227" t="str">
            <v/>
          </cell>
          <cell r="E227" t="str">
            <v/>
          </cell>
        </row>
        <row r="228">
          <cell r="C228" t="str">
            <v/>
          </cell>
          <cell r="E228" t="str">
            <v/>
          </cell>
        </row>
        <row r="229">
          <cell r="C229" t="str">
            <v/>
          </cell>
          <cell r="E229" t="str">
            <v/>
          </cell>
        </row>
        <row r="230">
          <cell r="C230" t="str">
            <v/>
          </cell>
          <cell r="E230" t="str">
            <v/>
          </cell>
        </row>
        <row r="231">
          <cell r="C231" t="str">
            <v/>
          </cell>
          <cell r="E231" t="str">
            <v/>
          </cell>
        </row>
        <row r="232">
          <cell r="C232" t="str">
            <v/>
          </cell>
          <cell r="E232" t="str">
            <v/>
          </cell>
        </row>
        <row r="233">
          <cell r="C233" t="str">
            <v/>
          </cell>
          <cell r="E233" t="str">
            <v/>
          </cell>
        </row>
        <row r="234">
          <cell r="C234" t="str">
            <v/>
          </cell>
          <cell r="E234" t="str">
            <v/>
          </cell>
        </row>
        <row r="235">
          <cell r="C235" t="str">
            <v/>
          </cell>
          <cell r="E235" t="str">
            <v/>
          </cell>
        </row>
        <row r="236">
          <cell r="C236" t="str">
            <v/>
          </cell>
          <cell r="E236" t="str">
            <v/>
          </cell>
        </row>
        <row r="237">
          <cell r="C237" t="str">
            <v/>
          </cell>
          <cell r="E237" t="str">
            <v/>
          </cell>
        </row>
        <row r="238">
          <cell r="C238" t="str">
            <v/>
          </cell>
          <cell r="E238" t="str">
            <v/>
          </cell>
        </row>
        <row r="239">
          <cell r="C239" t="str">
            <v/>
          </cell>
          <cell r="E239" t="str">
            <v/>
          </cell>
        </row>
        <row r="240">
          <cell r="C240" t="str">
            <v/>
          </cell>
          <cell r="E240" t="str">
            <v/>
          </cell>
        </row>
        <row r="241">
          <cell r="C241" t="str">
            <v/>
          </cell>
          <cell r="E241" t="str">
            <v/>
          </cell>
        </row>
        <row r="242">
          <cell r="C242" t="str">
            <v/>
          </cell>
          <cell r="E242" t="str">
            <v/>
          </cell>
        </row>
        <row r="243">
          <cell r="C243" t="str">
            <v/>
          </cell>
          <cell r="E243" t="str">
            <v/>
          </cell>
        </row>
        <row r="244">
          <cell r="C244" t="str">
            <v/>
          </cell>
          <cell r="E244" t="str">
            <v/>
          </cell>
        </row>
        <row r="245">
          <cell r="C245" t="str">
            <v/>
          </cell>
          <cell r="E245" t="str">
            <v/>
          </cell>
        </row>
        <row r="246">
          <cell r="C246" t="str">
            <v/>
          </cell>
          <cell r="E246" t="str">
            <v/>
          </cell>
        </row>
        <row r="247">
          <cell r="C247" t="str">
            <v/>
          </cell>
          <cell r="E247" t="str">
            <v/>
          </cell>
        </row>
        <row r="248">
          <cell r="C248" t="str">
            <v/>
          </cell>
          <cell r="E248" t="str">
            <v/>
          </cell>
        </row>
        <row r="249">
          <cell r="C249" t="str">
            <v/>
          </cell>
          <cell r="E249" t="str">
            <v/>
          </cell>
        </row>
        <row r="250">
          <cell r="C250" t="str">
            <v/>
          </cell>
          <cell r="E250" t="str">
            <v/>
          </cell>
        </row>
        <row r="251">
          <cell r="C251" t="str">
            <v/>
          </cell>
          <cell r="E251" t="str">
            <v/>
          </cell>
        </row>
        <row r="252">
          <cell r="C252" t="str">
            <v/>
          </cell>
          <cell r="E252" t="str">
            <v/>
          </cell>
        </row>
        <row r="253">
          <cell r="C253" t="str">
            <v/>
          </cell>
          <cell r="E253" t="str">
            <v/>
          </cell>
        </row>
        <row r="254">
          <cell r="C254" t="str">
            <v/>
          </cell>
          <cell r="E254" t="str">
            <v/>
          </cell>
        </row>
        <row r="255">
          <cell r="C255" t="str">
            <v/>
          </cell>
          <cell r="E255" t="str">
            <v/>
          </cell>
        </row>
        <row r="256">
          <cell r="C256" t="str">
            <v/>
          </cell>
          <cell r="E256" t="str">
            <v/>
          </cell>
        </row>
        <row r="257">
          <cell r="C257" t="str">
            <v/>
          </cell>
          <cell r="E257" t="str">
            <v/>
          </cell>
        </row>
        <row r="258">
          <cell r="C258" t="str">
            <v/>
          </cell>
          <cell r="E258" t="str">
            <v/>
          </cell>
        </row>
        <row r="259">
          <cell r="C259" t="str">
            <v/>
          </cell>
          <cell r="E259" t="str">
            <v/>
          </cell>
        </row>
        <row r="260">
          <cell r="C260" t="str">
            <v/>
          </cell>
          <cell r="E260" t="str">
            <v/>
          </cell>
        </row>
        <row r="261">
          <cell r="C261" t="str">
            <v/>
          </cell>
          <cell r="E261" t="str">
            <v/>
          </cell>
        </row>
        <row r="262">
          <cell r="C262" t="str">
            <v/>
          </cell>
          <cell r="E262" t="str">
            <v/>
          </cell>
        </row>
        <row r="263">
          <cell r="C263" t="str">
            <v/>
          </cell>
          <cell r="E263" t="str">
            <v/>
          </cell>
        </row>
        <row r="264">
          <cell r="C264" t="str">
            <v/>
          </cell>
          <cell r="E264" t="str">
            <v/>
          </cell>
        </row>
        <row r="265">
          <cell r="C265" t="str">
            <v/>
          </cell>
          <cell r="E265" t="str">
            <v/>
          </cell>
        </row>
        <row r="266">
          <cell r="C266" t="str">
            <v/>
          </cell>
          <cell r="E266" t="str">
            <v/>
          </cell>
        </row>
        <row r="267">
          <cell r="C267" t="str">
            <v/>
          </cell>
          <cell r="E267" t="str">
            <v/>
          </cell>
        </row>
        <row r="268">
          <cell r="C268" t="str">
            <v/>
          </cell>
          <cell r="E268" t="str">
            <v/>
          </cell>
        </row>
        <row r="269">
          <cell r="C269" t="str">
            <v/>
          </cell>
          <cell r="E269" t="str">
            <v/>
          </cell>
        </row>
        <row r="270">
          <cell r="C270" t="str">
            <v/>
          </cell>
          <cell r="E270" t="str">
            <v/>
          </cell>
        </row>
        <row r="271">
          <cell r="C271" t="str">
            <v/>
          </cell>
          <cell r="E271" t="str">
            <v/>
          </cell>
        </row>
        <row r="272">
          <cell r="C272" t="str">
            <v/>
          </cell>
          <cell r="E272" t="str">
            <v/>
          </cell>
        </row>
        <row r="273">
          <cell r="C273" t="str">
            <v/>
          </cell>
          <cell r="E273" t="str">
            <v/>
          </cell>
        </row>
        <row r="274">
          <cell r="C274" t="str">
            <v/>
          </cell>
          <cell r="E274" t="str">
            <v/>
          </cell>
        </row>
        <row r="275">
          <cell r="C275" t="str">
            <v/>
          </cell>
          <cell r="E275" t="str">
            <v/>
          </cell>
        </row>
        <row r="276">
          <cell r="C276" t="str">
            <v/>
          </cell>
          <cell r="E276" t="str">
            <v/>
          </cell>
        </row>
        <row r="277">
          <cell r="C277" t="str">
            <v/>
          </cell>
          <cell r="E277" t="str">
            <v/>
          </cell>
        </row>
        <row r="278">
          <cell r="C278" t="str">
            <v/>
          </cell>
          <cell r="E278" t="str">
            <v/>
          </cell>
        </row>
        <row r="279">
          <cell r="C279" t="str">
            <v/>
          </cell>
          <cell r="E279" t="str">
            <v/>
          </cell>
        </row>
        <row r="280">
          <cell r="C280" t="str">
            <v/>
          </cell>
          <cell r="E280" t="str">
            <v/>
          </cell>
        </row>
        <row r="281">
          <cell r="C281" t="str">
            <v/>
          </cell>
          <cell r="E281" t="str">
            <v/>
          </cell>
        </row>
        <row r="282">
          <cell r="C282" t="str">
            <v/>
          </cell>
          <cell r="E282" t="str">
            <v/>
          </cell>
        </row>
        <row r="283">
          <cell r="C283" t="str">
            <v/>
          </cell>
          <cell r="E283" t="str">
            <v/>
          </cell>
        </row>
        <row r="284">
          <cell r="C284" t="str">
            <v/>
          </cell>
          <cell r="E284" t="str">
            <v/>
          </cell>
        </row>
        <row r="285">
          <cell r="C285" t="str">
            <v/>
          </cell>
          <cell r="E285" t="str">
            <v/>
          </cell>
        </row>
        <row r="286">
          <cell r="C286" t="str">
            <v/>
          </cell>
          <cell r="E286" t="str">
            <v/>
          </cell>
        </row>
        <row r="287">
          <cell r="C287" t="str">
            <v/>
          </cell>
          <cell r="E287" t="str">
            <v/>
          </cell>
        </row>
        <row r="288">
          <cell r="C288" t="str">
            <v/>
          </cell>
          <cell r="E288" t="str">
            <v/>
          </cell>
        </row>
        <row r="289">
          <cell r="C289" t="str">
            <v/>
          </cell>
          <cell r="E289" t="str">
            <v/>
          </cell>
        </row>
        <row r="290">
          <cell r="C290" t="str">
            <v/>
          </cell>
          <cell r="E290" t="str">
            <v/>
          </cell>
        </row>
        <row r="291">
          <cell r="C291" t="str">
            <v/>
          </cell>
          <cell r="E291" t="str">
            <v/>
          </cell>
        </row>
        <row r="292">
          <cell r="C292" t="str">
            <v/>
          </cell>
          <cell r="E292" t="str">
            <v/>
          </cell>
        </row>
        <row r="293">
          <cell r="C293" t="str">
            <v/>
          </cell>
          <cell r="E293" t="str">
            <v/>
          </cell>
        </row>
        <row r="294">
          <cell r="C294" t="str">
            <v/>
          </cell>
          <cell r="E294" t="str">
            <v/>
          </cell>
        </row>
        <row r="295">
          <cell r="C295" t="str">
            <v/>
          </cell>
          <cell r="E295" t="str">
            <v/>
          </cell>
        </row>
        <row r="296">
          <cell r="C296" t="str">
            <v/>
          </cell>
          <cell r="E296" t="str">
            <v/>
          </cell>
        </row>
        <row r="297">
          <cell r="C297" t="str">
            <v/>
          </cell>
          <cell r="E297" t="str">
            <v/>
          </cell>
        </row>
        <row r="298">
          <cell r="C298" t="str">
            <v/>
          </cell>
          <cell r="E298" t="str">
            <v/>
          </cell>
        </row>
        <row r="299">
          <cell r="C299" t="str">
            <v/>
          </cell>
          <cell r="E299" t="str">
            <v/>
          </cell>
        </row>
        <row r="300">
          <cell r="C300" t="str">
            <v/>
          </cell>
          <cell r="E300" t="str">
            <v/>
          </cell>
        </row>
        <row r="301">
          <cell r="C301" t="str">
            <v/>
          </cell>
          <cell r="E301" t="str">
            <v/>
          </cell>
        </row>
        <row r="302">
          <cell r="C302" t="str">
            <v/>
          </cell>
          <cell r="E302" t="str">
            <v/>
          </cell>
        </row>
        <row r="303">
          <cell r="C303" t="str">
            <v/>
          </cell>
          <cell r="E303" t="str">
            <v/>
          </cell>
        </row>
        <row r="304">
          <cell r="C304" t="str">
            <v/>
          </cell>
          <cell r="E304" t="str">
            <v/>
          </cell>
        </row>
        <row r="305">
          <cell r="C305" t="str">
            <v/>
          </cell>
          <cell r="E305" t="str">
            <v/>
          </cell>
        </row>
        <row r="306">
          <cell r="C306" t="str">
            <v/>
          </cell>
          <cell r="E306" t="str">
            <v/>
          </cell>
        </row>
        <row r="307">
          <cell r="C307" t="str">
            <v/>
          </cell>
          <cell r="E307" t="str">
            <v/>
          </cell>
        </row>
        <row r="308">
          <cell r="C308" t="str">
            <v/>
          </cell>
          <cell r="E308" t="str">
            <v/>
          </cell>
        </row>
        <row r="309">
          <cell r="C309" t="str">
            <v/>
          </cell>
          <cell r="E309" t="str">
            <v/>
          </cell>
        </row>
        <row r="310">
          <cell r="C310" t="str">
            <v/>
          </cell>
          <cell r="E310" t="str">
            <v/>
          </cell>
        </row>
        <row r="311">
          <cell r="C311" t="str">
            <v/>
          </cell>
          <cell r="E311" t="str">
            <v/>
          </cell>
        </row>
        <row r="312">
          <cell r="C312" t="str">
            <v/>
          </cell>
          <cell r="E312" t="str">
            <v/>
          </cell>
        </row>
        <row r="313">
          <cell r="C313" t="str">
            <v/>
          </cell>
          <cell r="E313" t="str">
            <v/>
          </cell>
        </row>
        <row r="314">
          <cell r="C314" t="str">
            <v/>
          </cell>
          <cell r="E314" t="str">
            <v/>
          </cell>
        </row>
        <row r="315">
          <cell r="C315" t="str">
            <v/>
          </cell>
          <cell r="E315" t="str">
            <v/>
          </cell>
        </row>
        <row r="316">
          <cell r="C316" t="str">
            <v/>
          </cell>
          <cell r="E316" t="str">
            <v/>
          </cell>
        </row>
        <row r="317">
          <cell r="C317" t="str">
            <v/>
          </cell>
          <cell r="E317" t="str">
            <v/>
          </cell>
        </row>
        <row r="318">
          <cell r="C318" t="str">
            <v/>
          </cell>
          <cell r="E318" t="str">
            <v/>
          </cell>
        </row>
        <row r="319">
          <cell r="C319" t="str">
            <v/>
          </cell>
          <cell r="E319" t="str">
            <v/>
          </cell>
        </row>
        <row r="320">
          <cell r="C320" t="str">
            <v/>
          </cell>
          <cell r="E320" t="str">
            <v/>
          </cell>
        </row>
        <row r="321">
          <cell r="C321" t="str">
            <v/>
          </cell>
          <cell r="E321" t="str">
            <v/>
          </cell>
        </row>
        <row r="322">
          <cell r="C322" t="str">
            <v/>
          </cell>
          <cell r="E322" t="str">
            <v/>
          </cell>
        </row>
        <row r="323">
          <cell r="C323" t="str">
            <v/>
          </cell>
          <cell r="E323" t="str">
            <v/>
          </cell>
        </row>
        <row r="324">
          <cell r="C324" t="str">
            <v/>
          </cell>
          <cell r="E324" t="str">
            <v/>
          </cell>
        </row>
        <row r="325">
          <cell r="C325" t="str">
            <v/>
          </cell>
          <cell r="E325" t="str">
            <v/>
          </cell>
        </row>
        <row r="326">
          <cell r="C326" t="str">
            <v/>
          </cell>
          <cell r="E326" t="str">
            <v/>
          </cell>
        </row>
        <row r="327">
          <cell r="C327" t="str">
            <v/>
          </cell>
          <cell r="E327" t="str">
            <v/>
          </cell>
        </row>
        <row r="328">
          <cell r="C328" t="str">
            <v/>
          </cell>
          <cell r="E328" t="str">
            <v/>
          </cell>
        </row>
        <row r="329">
          <cell r="C329" t="str">
            <v/>
          </cell>
          <cell r="E329" t="str">
            <v/>
          </cell>
        </row>
        <row r="330">
          <cell r="C330" t="str">
            <v/>
          </cell>
          <cell r="E330" t="str">
            <v/>
          </cell>
        </row>
        <row r="331">
          <cell r="C331" t="str">
            <v/>
          </cell>
          <cell r="E331" t="str">
            <v/>
          </cell>
        </row>
        <row r="332">
          <cell r="C332" t="str">
            <v/>
          </cell>
          <cell r="E332" t="str">
            <v/>
          </cell>
        </row>
        <row r="333">
          <cell r="C333" t="str">
            <v/>
          </cell>
          <cell r="E333" t="str">
            <v/>
          </cell>
        </row>
        <row r="334">
          <cell r="C334" t="str">
            <v/>
          </cell>
          <cell r="E334" t="str">
            <v/>
          </cell>
        </row>
        <row r="335">
          <cell r="C335" t="str">
            <v/>
          </cell>
          <cell r="E335" t="str">
            <v/>
          </cell>
        </row>
        <row r="336">
          <cell r="C336" t="str">
            <v/>
          </cell>
          <cell r="E336" t="str">
            <v/>
          </cell>
        </row>
        <row r="337">
          <cell r="C337" t="str">
            <v/>
          </cell>
          <cell r="E337" t="str">
            <v/>
          </cell>
        </row>
        <row r="338">
          <cell r="C338" t="str">
            <v/>
          </cell>
          <cell r="E338" t="str">
            <v/>
          </cell>
        </row>
        <row r="339">
          <cell r="C339" t="str">
            <v/>
          </cell>
          <cell r="E339" t="str">
            <v/>
          </cell>
        </row>
        <row r="340">
          <cell r="C340" t="str">
            <v/>
          </cell>
          <cell r="E340" t="str">
            <v/>
          </cell>
        </row>
        <row r="341">
          <cell r="C341" t="str">
            <v/>
          </cell>
          <cell r="E341" t="str">
            <v/>
          </cell>
        </row>
        <row r="342">
          <cell r="C342" t="str">
            <v/>
          </cell>
          <cell r="E342" t="str">
            <v/>
          </cell>
        </row>
        <row r="343">
          <cell r="C343" t="str">
            <v/>
          </cell>
          <cell r="E343" t="str">
            <v/>
          </cell>
        </row>
        <row r="344">
          <cell r="C344" t="str">
            <v/>
          </cell>
          <cell r="E344" t="str">
            <v/>
          </cell>
        </row>
        <row r="345">
          <cell r="C345" t="str">
            <v/>
          </cell>
          <cell r="E345" t="str">
            <v/>
          </cell>
        </row>
        <row r="346">
          <cell r="C346" t="str">
            <v/>
          </cell>
          <cell r="E346" t="str">
            <v/>
          </cell>
        </row>
        <row r="347">
          <cell r="C347" t="str">
            <v/>
          </cell>
          <cell r="E347" t="str">
            <v/>
          </cell>
        </row>
        <row r="348">
          <cell r="C348" t="str">
            <v/>
          </cell>
          <cell r="E348" t="str">
            <v/>
          </cell>
        </row>
        <row r="349">
          <cell r="C349" t="str">
            <v/>
          </cell>
          <cell r="E349" t="str">
            <v/>
          </cell>
        </row>
        <row r="350">
          <cell r="C350" t="str">
            <v/>
          </cell>
          <cell r="E350" t="str">
            <v/>
          </cell>
        </row>
        <row r="351">
          <cell r="C351" t="str">
            <v/>
          </cell>
          <cell r="E351" t="str">
            <v/>
          </cell>
        </row>
        <row r="352">
          <cell r="C352" t="str">
            <v/>
          </cell>
          <cell r="E352" t="str">
            <v/>
          </cell>
        </row>
        <row r="353">
          <cell r="C353" t="str">
            <v/>
          </cell>
          <cell r="E353" t="str">
            <v/>
          </cell>
        </row>
        <row r="354">
          <cell r="C354" t="str">
            <v/>
          </cell>
          <cell r="E354" t="str">
            <v/>
          </cell>
        </row>
        <row r="355">
          <cell r="C355" t="str">
            <v/>
          </cell>
          <cell r="E355" t="str">
            <v/>
          </cell>
        </row>
        <row r="356">
          <cell r="C356" t="str">
            <v/>
          </cell>
          <cell r="E356" t="str">
            <v/>
          </cell>
        </row>
        <row r="357">
          <cell r="C357" t="str">
            <v/>
          </cell>
          <cell r="E357" t="str">
            <v/>
          </cell>
        </row>
        <row r="358">
          <cell r="C358" t="str">
            <v/>
          </cell>
          <cell r="E358" t="str">
            <v/>
          </cell>
        </row>
        <row r="359">
          <cell r="C359" t="str">
            <v/>
          </cell>
          <cell r="E359" t="str">
            <v/>
          </cell>
        </row>
        <row r="360">
          <cell r="C360" t="str">
            <v/>
          </cell>
          <cell r="E360" t="str">
            <v/>
          </cell>
        </row>
        <row r="361">
          <cell r="C361" t="str">
            <v/>
          </cell>
          <cell r="E361" t="str">
            <v/>
          </cell>
        </row>
        <row r="362">
          <cell r="C362" t="str">
            <v/>
          </cell>
          <cell r="E362" t="str">
            <v/>
          </cell>
        </row>
        <row r="363">
          <cell r="C363" t="str">
            <v/>
          </cell>
          <cell r="E363" t="str">
            <v/>
          </cell>
        </row>
        <row r="364">
          <cell r="C364" t="str">
            <v/>
          </cell>
          <cell r="E364" t="str">
            <v/>
          </cell>
        </row>
        <row r="365">
          <cell r="C365" t="str">
            <v/>
          </cell>
          <cell r="E365" t="str">
            <v/>
          </cell>
        </row>
        <row r="366">
          <cell r="C366" t="str">
            <v/>
          </cell>
          <cell r="E366" t="str">
            <v/>
          </cell>
        </row>
        <row r="367">
          <cell r="C367" t="str">
            <v/>
          </cell>
          <cell r="E367" t="str">
            <v/>
          </cell>
        </row>
        <row r="368">
          <cell r="C368" t="str">
            <v/>
          </cell>
          <cell r="E368" t="str">
            <v/>
          </cell>
        </row>
        <row r="369">
          <cell r="C369" t="str">
            <v/>
          </cell>
          <cell r="E369" t="str">
            <v/>
          </cell>
        </row>
        <row r="370">
          <cell r="C370" t="str">
            <v/>
          </cell>
          <cell r="E370" t="str">
            <v/>
          </cell>
        </row>
        <row r="371">
          <cell r="C371" t="str">
            <v/>
          </cell>
          <cell r="E371" t="str">
            <v/>
          </cell>
        </row>
        <row r="372">
          <cell r="C372" t="str">
            <v/>
          </cell>
          <cell r="E372" t="str">
            <v/>
          </cell>
        </row>
        <row r="373">
          <cell r="C373" t="str">
            <v/>
          </cell>
          <cell r="E373" t="str">
            <v/>
          </cell>
        </row>
        <row r="374">
          <cell r="C374" t="str">
            <v/>
          </cell>
          <cell r="E374" t="str">
            <v/>
          </cell>
        </row>
        <row r="375">
          <cell r="C375" t="str">
            <v/>
          </cell>
          <cell r="E375" t="str">
            <v/>
          </cell>
        </row>
        <row r="376">
          <cell r="C376" t="str">
            <v/>
          </cell>
          <cell r="E376" t="str">
            <v/>
          </cell>
        </row>
        <row r="377">
          <cell r="C377" t="str">
            <v/>
          </cell>
          <cell r="E377" t="str">
            <v/>
          </cell>
        </row>
        <row r="378">
          <cell r="C378" t="str">
            <v/>
          </cell>
          <cell r="E378" t="str">
            <v/>
          </cell>
        </row>
        <row r="379">
          <cell r="C379" t="str">
            <v/>
          </cell>
          <cell r="E379" t="str">
            <v/>
          </cell>
        </row>
        <row r="380">
          <cell r="C380" t="str">
            <v/>
          </cell>
          <cell r="E380" t="str">
            <v/>
          </cell>
        </row>
        <row r="381">
          <cell r="C381" t="str">
            <v/>
          </cell>
          <cell r="E381" t="str">
            <v/>
          </cell>
        </row>
        <row r="382">
          <cell r="C382" t="str">
            <v/>
          </cell>
          <cell r="E382" t="str">
            <v/>
          </cell>
        </row>
        <row r="383">
          <cell r="C383" t="str">
            <v/>
          </cell>
          <cell r="E383" t="str">
            <v/>
          </cell>
        </row>
        <row r="384">
          <cell r="C384" t="str">
            <v/>
          </cell>
          <cell r="E384" t="str">
            <v/>
          </cell>
        </row>
        <row r="385">
          <cell r="C385" t="str">
            <v/>
          </cell>
          <cell r="E385" t="str">
            <v/>
          </cell>
        </row>
        <row r="386">
          <cell r="C386" t="str">
            <v/>
          </cell>
          <cell r="E386" t="str">
            <v/>
          </cell>
        </row>
        <row r="387">
          <cell r="C387" t="str">
            <v/>
          </cell>
          <cell r="E387" t="str">
            <v/>
          </cell>
        </row>
        <row r="388">
          <cell r="C388" t="str">
            <v/>
          </cell>
          <cell r="E388" t="str">
            <v/>
          </cell>
        </row>
        <row r="389">
          <cell r="C389" t="str">
            <v/>
          </cell>
          <cell r="E389" t="str">
            <v/>
          </cell>
        </row>
        <row r="390">
          <cell r="C390" t="str">
            <v/>
          </cell>
          <cell r="E390" t="str">
            <v/>
          </cell>
        </row>
        <row r="391">
          <cell r="C391" t="str">
            <v/>
          </cell>
          <cell r="E391" t="str">
            <v/>
          </cell>
        </row>
        <row r="392">
          <cell r="C392" t="str">
            <v/>
          </cell>
          <cell r="E392" t="str">
            <v/>
          </cell>
        </row>
        <row r="393">
          <cell r="C393" t="str">
            <v/>
          </cell>
          <cell r="E393" t="str">
            <v/>
          </cell>
        </row>
        <row r="394">
          <cell r="C394" t="str">
            <v/>
          </cell>
          <cell r="E394" t="str">
            <v/>
          </cell>
        </row>
        <row r="395">
          <cell r="C395" t="str">
            <v/>
          </cell>
          <cell r="E395" t="str">
            <v/>
          </cell>
        </row>
        <row r="396">
          <cell r="C396" t="str">
            <v/>
          </cell>
          <cell r="E396" t="str">
            <v/>
          </cell>
        </row>
        <row r="397">
          <cell r="C397" t="str">
            <v/>
          </cell>
          <cell r="E397" t="str">
            <v/>
          </cell>
        </row>
        <row r="398">
          <cell r="C398" t="str">
            <v/>
          </cell>
          <cell r="E398" t="str">
            <v/>
          </cell>
        </row>
        <row r="399">
          <cell r="C399" t="str">
            <v/>
          </cell>
          <cell r="E399" t="str">
            <v/>
          </cell>
        </row>
        <row r="400">
          <cell r="C400" t="str">
            <v/>
          </cell>
          <cell r="E400" t="str">
            <v/>
          </cell>
        </row>
        <row r="401">
          <cell r="C401" t="str">
            <v/>
          </cell>
          <cell r="E401" t="str">
            <v/>
          </cell>
        </row>
        <row r="402">
          <cell r="C402" t="str">
            <v/>
          </cell>
          <cell r="E402" t="str">
            <v/>
          </cell>
        </row>
        <row r="403">
          <cell r="C403" t="str">
            <v/>
          </cell>
          <cell r="E403" t="str">
            <v/>
          </cell>
        </row>
        <row r="404">
          <cell r="C404" t="str">
            <v/>
          </cell>
          <cell r="E404" t="str">
            <v/>
          </cell>
        </row>
        <row r="405">
          <cell r="C405" t="str">
            <v/>
          </cell>
          <cell r="E405" t="str">
            <v/>
          </cell>
        </row>
        <row r="406">
          <cell r="C406" t="str">
            <v/>
          </cell>
          <cell r="E406" t="str">
            <v/>
          </cell>
        </row>
        <row r="407">
          <cell r="C407" t="str">
            <v/>
          </cell>
          <cell r="E407" t="str">
            <v/>
          </cell>
        </row>
        <row r="408">
          <cell r="C408" t="str">
            <v/>
          </cell>
          <cell r="E408" t="str">
            <v/>
          </cell>
        </row>
        <row r="409">
          <cell r="C409" t="str">
            <v/>
          </cell>
          <cell r="E409" t="str">
            <v/>
          </cell>
        </row>
        <row r="410">
          <cell r="C410" t="str">
            <v/>
          </cell>
          <cell r="E410" t="str">
            <v/>
          </cell>
        </row>
        <row r="411">
          <cell r="C411" t="str">
            <v/>
          </cell>
          <cell r="E411" t="str">
            <v/>
          </cell>
        </row>
        <row r="412">
          <cell r="C412" t="str">
            <v/>
          </cell>
          <cell r="E412" t="str">
            <v/>
          </cell>
        </row>
        <row r="413">
          <cell r="C413" t="str">
            <v/>
          </cell>
          <cell r="E413" t="str">
            <v/>
          </cell>
        </row>
        <row r="414">
          <cell r="C414" t="str">
            <v/>
          </cell>
          <cell r="E414" t="str">
            <v/>
          </cell>
        </row>
        <row r="415">
          <cell r="C415" t="str">
            <v/>
          </cell>
          <cell r="E415" t="str">
            <v/>
          </cell>
        </row>
        <row r="416">
          <cell r="C416" t="str">
            <v/>
          </cell>
          <cell r="E416" t="str">
            <v/>
          </cell>
        </row>
        <row r="417">
          <cell r="C417" t="str">
            <v/>
          </cell>
          <cell r="E417" t="str">
            <v/>
          </cell>
        </row>
        <row r="418">
          <cell r="C418" t="str">
            <v/>
          </cell>
          <cell r="E418" t="str">
            <v/>
          </cell>
        </row>
        <row r="419">
          <cell r="C419" t="str">
            <v/>
          </cell>
          <cell r="E419" t="str">
            <v/>
          </cell>
        </row>
        <row r="420">
          <cell r="C420" t="str">
            <v/>
          </cell>
          <cell r="E420" t="str">
            <v/>
          </cell>
        </row>
        <row r="421">
          <cell r="C421" t="str">
            <v/>
          </cell>
          <cell r="E421" t="str">
            <v/>
          </cell>
        </row>
        <row r="422">
          <cell r="C422" t="str">
            <v/>
          </cell>
          <cell r="E422" t="str">
            <v/>
          </cell>
        </row>
        <row r="423">
          <cell r="C423" t="str">
            <v/>
          </cell>
          <cell r="E423" t="str">
            <v/>
          </cell>
        </row>
        <row r="424">
          <cell r="C424" t="str">
            <v/>
          </cell>
          <cell r="E424" t="str">
            <v/>
          </cell>
        </row>
        <row r="425">
          <cell r="C425" t="str">
            <v/>
          </cell>
          <cell r="E425" t="str">
            <v/>
          </cell>
        </row>
        <row r="426">
          <cell r="C426" t="str">
            <v/>
          </cell>
          <cell r="E426" t="str">
            <v/>
          </cell>
        </row>
        <row r="427">
          <cell r="C427" t="str">
            <v/>
          </cell>
          <cell r="E427" t="str">
            <v/>
          </cell>
        </row>
        <row r="428">
          <cell r="C428" t="str">
            <v/>
          </cell>
          <cell r="E428" t="str">
            <v/>
          </cell>
        </row>
        <row r="429">
          <cell r="C429" t="str">
            <v/>
          </cell>
          <cell r="E429" t="str">
            <v/>
          </cell>
        </row>
        <row r="430">
          <cell r="C430" t="str">
            <v/>
          </cell>
          <cell r="E430" t="str">
            <v/>
          </cell>
        </row>
        <row r="431">
          <cell r="C431" t="str">
            <v/>
          </cell>
          <cell r="E431" t="str">
            <v/>
          </cell>
        </row>
        <row r="432">
          <cell r="C432" t="str">
            <v/>
          </cell>
          <cell r="E432" t="str">
            <v/>
          </cell>
        </row>
        <row r="433">
          <cell r="C433" t="str">
            <v/>
          </cell>
          <cell r="E433" t="str">
            <v/>
          </cell>
        </row>
        <row r="434">
          <cell r="C434" t="str">
            <v/>
          </cell>
          <cell r="E434" t="str">
            <v/>
          </cell>
        </row>
        <row r="435">
          <cell r="C435" t="str">
            <v/>
          </cell>
          <cell r="E435" t="str">
            <v/>
          </cell>
        </row>
        <row r="436">
          <cell r="C436" t="str">
            <v/>
          </cell>
          <cell r="E436" t="str">
            <v/>
          </cell>
        </row>
        <row r="437">
          <cell r="C437" t="str">
            <v/>
          </cell>
          <cell r="E437" t="str">
            <v/>
          </cell>
        </row>
        <row r="438">
          <cell r="C438" t="str">
            <v/>
          </cell>
          <cell r="E438" t="str">
            <v/>
          </cell>
        </row>
        <row r="439">
          <cell r="C439" t="str">
            <v/>
          </cell>
          <cell r="E439" t="str">
            <v/>
          </cell>
        </row>
        <row r="440">
          <cell r="C440" t="str">
            <v/>
          </cell>
          <cell r="E440" t="str">
            <v/>
          </cell>
        </row>
        <row r="441">
          <cell r="C441" t="str">
            <v/>
          </cell>
          <cell r="E44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0" tint="-4.9989318521683403E-2"/>
    <pageSetUpPr fitToPage="1"/>
  </sheetPr>
  <dimension ref="A1:E778"/>
  <sheetViews>
    <sheetView showGridLines="0" tabSelected="1" zoomScale="115" zoomScaleNormal="115" workbookViewId="0"/>
  </sheetViews>
  <sheetFormatPr baseColWidth="10" defaultColWidth="0" defaultRowHeight="12.75" customHeight="1" zeroHeight="1" x14ac:dyDescent="0.2"/>
  <cols>
    <col min="1" max="1" width="4.7109375" style="1" customWidth="1"/>
    <col min="2" max="2" width="10.5703125" style="5" bestFit="1" customWidth="1"/>
    <col min="3" max="3" width="128.28515625" style="3" customWidth="1"/>
    <col min="4" max="4" width="4.7109375" style="2" customWidth="1"/>
    <col min="5" max="16384" width="11.42578125" style="4" hidden="1"/>
  </cols>
  <sheetData>
    <row r="1" spans="1:5" ht="12.75" customHeight="1" x14ac:dyDescent="0.2">
      <c r="B1" s="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6"/>
      <c r="B5" s="6"/>
      <c r="C5" s="6"/>
    </row>
    <row r="6" spans="1:5" ht="12.75" customHeight="1" x14ac:dyDescent="0.2">
      <c r="A6" s="6"/>
      <c r="B6" s="6"/>
      <c r="C6" s="6"/>
      <c r="E6" s="7"/>
    </row>
    <row r="7" spans="1:5" ht="12.75" customHeight="1" x14ac:dyDescent="0.2">
      <c r="A7" s="6"/>
      <c r="B7" s="6"/>
      <c r="C7" s="6"/>
    </row>
    <row r="8" spans="1:5" ht="12.75" customHeight="1" x14ac:dyDescent="0.2">
      <c r="A8" s="6"/>
      <c r="B8" s="6"/>
      <c r="C8" s="6"/>
    </row>
    <row r="9" spans="1:5" ht="12.75" customHeight="1" x14ac:dyDescent="0.2">
      <c r="A9" s="6"/>
      <c r="B9" s="6"/>
      <c r="C9" s="6"/>
    </row>
    <row r="10" spans="1:5" ht="12.75" customHeight="1" x14ac:dyDescent="0.2">
      <c r="A10" s="6"/>
      <c r="B10" s="6"/>
      <c r="C10" s="6"/>
    </row>
    <row r="11" spans="1:5" ht="12.75" customHeight="1" x14ac:dyDescent="0.2">
      <c r="A11" s="6"/>
      <c r="B11" s="6"/>
      <c r="C11" s="6"/>
    </row>
    <row r="12" spans="1:5" ht="12.75" customHeight="1" x14ac:dyDescent="0.2">
      <c r="A12" s="6"/>
      <c r="B12" s="6"/>
      <c r="C12" s="6"/>
    </row>
    <row r="13" spans="1:5" s="8" customFormat="1" ht="29.25" customHeight="1" x14ac:dyDescent="0.2">
      <c r="B13" s="78" t="s">
        <v>20</v>
      </c>
      <c r="C13" s="79"/>
      <c r="D13" s="9"/>
    </row>
    <row r="14" spans="1:5" s="10" customFormat="1" ht="20.100000000000001" customHeight="1" x14ac:dyDescent="0.2">
      <c r="B14" s="80" t="s">
        <v>21</v>
      </c>
      <c r="C14" s="81"/>
      <c r="D14" s="11"/>
    </row>
    <row r="15" spans="1:5" s="12" customFormat="1" ht="20.100000000000001" customHeight="1" x14ac:dyDescent="0.2">
      <c r="B15" s="82" t="s">
        <v>22</v>
      </c>
      <c r="C15" s="83"/>
      <c r="D15" s="13"/>
    </row>
    <row r="16" spans="1:5" s="1" customFormat="1" ht="6.75" customHeight="1" x14ac:dyDescent="0.2">
      <c r="B16" s="14"/>
      <c r="C16" s="15"/>
      <c r="D16" s="2"/>
    </row>
    <row r="17" spans="1:4" s="1" customFormat="1" ht="15" x14ac:dyDescent="0.2">
      <c r="B17" s="16"/>
      <c r="C17" s="17" t="s">
        <v>69</v>
      </c>
      <c r="D17" s="2"/>
    </row>
    <row r="18" spans="1:4" s="1" customFormat="1" ht="6.75" customHeight="1" x14ac:dyDescent="0.2">
      <c r="B18" s="16" t="s">
        <v>23</v>
      </c>
      <c r="C18" s="18"/>
      <c r="D18" s="2"/>
    </row>
    <row r="19" spans="1:4" s="3" customFormat="1" ht="15.75" customHeight="1" x14ac:dyDescent="0.2">
      <c r="A19" s="19"/>
      <c r="B19" s="48" t="s">
        <v>30</v>
      </c>
      <c r="C19" s="49" t="s">
        <v>67</v>
      </c>
      <c r="D19" s="2"/>
    </row>
    <row r="20" spans="1:4" s="3" customFormat="1" ht="15.75" customHeight="1" x14ac:dyDescent="0.2">
      <c r="A20" s="19"/>
      <c r="B20" s="50" t="s">
        <v>31</v>
      </c>
      <c r="C20" s="49" t="s">
        <v>24</v>
      </c>
      <c r="D20" s="2"/>
    </row>
    <row r="21" spans="1:4" s="3" customFormat="1" ht="15.75" customHeight="1" x14ac:dyDescent="0.2">
      <c r="A21" s="19"/>
      <c r="B21" s="50" t="s">
        <v>32</v>
      </c>
      <c r="C21" s="49" t="s">
        <v>25</v>
      </c>
      <c r="D21" s="2"/>
    </row>
    <row r="22" spans="1:4" s="3" customFormat="1" ht="6" customHeight="1" x14ac:dyDescent="0.2">
      <c r="A22" s="19"/>
      <c r="B22" s="20"/>
      <c r="C22" s="21"/>
      <c r="D22" s="2"/>
    </row>
    <row r="23" spans="1:4" s="1" customFormat="1" x14ac:dyDescent="0.2">
      <c r="B23" s="5"/>
      <c r="C23" s="3"/>
      <c r="D23" s="2"/>
    </row>
    <row r="27" spans="1:4" s="5" customFormat="1" hidden="1" x14ac:dyDescent="0.2">
      <c r="D27" s="2"/>
    </row>
    <row r="28" spans="1:4" s="5" customFormat="1" hidden="1" x14ac:dyDescent="0.2">
      <c r="D28" s="2"/>
    </row>
    <row r="29" spans="1:4" s="5" customFormat="1" hidden="1" x14ac:dyDescent="0.2">
      <c r="D29" s="2"/>
    </row>
    <row r="30" spans="1:4" s="5" customFormat="1" hidden="1" x14ac:dyDescent="0.2">
      <c r="D30" s="2"/>
    </row>
    <row r="31" spans="1:4" s="5" customFormat="1" hidden="1" x14ac:dyDescent="0.2">
      <c r="D31" s="2"/>
    </row>
    <row r="32" spans="1:4" s="5" customFormat="1" hidden="1" x14ac:dyDescent="0.2">
      <c r="D32" s="2"/>
    </row>
    <row r="33" spans="4:4" s="5" customFormat="1" hidden="1" x14ac:dyDescent="0.2">
      <c r="D33" s="2"/>
    </row>
    <row r="34" spans="4:4" s="5" customFormat="1" hidden="1" x14ac:dyDescent="0.2">
      <c r="D34" s="2"/>
    </row>
    <row r="35" spans="4:4" s="5" customFormat="1" hidden="1" x14ac:dyDescent="0.2">
      <c r="D35" s="2"/>
    </row>
    <row r="36" spans="4:4" s="5" customFormat="1" hidden="1" x14ac:dyDescent="0.2">
      <c r="D36" s="2"/>
    </row>
    <row r="37" spans="4:4" s="5" customFormat="1" hidden="1" x14ac:dyDescent="0.2">
      <c r="D37" s="2"/>
    </row>
    <row r="38" spans="4:4" s="5" customFormat="1" hidden="1" x14ac:dyDescent="0.2">
      <c r="D38" s="2"/>
    </row>
    <row r="39" spans="4:4" s="5" customFormat="1" hidden="1" x14ac:dyDescent="0.2">
      <c r="D39" s="2"/>
    </row>
    <row r="40" spans="4:4" s="5" customFormat="1" hidden="1" x14ac:dyDescent="0.2">
      <c r="D40" s="2"/>
    </row>
    <row r="41" spans="4:4" s="5" customFormat="1" hidden="1" x14ac:dyDescent="0.2">
      <c r="D41" s="2"/>
    </row>
    <row r="42" spans="4:4" s="5" customFormat="1" hidden="1" x14ac:dyDescent="0.2">
      <c r="D42" s="2"/>
    </row>
    <row r="43" spans="4:4" s="5" customFormat="1" hidden="1" x14ac:dyDescent="0.2">
      <c r="D43" s="2"/>
    </row>
    <row r="44" spans="4:4" s="5" customFormat="1" hidden="1" x14ac:dyDescent="0.2">
      <c r="D44" s="2"/>
    </row>
    <row r="45" spans="4:4" s="5" customFormat="1" hidden="1" x14ac:dyDescent="0.2">
      <c r="D45" s="2"/>
    </row>
    <row r="46" spans="4:4" s="5" customFormat="1" hidden="1" x14ac:dyDescent="0.2">
      <c r="D46" s="2"/>
    </row>
    <row r="47" spans="4:4" s="5" customFormat="1" hidden="1" x14ac:dyDescent="0.2">
      <c r="D47" s="2"/>
    </row>
    <row r="48" spans="4:4" s="5" customFormat="1" hidden="1" x14ac:dyDescent="0.2">
      <c r="D48" s="2"/>
    </row>
    <row r="49" spans="4:4" s="5" customFormat="1" hidden="1" x14ac:dyDescent="0.2">
      <c r="D49" s="2"/>
    </row>
    <row r="50" spans="4:4" s="5" customFormat="1" hidden="1" x14ac:dyDescent="0.2">
      <c r="D50" s="2"/>
    </row>
    <row r="51" spans="4:4" s="5" customFormat="1" hidden="1" x14ac:dyDescent="0.2">
      <c r="D51" s="2"/>
    </row>
    <row r="52" spans="4:4" s="5" customFormat="1" hidden="1" x14ac:dyDescent="0.2">
      <c r="D52" s="2"/>
    </row>
    <row r="53" spans="4:4" s="5" customFormat="1" hidden="1" x14ac:dyDescent="0.2">
      <c r="D53" s="2"/>
    </row>
    <row r="54" spans="4:4" s="5" customFormat="1" hidden="1" x14ac:dyDescent="0.2">
      <c r="D54" s="2"/>
    </row>
    <row r="55" spans="4:4" s="5" customFormat="1" hidden="1" x14ac:dyDescent="0.2">
      <c r="D55" s="2"/>
    </row>
    <row r="56" spans="4:4" s="5" customFormat="1" hidden="1" x14ac:dyDescent="0.2">
      <c r="D56" s="2"/>
    </row>
    <row r="57" spans="4:4" s="5" customFormat="1" hidden="1" x14ac:dyDescent="0.2">
      <c r="D57" s="2"/>
    </row>
    <row r="58" spans="4:4" s="5" customFormat="1" hidden="1" x14ac:dyDescent="0.2">
      <c r="D58" s="2"/>
    </row>
    <row r="59" spans="4:4" s="5" customFormat="1" hidden="1" x14ac:dyDescent="0.2">
      <c r="D59" s="2"/>
    </row>
    <row r="60" spans="4:4" s="5" customFormat="1" hidden="1" x14ac:dyDescent="0.2">
      <c r="D60" s="2"/>
    </row>
    <row r="61" spans="4:4" s="5" customFormat="1" hidden="1" x14ac:dyDescent="0.2">
      <c r="D61" s="2"/>
    </row>
    <row r="62" spans="4:4" s="5" customFormat="1" hidden="1" x14ac:dyDescent="0.2">
      <c r="D62" s="2"/>
    </row>
    <row r="63" spans="4:4" s="5" customFormat="1" hidden="1" x14ac:dyDescent="0.2">
      <c r="D63" s="2"/>
    </row>
    <row r="64" spans="4:4" s="5" customFormat="1" hidden="1" x14ac:dyDescent="0.2">
      <c r="D64" s="2"/>
    </row>
    <row r="65" spans="4:4" s="5" customFormat="1" hidden="1" x14ac:dyDescent="0.2">
      <c r="D65" s="2"/>
    </row>
    <row r="66" spans="4:4" s="5" customFormat="1" hidden="1" x14ac:dyDescent="0.2">
      <c r="D66" s="2"/>
    </row>
    <row r="67" spans="4:4" s="5" customFormat="1" hidden="1" x14ac:dyDescent="0.2">
      <c r="D67" s="2"/>
    </row>
    <row r="68" spans="4:4" s="5" customFormat="1" hidden="1" x14ac:dyDescent="0.2">
      <c r="D68" s="2"/>
    </row>
    <row r="69" spans="4:4" s="5" customFormat="1" hidden="1" x14ac:dyDescent="0.2">
      <c r="D69" s="2"/>
    </row>
    <row r="70" spans="4:4" s="5" customFormat="1" hidden="1" x14ac:dyDescent="0.2">
      <c r="D70" s="2"/>
    </row>
    <row r="71" spans="4:4" s="5" customFormat="1" hidden="1" x14ac:dyDescent="0.2">
      <c r="D71" s="2"/>
    </row>
    <row r="72" spans="4:4" s="5" customFormat="1" hidden="1" x14ac:dyDescent="0.2">
      <c r="D72" s="2"/>
    </row>
    <row r="73" spans="4:4" s="5" customFormat="1" hidden="1" x14ac:dyDescent="0.2">
      <c r="D73" s="2"/>
    </row>
    <row r="74" spans="4:4" s="5" customFormat="1" hidden="1" x14ac:dyDescent="0.2">
      <c r="D74" s="2"/>
    </row>
    <row r="75" spans="4:4" s="5" customFormat="1" hidden="1" x14ac:dyDescent="0.2">
      <c r="D75" s="2"/>
    </row>
    <row r="76" spans="4:4" s="5" customFormat="1" hidden="1" x14ac:dyDescent="0.2">
      <c r="D76" s="2"/>
    </row>
    <row r="77" spans="4:4" s="5" customFormat="1" hidden="1" x14ac:dyDescent="0.2">
      <c r="D77" s="2"/>
    </row>
    <row r="78" spans="4:4" s="5" customFormat="1" hidden="1" x14ac:dyDescent="0.2">
      <c r="D78" s="2"/>
    </row>
    <row r="79" spans="4:4" s="5" customFormat="1" hidden="1" x14ac:dyDescent="0.2">
      <c r="D79" s="2"/>
    </row>
    <row r="80" spans="4:4" s="5" customFormat="1" hidden="1" x14ac:dyDescent="0.2">
      <c r="D80" s="2"/>
    </row>
    <row r="81" spans="4:4" s="5" customFormat="1" hidden="1" x14ac:dyDescent="0.2">
      <c r="D81" s="2"/>
    </row>
    <row r="82" spans="4:4" s="5" customFormat="1" hidden="1" x14ac:dyDescent="0.2">
      <c r="D82" s="2"/>
    </row>
    <row r="83" spans="4:4" s="5" customFormat="1" hidden="1" x14ac:dyDescent="0.2">
      <c r="D83" s="2"/>
    </row>
    <row r="84" spans="4:4" s="5" customFormat="1" hidden="1" x14ac:dyDescent="0.2">
      <c r="D84" s="2"/>
    </row>
    <row r="85" spans="4:4" s="5" customFormat="1" hidden="1" x14ac:dyDescent="0.2">
      <c r="D85" s="2"/>
    </row>
    <row r="86" spans="4:4" s="5" customFormat="1" hidden="1" x14ac:dyDescent="0.2">
      <c r="D86" s="2"/>
    </row>
    <row r="87" spans="4:4" s="5" customFormat="1" hidden="1" x14ac:dyDescent="0.2">
      <c r="D87" s="2"/>
    </row>
    <row r="88" spans="4:4" s="5" customFormat="1" hidden="1" x14ac:dyDescent="0.2">
      <c r="D88" s="2"/>
    </row>
    <row r="89" spans="4:4" s="5" customFormat="1" hidden="1" x14ac:dyDescent="0.2">
      <c r="D89" s="2"/>
    </row>
    <row r="90" spans="4:4" s="5" customFormat="1" hidden="1" x14ac:dyDescent="0.2">
      <c r="D90" s="2"/>
    </row>
    <row r="91" spans="4:4" s="5" customFormat="1" hidden="1" x14ac:dyDescent="0.2">
      <c r="D91" s="2"/>
    </row>
    <row r="92" spans="4:4" s="5" customFormat="1" hidden="1" x14ac:dyDescent="0.2">
      <c r="D92" s="2"/>
    </row>
    <row r="93" spans="4:4" s="5" customFormat="1" hidden="1" x14ac:dyDescent="0.2">
      <c r="D93" s="2"/>
    </row>
    <row r="94" spans="4:4" s="5" customFormat="1" hidden="1" x14ac:dyDescent="0.2">
      <c r="D94" s="2"/>
    </row>
    <row r="95" spans="4:4" s="5" customFormat="1" hidden="1" x14ac:dyDescent="0.2">
      <c r="D95" s="2"/>
    </row>
    <row r="96" spans="4:4" s="5" customFormat="1" hidden="1" x14ac:dyDescent="0.2">
      <c r="D96" s="2"/>
    </row>
    <row r="97" spans="4:4" s="5" customFormat="1" hidden="1" x14ac:dyDescent="0.2">
      <c r="D97" s="2"/>
    </row>
    <row r="98" spans="4:4" s="5" customFormat="1" hidden="1" x14ac:dyDescent="0.2">
      <c r="D98" s="2"/>
    </row>
    <row r="99" spans="4:4" s="5" customFormat="1" hidden="1" x14ac:dyDescent="0.2">
      <c r="D99" s="2"/>
    </row>
    <row r="100" spans="4:4" s="5" customFormat="1" hidden="1" x14ac:dyDescent="0.2">
      <c r="D100" s="2"/>
    </row>
    <row r="101" spans="4:4" s="5" customFormat="1" hidden="1" x14ac:dyDescent="0.2">
      <c r="D101" s="2"/>
    </row>
    <row r="102" spans="4:4" s="5" customFormat="1" hidden="1" x14ac:dyDescent="0.2">
      <c r="D102" s="2"/>
    </row>
    <row r="103" spans="4:4" s="5" customFormat="1" hidden="1" x14ac:dyDescent="0.2">
      <c r="D103" s="2"/>
    </row>
    <row r="104" spans="4:4" s="5" customFormat="1" hidden="1" x14ac:dyDescent="0.2">
      <c r="D104" s="2"/>
    </row>
    <row r="105" spans="4:4" s="5" customFormat="1" hidden="1" x14ac:dyDescent="0.2">
      <c r="D105" s="2"/>
    </row>
    <row r="106" spans="4:4" s="5" customFormat="1" hidden="1" x14ac:dyDescent="0.2">
      <c r="D106" s="2"/>
    </row>
    <row r="107" spans="4:4" s="5" customFormat="1" hidden="1" x14ac:dyDescent="0.2">
      <c r="D107" s="2"/>
    </row>
    <row r="108" spans="4:4" s="5" customFormat="1" hidden="1" x14ac:dyDescent="0.2">
      <c r="D108" s="2"/>
    </row>
    <row r="109" spans="4:4" s="5" customFormat="1" hidden="1" x14ac:dyDescent="0.2">
      <c r="D109" s="2"/>
    </row>
    <row r="110" spans="4:4" s="5" customFormat="1" hidden="1" x14ac:dyDescent="0.2">
      <c r="D110" s="2"/>
    </row>
    <row r="111" spans="4:4" s="5" customFormat="1" hidden="1" x14ac:dyDescent="0.2">
      <c r="D111" s="2"/>
    </row>
    <row r="112" spans="4:4" s="5" customFormat="1" hidden="1" x14ac:dyDescent="0.2">
      <c r="D112" s="2"/>
    </row>
    <row r="113" spans="4:4" s="5" customFormat="1" hidden="1" x14ac:dyDescent="0.2">
      <c r="D113" s="2"/>
    </row>
    <row r="114" spans="4:4" s="5" customFormat="1" hidden="1" x14ac:dyDescent="0.2">
      <c r="D114" s="2"/>
    </row>
    <row r="115" spans="4:4" s="5" customFormat="1" hidden="1" x14ac:dyDescent="0.2">
      <c r="D115" s="2"/>
    </row>
    <row r="116" spans="4:4" s="5" customFormat="1" hidden="1" x14ac:dyDescent="0.2">
      <c r="D116" s="2"/>
    </row>
    <row r="117" spans="4:4" s="5" customFormat="1" hidden="1" x14ac:dyDescent="0.2">
      <c r="D117" s="2"/>
    </row>
    <row r="118" spans="4:4" s="5" customFormat="1" hidden="1" x14ac:dyDescent="0.2">
      <c r="D118" s="2"/>
    </row>
    <row r="119" spans="4:4" s="5" customFormat="1" hidden="1" x14ac:dyDescent="0.2">
      <c r="D119" s="2"/>
    </row>
    <row r="120" spans="4:4" s="5" customFormat="1" hidden="1" x14ac:dyDescent="0.2">
      <c r="D120" s="2"/>
    </row>
    <row r="121" spans="4:4" s="5" customFormat="1" hidden="1" x14ac:dyDescent="0.2">
      <c r="D121" s="2"/>
    </row>
    <row r="122" spans="4:4" s="5" customFormat="1" hidden="1" x14ac:dyDescent="0.2">
      <c r="D122" s="2"/>
    </row>
    <row r="123" spans="4:4" s="5" customFormat="1" hidden="1" x14ac:dyDescent="0.2">
      <c r="D123" s="2"/>
    </row>
    <row r="124" spans="4:4" s="5" customFormat="1" hidden="1" x14ac:dyDescent="0.2">
      <c r="D124" s="2"/>
    </row>
    <row r="125" spans="4:4" s="5" customFormat="1" hidden="1" x14ac:dyDescent="0.2">
      <c r="D125" s="2"/>
    </row>
    <row r="126" spans="4:4" s="5" customFormat="1" hidden="1" x14ac:dyDescent="0.2">
      <c r="D126" s="2"/>
    </row>
    <row r="127" spans="4:4" s="5" customFormat="1" hidden="1" x14ac:dyDescent="0.2">
      <c r="D127" s="2"/>
    </row>
    <row r="128" spans="4:4" s="5" customFormat="1" hidden="1" x14ac:dyDescent="0.2">
      <c r="D128" s="2"/>
    </row>
    <row r="129" spans="4:4" s="5" customFormat="1" hidden="1" x14ac:dyDescent="0.2">
      <c r="D129" s="2"/>
    </row>
    <row r="130" spans="4:4" s="5" customFormat="1" hidden="1" x14ac:dyDescent="0.2">
      <c r="D130" s="2"/>
    </row>
    <row r="131" spans="4:4" s="5" customFormat="1" hidden="1" x14ac:dyDescent="0.2">
      <c r="D131" s="2"/>
    </row>
    <row r="132" spans="4:4" s="5" customFormat="1" hidden="1" x14ac:dyDescent="0.2">
      <c r="D132" s="2"/>
    </row>
    <row r="133" spans="4:4" s="5" customFormat="1" hidden="1" x14ac:dyDescent="0.2">
      <c r="D133" s="2"/>
    </row>
    <row r="134" spans="4:4" s="5" customFormat="1" hidden="1" x14ac:dyDescent="0.2">
      <c r="D134" s="2"/>
    </row>
    <row r="135" spans="4:4" s="5" customFormat="1" hidden="1" x14ac:dyDescent="0.2">
      <c r="D135" s="2"/>
    </row>
    <row r="136" spans="4:4" s="5" customFormat="1" hidden="1" x14ac:dyDescent="0.2">
      <c r="D136" s="2"/>
    </row>
    <row r="137" spans="4:4" s="5" customFormat="1" hidden="1" x14ac:dyDescent="0.2">
      <c r="D137" s="2"/>
    </row>
    <row r="138" spans="4:4" s="5" customFormat="1" hidden="1" x14ac:dyDescent="0.2">
      <c r="D138" s="2"/>
    </row>
    <row r="139" spans="4:4" s="5" customFormat="1" hidden="1" x14ac:dyDescent="0.2">
      <c r="D139" s="2"/>
    </row>
    <row r="140" spans="4:4" s="5" customFormat="1" hidden="1" x14ac:dyDescent="0.2">
      <c r="D140" s="2"/>
    </row>
    <row r="141" spans="4:4" s="5" customFormat="1" hidden="1" x14ac:dyDescent="0.2">
      <c r="D141" s="2"/>
    </row>
    <row r="142" spans="4:4" s="5" customFormat="1" hidden="1" x14ac:dyDescent="0.2">
      <c r="D142" s="2"/>
    </row>
    <row r="143" spans="4:4" s="5" customFormat="1" hidden="1" x14ac:dyDescent="0.2">
      <c r="D143" s="2"/>
    </row>
    <row r="144" spans="4:4" s="5" customFormat="1" hidden="1" x14ac:dyDescent="0.2">
      <c r="D144" s="2"/>
    </row>
    <row r="145" spans="4:4" s="5" customFormat="1" hidden="1" x14ac:dyDescent="0.2">
      <c r="D145" s="2"/>
    </row>
    <row r="146" spans="4:4" s="5" customFormat="1" hidden="1" x14ac:dyDescent="0.2">
      <c r="D146" s="2"/>
    </row>
    <row r="147" spans="4:4" s="5" customFormat="1" hidden="1" x14ac:dyDescent="0.2">
      <c r="D147" s="2"/>
    </row>
    <row r="148" spans="4:4" s="5" customFormat="1" hidden="1" x14ac:dyDescent="0.2">
      <c r="D148" s="2"/>
    </row>
    <row r="149" spans="4:4" s="5" customFormat="1" hidden="1" x14ac:dyDescent="0.2">
      <c r="D149" s="2"/>
    </row>
    <row r="150" spans="4:4" s="5" customFormat="1" hidden="1" x14ac:dyDescent="0.2">
      <c r="D150" s="2"/>
    </row>
    <row r="151" spans="4:4" s="5" customFormat="1" hidden="1" x14ac:dyDescent="0.2">
      <c r="D151" s="2"/>
    </row>
    <row r="152" spans="4:4" s="5" customFormat="1" hidden="1" x14ac:dyDescent="0.2">
      <c r="D152" s="2"/>
    </row>
    <row r="153" spans="4:4" s="5" customFormat="1" hidden="1" x14ac:dyDescent="0.2">
      <c r="D153" s="2"/>
    </row>
    <row r="154" spans="4:4" s="5" customFormat="1" hidden="1" x14ac:dyDescent="0.2">
      <c r="D154" s="2"/>
    </row>
    <row r="155" spans="4:4" s="5" customFormat="1" hidden="1" x14ac:dyDescent="0.2">
      <c r="D155" s="2"/>
    </row>
    <row r="156" spans="4:4" s="5" customFormat="1" hidden="1" x14ac:dyDescent="0.2">
      <c r="D156" s="2"/>
    </row>
    <row r="157" spans="4:4" s="5" customFormat="1" hidden="1" x14ac:dyDescent="0.2">
      <c r="D157" s="2"/>
    </row>
    <row r="158" spans="4:4" s="5" customFormat="1" hidden="1" x14ac:dyDescent="0.2">
      <c r="D158" s="2"/>
    </row>
    <row r="159" spans="4:4" s="5" customFormat="1" hidden="1" x14ac:dyDescent="0.2">
      <c r="D159" s="2"/>
    </row>
    <row r="160" spans="4:4" s="5" customFormat="1" hidden="1" x14ac:dyDescent="0.2">
      <c r="D160" s="2"/>
    </row>
    <row r="161" spans="4:4" s="5" customFormat="1" hidden="1" x14ac:dyDescent="0.2">
      <c r="D161" s="2"/>
    </row>
    <row r="162" spans="4:4" s="5" customFormat="1" hidden="1" x14ac:dyDescent="0.2">
      <c r="D162" s="2"/>
    </row>
    <row r="163" spans="4:4" s="5" customFormat="1" hidden="1" x14ac:dyDescent="0.2">
      <c r="D163" s="2"/>
    </row>
    <row r="164" spans="4:4" s="5" customFormat="1" hidden="1" x14ac:dyDescent="0.2">
      <c r="D164" s="2"/>
    </row>
    <row r="165" spans="4:4" s="5" customFormat="1" hidden="1" x14ac:dyDescent="0.2">
      <c r="D165" s="2"/>
    </row>
    <row r="166" spans="4:4" s="5" customFormat="1" hidden="1" x14ac:dyDescent="0.2">
      <c r="D166" s="2"/>
    </row>
    <row r="167" spans="4:4" s="5" customFormat="1" hidden="1" x14ac:dyDescent="0.2">
      <c r="D167" s="2"/>
    </row>
    <row r="168" spans="4:4" s="5" customFormat="1" hidden="1" x14ac:dyDescent="0.2">
      <c r="D168" s="2"/>
    </row>
    <row r="169" spans="4:4" s="5" customFormat="1" hidden="1" x14ac:dyDescent="0.2">
      <c r="D169" s="2"/>
    </row>
    <row r="170" spans="4:4" s="5" customFormat="1" hidden="1" x14ac:dyDescent="0.2">
      <c r="D170" s="2"/>
    </row>
    <row r="171" spans="4:4" s="5" customFormat="1" hidden="1" x14ac:dyDescent="0.2">
      <c r="D171" s="2"/>
    </row>
    <row r="172" spans="4:4" s="5" customFormat="1" hidden="1" x14ac:dyDescent="0.2">
      <c r="D172" s="2"/>
    </row>
    <row r="173" spans="4:4" s="5" customFormat="1" hidden="1" x14ac:dyDescent="0.2">
      <c r="D173" s="2"/>
    </row>
    <row r="174" spans="4:4" s="5" customFormat="1" hidden="1" x14ac:dyDescent="0.2">
      <c r="D174" s="2"/>
    </row>
    <row r="175" spans="4:4" s="5" customFormat="1" hidden="1" x14ac:dyDescent="0.2">
      <c r="D175" s="2"/>
    </row>
    <row r="176" spans="4:4" s="5" customFormat="1" hidden="1" x14ac:dyDescent="0.2">
      <c r="D176" s="2"/>
    </row>
    <row r="177" spans="4:4" s="5" customFormat="1" hidden="1" x14ac:dyDescent="0.2">
      <c r="D177" s="2"/>
    </row>
    <row r="178" spans="4:4" s="5" customFormat="1" hidden="1" x14ac:dyDescent="0.2">
      <c r="D178" s="2"/>
    </row>
    <row r="179" spans="4:4" s="5" customFormat="1" hidden="1" x14ac:dyDescent="0.2">
      <c r="D179" s="2"/>
    </row>
    <row r="180" spans="4:4" s="5" customFormat="1" hidden="1" x14ac:dyDescent="0.2">
      <c r="D180" s="2"/>
    </row>
    <row r="181" spans="4:4" s="5" customFormat="1" hidden="1" x14ac:dyDescent="0.2">
      <c r="D181" s="2"/>
    </row>
    <row r="182" spans="4:4" s="5" customFormat="1" hidden="1" x14ac:dyDescent="0.2">
      <c r="D182" s="2"/>
    </row>
    <row r="183" spans="4:4" s="5" customFormat="1" hidden="1" x14ac:dyDescent="0.2">
      <c r="D183" s="2"/>
    </row>
    <row r="184" spans="4:4" s="5" customFormat="1" hidden="1" x14ac:dyDescent="0.2">
      <c r="D184" s="2"/>
    </row>
    <row r="185" spans="4:4" s="5" customFormat="1" hidden="1" x14ac:dyDescent="0.2">
      <c r="D185" s="2"/>
    </row>
    <row r="186" spans="4:4" s="5" customFormat="1" hidden="1" x14ac:dyDescent="0.2">
      <c r="D186" s="2"/>
    </row>
    <row r="187" spans="4:4" s="5" customFormat="1" hidden="1" x14ac:dyDescent="0.2">
      <c r="D187" s="2"/>
    </row>
    <row r="188" spans="4:4" s="5" customFormat="1" hidden="1" x14ac:dyDescent="0.2">
      <c r="D188" s="2"/>
    </row>
    <row r="189" spans="4:4" s="5" customFormat="1" hidden="1" x14ac:dyDescent="0.2">
      <c r="D189" s="2"/>
    </row>
    <row r="190" spans="4:4" s="5" customFormat="1" hidden="1" x14ac:dyDescent="0.2">
      <c r="D190" s="2"/>
    </row>
    <row r="191" spans="4:4" s="5" customFormat="1" hidden="1" x14ac:dyDescent="0.2">
      <c r="D191" s="2"/>
    </row>
    <row r="192" spans="4:4" s="5" customFormat="1" hidden="1" x14ac:dyDescent="0.2">
      <c r="D192" s="2"/>
    </row>
    <row r="193" spans="4:4" s="5" customFormat="1" hidden="1" x14ac:dyDescent="0.2">
      <c r="D193" s="2"/>
    </row>
    <row r="194" spans="4:4" s="5" customFormat="1" hidden="1" x14ac:dyDescent="0.2">
      <c r="D194" s="2"/>
    </row>
    <row r="195" spans="4:4" s="5" customFormat="1" hidden="1" x14ac:dyDescent="0.2">
      <c r="D195" s="2"/>
    </row>
    <row r="196" spans="4:4" s="5" customFormat="1" hidden="1" x14ac:dyDescent="0.2">
      <c r="D196" s="2"/>
    </row>
    <row r="197" spans="4:4" s="5" customFormat="1" hidden="1" x14ac:dyDescent="0.2">
      <c r="D197" s="2"/>
    </row>
    <row r="198" spans="4:4" s="5" customFormat="1" hidden="1" x14ac:dyDescent="0.2">
      <c r="D198" s="2"/>
    </row>
    <row r="199" spans="4:4" s="5" customFormat="1" hidden="1" x14ac:dyDescent="0.2">
      <c r="D199" s="2"/>
    </row>
    <row r="200" spans="4:4" s="5" customFormat="1" hidden="1" x14ac:dyDescent="0.2">
      <c r="D200" s="2"/>
    </row>
    <row r="201" spans="4:4" s="5" customFormat="1" hidden="1" x14ac:dyDescent="0.2">
      <c r="D201" s="2"/>
    </row>
    <row r="202" spans="4:4" s="5" customFormat="1" hidden="1" x14ac:dyDescent="0.2">
      <c r="D202" s="2"/>
    </row>
    <row r="203" spans="4:4" s="5" customFormat="1" hidden="1" x14ac:dyDescent="0.2">
      <c r="D203" s="2"/>
    </row>
    <row r="204" spans="4:4" s="5" customFormat="1" hidden="1" x14ac:dyDescent="0.2">
      <c r="D204" s="2"/>
    </row>
    <row r="205" spans="4:4" s="5" customFormat="1" hidden="1" x14ac:dyDescent="0.2">
      <c r="D205" s="2"/>
    </row>
    <row r="206" spans="4:4" s="5" customFormat="1" hidden="1" x14ac:dyDescent="0.2">
      <c r="D206" s="2"/>
    </row>
    <row r="207" spans="4:4" s="5" customFormat="1" hidden="1" x14ac:dyDescent="0.2">
      <c r="D207" s="2"/>
    </row>
    <row r="208" spans="4:4" s="5" customFormat="1" hidden="1" x14ac:dyDescent="0.2">
      <c r="D208" s="2"/>
    </row>
    <row r="209" spans="4:4" s="5" customFormat="1" hidden="1" x14ac:dyDescent="0.2">
      <c r="D209" s="2"/>
    </row>
    <row r="210" spans="4:4" s="5" customFormat="1" hidden="1" x14ac:dyDescent="0.2">
      <c r="D210" s="2"/>
    </row>
    <row r="211" spans="4:4" s="5" customFormat="1" hidden="1" x14ac:dyDescent="0.2">
      <c r="D211" s="2"/>
    </row>
    <row r="212" spans="4:4" s="5" customFormat="1" hidden="1" x14ac:dyDescent="0.2">
      <c r="D212" s="2"/>
    </row>
    <row r="213" spans="4:4" s="5" customFormat="1" hidden="1" x14ac:dyDescent="0.2">
      <c r="D213" s="2"/>
    </row>
    <row r="214" spans="4:4" s="5" customFormat="1" hidden="1" x14ac:dyDescent="0.2">
      <c r="D214" s="2"/>
    </row>
    <row r="215" spans="4:4" s="5" customFormat="1" hidden="1" x14ac:dyDescent="0.2">
      <c r="D215" s="2"/>
    </row>
    <row r="216" spans="4:4" s="5" customFormat="1" hidden="1" x14ac:dyDescent="0.2">
      <c r="D216" s="2"/>
    </row>
    <row r="217" spans="4:4" s="5" customFormat="1" hidden="1" x14ac:dyDescent="0.2">
      <c r="D217" s="2"/>
    </row>
    <row r="218" spans="4:4" s="5" customFormat="1" hidden="1" x14ac:dyDescent="0.2">
      <c r="D218" s="2"/>
    </row>
    <row r="219" spans="4:4" s="5" customFormat="1" hidden="1" x14ac:dyDescent="0.2">
      <c r="D219" s="2"/>
    </row>
    <row r="220" spans="4:4" s="5" customFormat="1" hidden="1" x14ac:dyDescent="0.2">
      <c r="D220" s="2"/>
    </row>
    <row r="221" spans="4:4" s="5" customFormat="1" hidden="1" x14ac:dyDescent="0.2">
      <c r="D221" s="2"/>
    </row>
    <row r="222" spans="4:4" s="5" customFormat="1" hidden="1" x14ac:dyDescent="0.2">
      <c r="D222" s="2"/>
    </row>
    <row r="223" spans="4:4" s="5" customFormat="1" hidden="1" x14ac:dyDescent="0.2">
      <c r="D223" s="2"/>
    </row>
    <row r="224" spans="4:4" s="5" customFormat="1" hidden="1" x14ac:dyDescent="0.2">
      <c r="D224" s="2"/>
    </row>
    <row r="225" spans="4:4" s="5" customFormat="1" hidden="1" x14ac:dyDescent="0.2">
      <c r="D225" s="2"/>
    </row>
    <row r="226" spans="4:4" s="5" customFormat="1" hidden="1" x14ac:dyDescent="0.2">
      <c r="D226" s="2"/>
    </row>
    <row r="227" spans="4:4" s="5" customFormat="1" hidden="1" x14ac:dyDescent="0.2">
      <c r="D227" s="2"/>
    </row>
    <row r="228" spans="4:4" s="5" customFormat="1" hidden="1" x14ac:dyDescent="0.2">
      <c r="D228" s="2"/>
    </row>
    <row r="229" spans="4:4" s="5" customFormat="1" hidden="1" x14ac:dyDescent="0.2">
      <c r="D229" s="2"/>
    </row>
    <row r="230" spans="4:4" s="5" customFormat="1" hidden="1" x14ac:dyDescent="0.2">
      <c r="D230" s="2"/>
    </row>
    <row r="231" spans="4:4" s="5" customFormat="1" hidden="1" x14ac:dyDescent="0.2">
      <c r="D231" s="2"/>
    </row>
    <row r="232" spans="4:4" s="5" customFormat="1" hidden="1" x14ac:dyDescent="0.2">
      <c r="D232" s="2"/>
    </row>
    <row r="233" spans="4:4" s="5" customFormat="1" hidden="1" x14ac:dyDescent="0.2">
      <c r="D233" s="2"/>
    </row>
    <row r="234" spans="4:4" s="5" customFormat="1" hidden="1" x14ac:dyDescent="0.2">
      <c r="D234" s="2"/>
    </row>
    <row r="235" spans="4:4" s="5" customFormat="1" hidden="1" x14ac:dyDescent="0.2">
      <c r="D235" s="2"/>
    </row>
    <row r="236" spans="4:4" s="5" customFormat="1" hidden="1" x14ac:dyDescent="0.2">
      <c r="D236" s="2"/>
    </row>
    <row r="237" spans="4:4" s="5" customFormat="1" hidden="1" x14ac:dyDescent="0.2">
      <c r="D237" s="2"/>
    </row>
    <row r="238" spans="4:4" s="5" customFormat="1" hidden="1" x14ac:dyDescent="0.2">
      <c r="D238" s="2"/>
    </row>
    <row r="239" spans="4:4" s="5" customFormat="1" hidden="1" x14ac:dyDescent="0.2">
      <c r="D239" s="2"/>
    </row>
    <row r="240" spans="4:4" s="5" customFormat="1" hidden="1" x14ac:dyDescent="0.2">
      <c r="D240" s="2"/>
    </row>
    <row r="241" spans="4:4" s="5" customFormat="1" hidden="1" x14ac:dyDescent="0.2">
      <c r="D241" s="2"/>
    </row>
    <row r="242" spans="4:4" s="5" customFormat="1" hidden="1" x14ac:dyDescent="0.2">
      <c r="D242" s="2"/>
    </row>
    <row r="243" spans="4:4" s="5" customFormat="1" hidden="1" x14ac:dyDescent="0.2">
      <c r="D243" s="2"/>
    </row>
    <row r="244" spans="4:4" s="5" customFormat="1" hidden="1" x14ac:dyDescent="0.2">
      <c r="D244" s="2"/>
    </row>
    <row r="245" spans="4:4" s="5" customFormat="1" hidden="1" x14ac:dyDescent="0.2">
      <c r="D245" s="2"/>
    </row>
    <row r="246" spans="4:4" s="5" customFormat="1" hidden="1" x14ac:dyDescent="0.2">
      <c r="D246" s="2"/>
    </row>
    <row r="247" spans="4:4" s="5" customFormat="1" hidden="1" x14ac:dyDescent="0.2">
      <c r="D247" s="2"/>
    </row>
    <row r="248" spans="4:4" s="5" customFormat="1" hidden="1" x14ac:dyDescent="0.2">
      <c r="D248" s="2"/>
    </row>
    <row r="249" spans="4:4" s="5" customFormat="1" hidden="1" x14ac:dyDescent="0.2">
      <c r="D249" s="2"/>
    </row>
    <row r="250" spans="4:4" s="5" customFormat="1" hidden="1" x14ac:dyDescent="0.2">
      <c r="D250" s="2"/>
    </row>
    <row r="251" spans="4:4" s="5" customFormat="1" hidden="1" x14ac:dyDescent="0.2">
      <c r="D251" s="2"/>
    </row>
    <row r="252" spans="4:4" s="5" customFormat="1" hidden="1" x14ac:dyDescent="0.2">
      <c r="D252" s="2"/>
    </row>
    <row r="253" spans="4:4" s="5" customFormat="1" hidden="1" x14ac:dyDescent="0.2">
      <c r="D253" s="2"/>
    </row>
    <row r="254" spans="4:4" s="5" customFormat="1" hidden="1" x14ac:dyDescent="0.2">
      <c r="D254" s="2"/>
    </row>
    <row r="255" spans="4:4" s="5" customFormat="1" hidden="1" x14ac:dyDescent="0.2">
      <c r="D255" s="2"/>
    </row>
    <row r="256" spans="4:4" s="5" customFormat="1" hidden="1" x14ac:dyDescent="0.2">
      <c r="D256" s="2"/>
    </row>
    <row r="257" spans="4:4" s="5" customFormat="1" hidden="1" x14ac:dyDescent="0.2">
      <c r="D257" s="2"/>
    </row>
    <row r="258" spans="4:4" s="5" customFormat="1" hidden="1" x14ac:dyDescent="0.2">
      <c r="D258" s="2"/>
    </row>
    <row r="259" spans="4:4" s="5" customFormat="1" hidden="1" x14ac:dyDescent="0.2">
      <c r="D259" s="2"/>
    </row>
    <row r="260" spans="4:4" s="5" customFormat="1" hidden="1" x14ac:dyDescent="0.2">
      <c r="D260" s="2"/>
    </row>
    <row r="261" spans="4:4" s="5" customFormat="1" hidden="1" x14ac:dyDescent="0.2">
      <c r="D261" s="2"/>
    </row>
    <row r="262" spans="4:4" s="5" customFormat="1" hidden="1" x14ac:dyDescent="0.2">
      <c r="D262" s="2"/>
    </row>
    <row r="263" spans="4:4" s="5" customFormat="1" hidden="1" x14ac:dyDescent="0.2">
      <c r="D263" s="2"/>
    </row>
    <row r="264" spans="4:4" s="5" customFormat="1" hidden="1" x14ac:dyDescent="0.2">
      <c r="D264" s="2"/>
    </row>
    <row r="265" spans="4:4" s="5" customFormat="1" hidden="1" x14ac:dyDescent="0.2">
      <c r="D265" s="2"/>
    </row>
    <row r="266" spans="4:4" s="5" customFormat="1" hidden="1" x14ac:dyDescent="0.2">
      <c r="D266" s="2"/>
    </row>
    <row r="267" spans="4:4" s="5" customFormat="1" hidden="1" x14ac:dyDescent="0.2">
      <c r="D267" s="2"/>
    </row>
    <row r="268" spans="4:4" s="5" customFormat="1" hidden="1" x14ac:dyDescent="0.2">
      <c r="D268" s="2"/>
    </row>
    <row r="269" spans="4:4" s="5" customFormat="1" hidden="1" x14ac:dyDescent="0.2">
      <c r="D269" s="2"/>
    </row>
    <row r="270" spans="4:4" s="5" customFormat="1" hidden="1" x14ac:dyDescent="0.2">
      <c r="D270" s="2"/>
    </row>
    <row r="271" spans="4:4" s="5" customFormat="1" hidden="1" x14ac:dyDescent="0.2">
      <c r="D271" s="2"/>
    </row>
    <row r="272" spans="4:4" s="5" customFormat="1" hidden="1" x14ac:dyDescent="0.2">
      <c r="D272" s="2"/>
    </row>
    <row r="273" spans="4:4" s="5" customFormat="1" hidden="1" x14ac:dyDescent="0.2">
      <c r="D273" s="2"/>
    </row>
    <row r="274" spans="4:4" s="5" customFormat="1" hidden="1" x14ac:dyDescent="0.2">
      <c r="D274" s="2"/>
    </row>
    <row r="275" spans="4:4" s="5" customFormat="1" hidden="1" x14ac:dyDescent="0.2">
      <c r="D275" s="2"/>
    </row>
    <row r="276" spans="4:4" s="5" customFormat="1" hidden="1" x14ac:dyDescent="0.2">
      <c r="D276" s="2"/>
    </row>
    <row r="277" spans="4:4" s="5" customFormat="1" hidden="1" x14ac:dyDescent="0.2">
      <c r="D277" s="2"/>
    </row>
    <row r="278" spans="4:4" s="5" customFormat="1" hidden="1" x14ac:dyDescent="0.2">
      <c r="D278" s="2"/>
    </row>
    <row r="279" spans="4:4" s="5" customFormat="1" hidden="1" x14ac:dyDescent="0.2">
      <c r="D279" s="2"/>
    </row>
    <row r="280" spans="4:4" s="5" customFormat="1" hidden="1" x14ac:dyDescent="0.2">
      <c r="D280" s="2"/>
    </row>
    <row r="281" spans="4:4" s="5" customFormat="1" hidden="1" x14ac:dyDescent="0.2">
      <c r="D281" s="2"/>
    </row>
    <row r="282" spans="4:4" s="5" customFormat="1" hidden="1" x14ac:dyDescent="0.2">
      <c r="D282" s="2"/>
    </row>
    <row r="283" spans="4:4" s="5" customFormat="1" hidden="1" x14ac:dyDescent="0.2">
      <c r="D283" s="2"/>
    </row>
    <row r="284" spans="4:4" s="5" customFormat="1" hidden="1" x14ac:dyDescent="0.2">
      <c r="D284" s="2"/>
    </row>
    <row r="285" spans="4:4" s="5" customFormat="1" hidden="1" x14ac:dyDescent="0.2">
      <c r="D285" s="2"/>
    </row>
    <row r="286" spans="4:4" s="5" customFormat="1" hidden="1" x14ac:dyDescent="0.2">
      <c r="D286" s="2"/>
    </row>
    <row r="287" spans="4:4" s="5" customFormat="1" hidden="1" x14ac:dyDescent="0.2">
      <c r="D287" s="2"/>
    </row>
    <row r="288" spans="4:4" s="5" customFormat="1" hidden="1" x14ac:dyDescent="0.2">
      <c r="D288" s="2"/>
    </row>
    <row r="289" spans="4:4" s="5" customFormat="1" hidden="1" x14ac:dyDescent="0.2">
      <c r="D289" s="2"/>
    </row>
    <row r="290" spans="4:4" s="5" customFormat="1" hidden="1" x14ac:dyDescent="0.2">
      <c r="D290" s="2"/>
    </row>
    <row r="291" spans="4:4" s="5" customFormat="1" hidden="1" x14ac:dyDescent="0.2">
      <c r="D291" s="2"/>
    </row>
    <row r="292" spans="4:4" s="5" customFormat="1" hidden="1" x14ac:dyDescent="0.2">
      <c r="D292" s="2"/>
    </row>
    <row r="293" spans="4:4" s="5" customFormat="1" hidden="1" x14ac:dyDescent="0.2">
      <c r="D293" s="2"/>
    </row>
    <row r="294" spans="4:4" s="5" customFormat="1" hidden="1" x14ac:dyDescent="0.2">
      <c r="D294" s="2"/>
    </row>
    <row r="295" spans="4:4" s="5" customFormat="1" hidden="1" x14ac:dyDescent="0.2">
      <c r="D295" s="2"/>
    </row>
    <row r="296" spans="4:4" s="5" customFormat="1" hidden="1" x14ac:dyDescent="0.2">
      <c r="D296" s="2"/>
    </row>
    <row r="297" spans="4:4" s="5" customFormat="1" hidden="1" x14ac:dyDescent="0.2">
      <c r="D297" s="2"/>
    </row>
    <row r="298" spans="4:4" s="5" customFormat="1" hidden="1" x14ac:dyDescent="0.2">
      <c r="D298" s="2"/>
    </row>
    <row r="299" spans="4:4" s="5" customFormat="1" hidden="1" x14ac:dyDescent="0.2">
      <c r="D299" s="2"/>
    </row>
    <row r="300" spans="4:4" s="5" customFormat="1" hidden="1" x14ac:dyDescent="0.2">
      <c r="D300" s="2"/>
    </row>
    <row r="301" spans="4:4" s="5" customFormat="1" hidden="1" x14ac:dyDescent="0.2">
      <c r="D301" s="2"/>
    </row>
    <row r="302" spans="4:4" s="5" customFormat="1" hidden="1" x14ac:dyDescent="0.2">
      <c r="D302" s="2"/>
    </row>
    <row r="303" spans="4:4" s="5" customFormat="1" hidden="1" x14ac:dyDescent="0.2">
      <c r="D303" s="2"/>
    </row>
    <row r="304" spans="4:4" s="5" customFormat="1" hidden="1" x14ac:dyDescent="0.2">
      <c r="D304" s="2"/>
    </row>
    <row r="305" spans="4:4" s="5" customFormat="1" hidden="1" x14ac:dyDescent="0.2">
      <c r="D305" s="2"/>
    </row>
    <row r="306" spans="4:4" s="5" customFormat="1" hidden="1" x14ac:dyDescent="0.2">
      <c r="D306" s="2"/>
    </row>
    <row r="307" spans="4:4" s="5" customFormat="1" hidden="1" x14ac:dyDescent="0.2">
      <c r="D307" s="2"/>
    </row>
    <row r="308" spans="4:4" s="5" customFormat="1" hidden="1" x14ac:dyDescent="0.2">
      <c r="D308" s="2"/>
    </row>
    <row r="309" spans="4:4" s="5" customFormat="1" hidden="1" x14ac:dyDescent="0.2">
      <c r="D309" s="2"/>
    </row>
    <row r="310" spans="4:4" s="5" customFormat="1" hidden="1" x14ac:dyDescent="0.2">
      <c r="D310" s="2"/>
    </row>
    <row r="311" spans="4:4" s="5" customFormat="1" hidden="1" x14ac:dyDescent="0.2">
      <c r="D311" s="2"/>
    </row>
    <row r="312" spans="4:4" s="5" customFormat="1" hidden="1" x14ac:dyDescent="0.2">
      <c r="D312" s="2"/>
    </row>
    <row r="313" spans="4:4" s="5" customFormat="1" hidden="1" x14ac:dyDescent="0.2">
      <c r="D313" s="2"/>
    </row>
    <row r="314" spans="4:4" s="5" customFormat="1" hidden="1" x14ac:dyDescent="0.2">
      <c r="D314" s="2"/>
    </row>
    <row r="315" spans="4:4" s="5" customFormat="1" hidden="1" x14ac:dyDescent="0.2">
      <c r="D315" s="2"/>
    </row>
    <row r="316" spans="4:4" s="5" customFormat="1" hidden="1" x14ac:dyDescent="0.2">
      <c r="D316" s="2"/>
    </row>
    <row r="317" spans="4:4" s="5" customFormat="1" hidden="1" x14ac:dyDescent="0.2">
      <c r="D317" s="2"/>
    </row>
    <row r="318" spans="4:4" s="5" customFormat="1" hidden="1" x14ac:dyDescent="0.2">
      <c r="D318" s="2"/>
    </row>
    <row r="319" spans="4:4" s="5" customFormat="1" hidden="1" x14ac:dyDescent="0.2">
      <c r="D319" s="2"/>
    </row>
    <row r="320" spans="4:4" s="5" customFormat="1" hidden="1" x14ac:dyDescent="0.2">
      <c r="D320" s="2"/>
    </row>
    <row r="321" spans="4:4" s="5" customFormat="1" hidden="1" x14ac:dyDescent="0.2">
      <c r="D321" s="2"/>
    </row>
    <row r="322" spans="4:4" s="5" customFormat="1" hidden="1" x14ac:dyDescent="0.2">
      <c r="D322" s="2"/>
    </row>
    <row r="323" spans="4:4" s="5" customFormat="1" hidden="1" x14ac:dyDescent="0.2">
      <c r="D323" s="2"/>
    </row>
    <row r="324" spans="4:4" s="5" customFormat="1" hidden="1" x14ac:dyDescent="0.2">
      <c r="D324" s="2"/>
    </row>
    <row r="325" spans="4:4" s="5" customFormat="1" hidden="1" x14ac:dyDescent="0.2">
      <c r="D325" s="2"/>
    </row>
    <row r="326" spans="4:4" s="5" customFormat="1" hidden="1" x14ac:dyDescent="0.2">
      <c r="D326" s="2"/>
    </row>
    <row r="327" spans="4:4" s="5" customFormat="1" hidden="1" x14ac:dyDescent="0.2">
      <c r="D327" s="2"/>
    </row>
    <row r="328" spans="4:4" s="5" customFormat="1" hidden="1" x14ac:dyDescent="0.2">
      <c r="D328" s="2"/>
    </row>
    <row r="329" spans="4:4" s="5" customFormat="1" hidden="1" x14ac:dyDescent="0.2">
      <c r="D329" s="2"/>
    </row>
    <row r="330" spans="4:4" s="5" customFormat="1" hidden="1" x14ac:dyDescent="0.2">
      <c r="D330" s="2"/>
    </row>
    <row r="331" spans="4:4" s="5" customFormat="1" hidden="1" x14ac:dyDescent="0.2">
      <c r="D331" s="2"/>
    </row>
    <row r="332" spans="4:4" s="5" customFormat="1" hidden="1" x14ac:dyDescent="0.2">
      <c r="D332" s="2"/>
    </row>
    <row r="333" spans="4:4" s="5" customFormat="1" hidden="1" x14ac:dyDescent="0.2">
      <c r="D333" s="2"/>
    </row>
    <row r="334" spans="4:4" s="5" customFormat="1" hidden="1" x14ac:dyDescent="0.2">
      <c r="D334" s="2"/>
    </row>
    <row r="335" spans="4:4" s="5" customFormat="1" hidden="1" x14ac:dyDescent="0.2">
      <c r="D335" s="2"/>
    </row>
    <row r="336" spans="4:4" s="5" customFormat="1" hidden="1" x14ac:dyDescent="0.2">
      <c r="D336" s="2"/>
    </row>
    <row r="337" spans="4:4" s="5" customFormat="1" hidden="1" x14ac:dyDescent="0.2">
      <c r="D337" s="2"/>
    </row>
    <row r="338" spans="4:4" s="5" customFormat="1" hidden="1" x14ac:dyDescent="0.2">
      <c r="D338" s="2"/>
    </row>
    <row r="339" spans="4:4" s="5" customFormat="1" hidden="1" x14ac:dyDescent="0.2">
      <c r="D339" s="2"/>
    </row>
    <row r="340" spans="4:4" s="5" customFormat="1" hidden="1" x14ac:dyDescent="0.2">
      <c r="D340" s="2"/>
    </row>
    <row r="341" spans="4:4" s="5" customFormat="1" hidden="1" x14ac:dyDescent="0.2">
      <c r="D341" s="2"/>
    </row>
    <row r="342" spans="4:4" s="5" customFormat="1" hidden="1" x14ac:dyDescent="0.2">
      <c r="D342" s="2"/>
    </row>
    <row r="343" spans="4:4" s="5" customFormat="1" hidden="1" x14ac:dyDescent="0.2">
      <c r="D343" s="2"/>
    </row>
    <row r="344" spans="4:4" s="5" customFormat="1" hidden="1" x14ac:dyDescent="0.2">
      <c r="D344" s="2"/>
    </row>
    <row r="345" spans="4:4" s="5" customFormat="1" hidden="1" x14ac:dyDescent="0.2">
      <c r="D345" s="2"/>
    </row>
    <row r="346" spans="4:4" s="5" customFormat="1" hidden="1" x14ac:dyDescent="0.2">
      <c r="D346" s="2"/>
    </row>
    <row r="347" spans="4:4" s="5" customFormat="1" hidden="1" x14ac:dyDescent="0.2">
      <c r="D347" s="2"/>
    </row>
    <row r="348" spans="4:4" s="5" customFormat="1" hidden="1" x14ac:dyDescent="0.2">
      <c r="D348" s="2"/>
    </row>
    <row r="349" spans="4:4" s="5" customFormat="1" hidden="1" x14ac:dyDescent="0.2">
      <c r="D349" s="2"/>
    </row>
    <row r="350" spans="4:4" s="5" customFormat="1" hidden="1" x14ac:dyDescent="0.2">
      <c r="D350" s="2"/>
    </row>
    <row r="351" spans="4:4" s="5" customFormat="1" hidden="1" x14ac:dyDescent="0.2">
      <c r="D351" s="2"/>
    </row>
    <row r="352" spans="4:4" s="5" customFormat="1" hidden="1" x14ac:dyDescent="0.2">
      <c r="D352" s="2"/>
    </row>
    <row r="353" spans="4:4" s="5" customFormat="1" hidden="1" x14ac:dyDescent="0.2">
      <c r="D353" s="2"/>
    </row>
    <row r="354" spans="4:4" s="5" customFormat="1" hidden="1" x14ac:dyDescent="0.2">
      <c r="D354" s="2"/>
    </row>
    <row r="355" spans="4:4" s="5" customFormat="1" hidden="1" x14ac:dyDescent="0.2">
      <c r="D355" s="2"/>
    </row>
    <row r="356" spans="4:4" s="5" customFormat="1" hidden="1" x14ac:dyDescent="0.2">
      <c r="D356" s="2"/>
    </row>
    <row r="357" spans="4:4" s="5" customFormat="1" hidden="1" x14ac:dyDescent="0.2">
      <c r="D357" s="2"/>
    </row>
    <row r="358" spans="4:4" s="5" customFormat="1" hidden="1" x14ac:dyDescent="0.2">
      <c r="D358" s="2"/>
    </row>
    <row r="359" spans="4:4" s="5" customFormat="1" hidden="1" x14ac:dyDescent="0.2">
      <c r="D359" s="2"/>
    </row>
    <row r="360" spans="4:4" s="5" customFormat="1" hidden="1" x14ac:dyDescent="0.2">
      <c r="D360" s="2"/>
    </row>
    <row r="361" spans="4:4" s="5" customFormat="1" hidden="1" x14ac:dyDescent="0.2">
      <c r="D361" s="2"/>
    </row>
    <row r="362" spans="4:4" s="5" customFormat="1" hidden="1" x14ac:dyDescent="0.2">
      <c r="D362" s="2"/>
    </row>
    <row r="363" spans="4:4" s="5" customFormat="1" hidden="1" x14ac:dyDescent="0.2">
      <c r="D363" s="2"/>
    </row>
    <row r="364" spans="4:4" s="5" customFormat="1" hidden="1" x14ac:dyDescent="0.2">
      <c r="D364" s="2"/>
    </row>
    <row r="365" spans="4:4" s="5" customFormat="1" hidden="1" x14ac:dyDescent="0.2">
      <c r="D365" s="2"/>
    </row>
    <row r="366" spans="4:4" s="5" customFormat="1" hidden="1" x14ac:dyDescent="0.2">
      <c r="D366" s="2"/>
    </row>
    <row r="367" spans="4:4" s="5" customFormat="1" hidden="1" x14ac:dyDescent="0.2">
      <c r="D367" s="2"/>
    </row>
    <row r="368" spans="4:4" s="5" customFormat="1" hidden="1" x14ac:dyDescent="0.2">
      <c r="D368" s="2"/>
    </row>
    <row r="369" spans="4:4" s="5" customFormat="1" hidden="1" x14ac:dyDescent="0.2">
      <c r="D369" s="2"/>
    </row>
    <row r="370" spans="4:4" s="5" customFormat="1" hidden="1" x14ac:dyDescent="0.2">
      <c r="D370" s="2"/>
    </row>
    <row r="371" spans="4:4" s="5" customFormat="1" hidden="1" x14ac:dyDescent="0.2">
      <c r="D371" s="2"/>
    </row>
    <row r="372" spans="4:4" s="5" customFormat="1" hidden="1" x14ac:dyDescent="0.2">
      <c r="D372" s="2"/>
    </row>
    <row r="373" spans="4:4" s="5" customFormat="1" hidden="1" x14ac:dyDescent="0.2">
      <c r="D373" s="2"/>
    </row>
    <row r="374" spans="4:4" s="5" customFormat="1" hidden="1" x14ac:dyDescent="0.2">
      <c r="D374" s="2"/>
    </row>
    <row r="375" spans="4:4" s="5" customFormat="1" hidden="1" x14ac:dyDescent="0.2">
      <c r="D375" s="2"/>
    </row>
    <row r="376" spans="4:4" s="5" customFormat="1" hidden="1" x14ac:dyDescent="0.2">
      <c r="D376" s="2"/>
    </row>
    <row r="377" spans="4:4" s="5" customFormat="1" hidden="1" x14ac:dyDescent="0.2">
      <c r="D377" s="2"/>
    </row>
    <row r="378" spans="4:4" s="5" customFormat="1" hidden="1" x14ac:dyDescent="0.2">
      <c r="D378" s="2"/>
    </row>
    <row r="379" spans="4:4" s="5" customFormat="1" hidden="1" x14ac:dyDescent="0.2">
      <c r="D379" s="2"/>
    </row>
    <row r="380" spans="4:4" s="5" customFormat="1" hidden="1" x14ac:dyDescent="0.2">
      <c r="D380" s="2"/>
    </row>
    <row r="381" spans="4:4" s="5" customFormat="1" hidden="1" x14ac:dyDescent="0.2">
      <c r="D381" s="2"/>
    </row>
    <row r="382" spans="4:4" s="5" customFormat="1" hidden="1" x14ac:dyDescent="0.2">
      <c r="D382" s="2"/>
    </row>
    <row r="383" spans="4:4" s="5" customFormat="1" hidden="1" x14ac:dyDescent="0.2">
      <c r="D383" s="2"/>
    </row>
    <row r="384" spans="4:4" s="5" customFormat="1" hidden="1" x14ac:dyDescent="0.2">
      <c r="D384" s="2"/>
    </row>
    <row r="385" spans="4:4" s="5" customFormat="1" hidden="1" x14ac:dyDescent="0.2">
      <c r="D385" s="2"/>
    </row>
    <row r="386" spans="4:4" s="5" customFormat="1" hidden="1" x14ac:dyDescent="0.2">
      <c r="D386" s="2"/>
    </row>
    <row r="387" spans="4:4" s="5" customFormat="1" hidden="1" x14ac:dyDescent="0.2">
      <c r="D387" s="2"/>
    </row>
    <row r="388" spans="4:4" s="5" customFormat="1" hidden="1" x14ac:dyDescent="0.2">
      <c r="D388" s="2"/>
    </row>
    <row r="389" spans="4:4" s="5" customFormat="1" hidden="1" x14ac:dyDescent="0.2">
      <c r="D389" s="2"/>
    </row>
    <row r="390" spans="4:4" s="5" customFormat="1" hidden="1" x14ac:dyDescent="0.2">
      <c r="D390" s="2"/>
    </row>
    <row r="391" spans="4:4" s="5" customFormat="1" hidden="1" x14ac:dyDescent="0.2">
      <c r="D391" s="2"/>
    </row>
    <row r="392" spans="4:4" s="5" customFormat="1" hidden="1" x14ac:dyDescent="0.2">
      <c r="D392" s="2"/>
    </row>
    <row r="393" spans="4:4" s="5" customFormat="1" hidden="1" x14ac:dyDescent="0.2">
      <c r="D393" s="2"/>
    </row>
    <row r="394" spans="4:4" s="5" customFormat="1" hidden="1" x14ac:dyDescent="0.2">
      <c r="D394" s="2"/>
    </row>
    <row r="395" spans="4:4" s="5" customFormat="1" hidden="1" x14ac:dyDescent="0.2">
      <c r="D395" s="2"/>
    </row>
    <row r="396" spans="4:4" s="5" customFormat="1" hidden="1" x14ac:dyDescent="0.2">
      <c r="D396" s="2"/>
    </row>
    <row r="397" spans="4:4" s="5" customFormat="1" hidden="1" x14ac:dyDescent="0.2">
      <c r="D397" s="2"/>
    </row>
    <row r="398" spans="4:4" s="5" customFormat="1" hidden="1" x14ac:dyDescent="0.2">
      <c r="D398" s="2"/>
    </row>
    <row r="399" spans="4:4" s="5" customFormat="1" hidden="1" x14ac:dyDescent="0.2">
      <c r="D399" s="2"/>
    </row>
    <row r="400" spans="4:4" s="5" customFormat="1" hidden="1" x14ac:dyDescent="0.2">
      <c r="D400" s="2"/>
    </row>
    <row r="401" spans="4:4" s="5" customFormat="1" hidden="1" x14ac:dyDescent="0.2">
      <c r="D401" s="2"/>
    </row>
    <row r="402" spans="4:4" s="5" customFormat="1" hidden="1" x14ac:dyDescent="0.2">
      <c r="D402" s="2"/>
    </row>
    <row r="403" spans="4:4" s="5" customFormat="1" hidden="1" x14ac:dyDescent="0.2">
      <c r="D403" s="2"/>
    </row>
    <row r="404" spans="4:4" s="5" customFormat="1" hidden="1" x14ac:dyDescent="0.2">
      <c r="D404" s="2"/>
    </row>
    <row r="405" spans="4:4" s="5" customFormat="1" hidden="1" x14ac:dyDescent="0.2">
      <c r="D405" s="2"/>
    </row>
    <row r="406" spans="4:4" s="5" customFormat="1" hidden="1" x14ac:dyDescent="0.2">
      <c r="D406" s="2"/>
    </row>
    <row r="407" spans="4:4" s="5" customFormat="1" hidden="1" x14ac:dyDescent="0.2">
      <c r="D407" s="2"/>
    </row>
    <row r="408" spans="4:4" s="5" customFormat="1" hidden="1" x14ac:dyDescent="0.2">
      <c r="D408" s="2"/>
    </row>
    <row r="409" spans="4:4" s="5" customFormat="1" hidden="1" x14ac:dyDescent="0.2">
      <c r="D409" s="2"/>
    </row>
    <row r="410" spans="4:4" s="5" customFormat="1" hidden="1" x14ac:dyDescent="0.2">
      <c r="D410" s="2"/>
    </row>
    <row r="411" spans="4:4" s="5" customFormat="1" hidden="1" x14ac:dyDescent="0.2">
      <c r="D411" s="2"/>
    </row>
    <row r="412" spans="4:4" s="5" customFormat="1" hidden="1" x14ac:dyDescent="0.2">
      <c r="D412" s="2"/>
    </row>
    <row r="413" spans="4:4" s="5" customFormat="1" hidden="1" x14ac:dyDescent="0.2">
      <c r="D413" s="2"/>
    </row>
    <row r="414" spans="4:4" s="5" customFormat="1" hidden="1" x14ac:dyDescent="0.2">
      <c r="D414" s="2"/>
    </row>
    <row r="415" spans="4:4" s="5" customFormat="1" hidden="1" x14ac:dyDescent="0.2">
      <c r="D415" s="2"/>
    </row>
    <row r="416" spans="4:4" s="5" customFormat="1" hidden="1" x14ac:dyDescent="0.2">
      <c r="D416" s="2"/>
    </row>
    <row r="417" spans="4:4" s="5" customFormat="1" hidden="1" x14ac:dyDescent="0.2">
      <c r="D417" s="2"/>
    </row>
    <row r="418" spans="4:4" s="5" customFormat="1" hidden="1" x14ac:dyDescent="0.2">
      <c r="D418" s="2"/>
    </row>
    <row r="419" spans="4:4" s="5" customFormat="1" hidden="1" x14ac:dyDescent="0.2">
      <c r="D419" s="2"/>
    </row>
    <row r="420" spans="4:4" s="5" customFormat="1" hidden="1" x14ac:dyDescent="0.2">
      <c r="D420" s="2"/>
    </row>
    <row r="421" spans="4:4" s="5" customFormat="1" hidden="1" x14ac:dyDescent="0.2">
      <c r="D421" s="2"/>
    </row>
    <row r="422" spans="4:4" s="5" customFormat="1" hidden="1" x14ac:dyDescent="0.2">
      <c r="D422" s="2"/>
    </row>
    <row r="423" spans="4:4" s="5" customFormat="1" hidden="1" x14ac:dyDescent="0.2">
      <c r="D423" s="2"/>
    </row>
    <row r="424" spans="4:4" s="5" customFormat="1" hidden="1" x14ac:dyDescent="0.2">
      <c r="D424" s="2"/>
    </row>
    <row r="425" spans="4:4" s="5" customFormat="1" hidden="1" x14ac:dyDescent="0.2">
      <c r="D425" s="2"/>
    </row>
    <row r="426" spans="4:4" s="5" customFormat="1" hidden="1" x14ac:dyDescent="0.2">
      <c r="D426" s="2"/>
    </row>
    <row r="427" spans="4:4" s="5" customFormat="1" hidden="1" x14ac:dyDescent="0.2">
      <c r="D427" s="2"/>
    </row>
    <row r="428" spans="4:4" s="5" customFormat="1" hidden="1" x14ac:dyDescent="0.2">
      <c r="D428" s="2"/>
    </row>
    <row r="429" spans="4:4" s="5" customFormat="1" hidden="1" x14ac:dyDescent="0.2">
      <c r="D429" s="2"/>
    </row>
    <row r="430" spans="4:4" s="5" customFormat="1" hidden="1" x14ac:dyDescent="0.2">
      <c r="D430" s="2"/>
    </row>
    <row r="431" spans="4:4" s="5" customFormat="1" hidden="1" x14ac:dyDescent="0.2">
      <c r="D431" s="2"/>
    </row>
    <row r="432" spans="4:4" s="5" customFormat="1" hidden="1" x14ac:dyDescent="0.2">
      <c r="D432" s="2"/>
    </row>
    <row r="433" spans="4:4" s="5" customFormat="1" hidden="1" x14ac:dyDescent="0.2">
      <c r="D433" s="2"/>
    </row>
    <row r="434" spans="4:4" s="5" customFormat="1" hidden="1" x14ac:dyDescent="0.2">
      <c r="D434" s="2"/>
    </row>
    <row r="435" spans="4:4" s="5" customFormat="1" hidden="1" x14ac:dyDescent="0.2">
      <c r="D435" s="2"/>
    </row>
    <row r="436" spans="4:4" s="5" customFormat="1" hidden="1" x14ac:dyDescent="0.2">
      <c r="D436" s="2"/>
    </row>
    <row r="437" spans="4:4" s="5" customFormat="1" hidden="1" x14ac:dyDescent="0.2">
      <c r="D437" s="2"/>
    </row>
    <row r="438" spans="4:4" s="5" customFormat="1" hidden="1" x14ac:dyDescent="0.2">
      <c r="D438" s="2"/>
    </row>
    <row r="439" spans="4:4" s="5" customFormat="1" hidden="1" x14ac:dyDescent="0.2">
      <c r="D439" s="2"/>
    </row>
    <row r="440" spans="4:4" s="5" customFormat="1" hidden="1" x14ac:dyDescent="0.2">
      <c r="D440" s="2"/>
    </row>
    <row r="441" spans="4:4" s="5" customFormat="1" hidden="1" x14ac:dyDescent="0.2">
      <c r="D441" s="2"/>
    </row>
    <row r="442" spans="4:4" s="5" customFormat="1" hidden="1" x14ac:dyDescent="0.2">
      <c r="D442" s="2"/>
    </row>
    <row r="443" spans="4:4" s="5" customFormat="1" hidden="1" x14ac:dyDescent="0.2">
      <c r="D443" s="2"/>
    </row>
    <row r="444" spans="4:4" s="5" customFormat="1" hidden="1" x14ac:dyDescent="0.2">
      <c r="D444" s="2"/>
    </row>
    <row r="445" spans="4:4" s="5" customFormat="1" hidden="1" x14ac:dyDescent="0.2">
      <c r="D445" s="2"/>
    </row>
    <row r="446" spans="4:4" s="5" customFormat="1" hidden="1" x14ac:dyDescent="0.2">
      <c r="D446" s="2"/>
    </row>
    <row r="447" spans="4:4" s="5" customFormat="1" hidden="1" x14ac:dyDescent="0.2">
      <c r="D447" s="2"/>
    </row>
    <row r="448" spans="4:4" s="5" customFormat="1" hidden="1" x14ac:dyDescent="0.2">
      <c r="D448" s="2"/>
    </row>
    <row r="449" spans="4:4" s="5" customFormat="1" hidden="1" x14ac:dyDescent="0.2">
      <c r="D449" s="2"/>
    </row>
    <row r="450" spans="4:4" s="5" customFormat="1" hidden="1" x14ac:dyDescent="0.2">
      <c r="D450" s="2"/>
    </row>
    <row r="451" spans="4:4" s="5" customFormat="1" hidden="1" x14ac:dyDescent="0.2">
      <c r="D451" s="2"/>
    </row>
    <row r="452" spans="4:4" s="5" customFormat="1" hidden="1" x14ac:dyDescent="0.2">
      <c r="D452" s="2"/>
    </row>
    <row r="453" spans="4:4" s="5" customFormat="1" hidden="1" x14ac:dyDescent="0.2">
      <c r="D453" s="2"/>
    </row>
    <row r="454" spans="4:4" s="5" customFormat="1" hidden="1" x14ac:dyDescent="0.2">
      <c r="D454" s="2"/>
    </row>
    <row r="455" spans="4:4" s="5" customFormat="1" hidden="1" x14ac:dyDescent="0.2">
      <c r="D455" s="2"/>
    </row>
    <row r="456" spans="4:4" s="5" customFormat="1" hidden="1" x14ac:dyDescent="0.2">
      <c r="D456" s="2"/>
    </row>
    <row r="457" spans="4:4" s="5" customFormat="1" hidden="1" x14ac:dyDescent="0.2">
      <c r="D457" s="2"/>
    </row>
    <row r="458" spans="4:4" s="5" customFormat="1" hidden="1" x14ac:dyDescent="0.2">
      <c r="D458" s="2"/>
    </row>
    <row r="459" spans="4:4" s="5" customFormat="1" hidden="1" x14ac:dyDescent="0.2">
      <c r="D459" s="2"/>
    </row>
    <row r="460" spans="4:4" s="5" customFormat="1" hidden="1" x14ac:dyDescent="0.2">
      <c r="D460" s="2"/>
    </row>
    <row r="461" spans="4:4" s="5" customFormat="1" hidden="1" x14ac:dyDescent="0.2">
      <c r="D461" s="2"/>
    </row>
    <row r="462" spans="4:4" s="5" customFormat="1" hidden="1" x14ac:dyDescent="0.2">
      <c r="D462" s="2"/>
    </row>
    <row r="463" spans="4:4" s="5" customFormat="1" hidden="1" x14ac:dyDescent="0.2">
      <c r="D463" s="2"/>
    </row>
    <row r="464" spans="4:4" s="5" customFormat="1" hidden="1" x14ac:dyDescent="0.2">
      <c r="D464" s="2"/>
    </row>
    <row r="465" spans="4:4" s="5" customFormat="1" hidden="1" x14ac:dyDescent="0.2">
      <c r="D465" s="2"/>
    </row>
    <row r="466" spans="4:4" s="5" customFormat="1" hidden="1" x14ac:dyDescent="0.2">
      <c r="D466" s="2"/>
    </row>
    <row r="467" spans="4:4" s="5" customFormat="1" hidden="1" x14ac:dyDescent="0.2">
      <c r="D467" s="2"/>
    </row>
    <row r="468" spans="4:4" s="5" customFormat="1" hidden="1" x14ac:dyDescent="0.2">
      <c r="D468" s="2"/>
    </row>
    <row r="469" spans="4:4" s="5" customFormat="1" hidden="1" x14ac:dyDescent="0.2">
      <c r="D469" s="2"/>
    </row>
    <row r="470" spans="4:4" s="5" customFormat="1" hidden="1" x14ac:dyDescent="0.2">
      <c r="D470" s="2"/>
    </row>
    <row r="471" spans="4:4" s="5" customFormat="1" hidden="1" x14ac:dyDescent="0.2">
      <c r="D471" s="2"/>
    </row>
    <row r="472" spans="4:4" s="5" customFormat="1" hidden="1" x14ac:dyDescent="0.2">
      <c r="D472" s="2"/>
    </row>
    <row r="473" spans="4:4" s="5" customFormat="1" hidden="1" x14ac:dyDescent="0.2">
      <c r="D473" s="2"/>
    </row>
    <row r="474" spans="4:4" s="5" customFormat="1" hidden="1" x14ac:dyDescent="0.2">
      <c r="D474" s="2"/>
    </row>
    <row r="475" spans="4:4" s="5" customFormat="1" hidden="1" x14ac:dyDescent="0.2">
      <c r="D475" s="2"/>
    </row>
    <row r="476" spans="4:4" s="5" customFormat="1" hidden="1" x14ac:dyDescent="0.2">
      <c r="D476" s="2"/>
    </row>
    <row r="477" spans="4:4" s="5" customFormat="1" hidden="1" x14ac:dyDescent="0.2">
      <c r="D477" s="2"/>
    </row>
    <row r="478" spans="4:4" s="5" customFormat="1" hidden="1" x14ac:dyDescent="0.2">
      <c r="D478" s="2"/>
    </row>
    <row r="479" spans="4:4" s="5" customFormat="1" hidden="1" x14ac:dyDescent="0.2">
      <c r="D479" s="2"/>
    </row>
    <row r="480" spans="4:4" s="5" customFormat="1" hidden="1" x14ac:dyDescent="0.2">
      <c r="D480" s="2"/>
    </row>
    <row r="481" spans="4:4" s="5" customFormat="1" hidden="1" x14ac:dyDescent="0.2">
      <c r="D481" s="2"/>
    </row>
    <row r="482" spans="4:4" s="5" customFormat="1" hidden="1" x14ac:dyDescent="0.2">
      <c r="D482" s="2"/>
    </row>
    <row r="483" spans="4:4" s="5" customFormat="1" hidden="1" x14ac:dyDescent="0.2">
      <c r="D483" s="2"/>
    </row>
    <row r="484" spans="4:4" s="5" customFormat="1" hidden="1" x14ac:dyDescent="0.2">
      <c r="D484" s="2"/>
    </row>
    <row r="485" spans="4:4" s="5" customFormat="1" hidden="1" x14ac:dyDescent="0.2">
      <c r="D485" s="2"/>
    </row>
    <row r="486" spans="4:4" s="5" customFormat="1" hidden="1" x14ac:dyDescent="0.2">
      <c r="D486" s="2"/>
    </row>
    <row r="487" spans="4:4" s="5" customFormat="1" hidden="1" x14ac:dyDescent="0.2">
      <c r="D487" s="2"/>
    </row>
    <row r="488" spans="4:4" s="5" customFormat="1" hidden="1" x14ac:dyDescent="0.2">
      <c r="D488" s="2"/>
    </row>
    <row r="489" spans="4:4" s="5" customFormat="1" hidden="1" x14ac:dyDescent="0.2">
      <c r="D489" s="2"/>
    </row>
    <row r="490" spans="4:4" s="5" customFormat="1" hidden="1" x14ac:dyDescent="0.2">
      <c r="D490" s="2"/>
    </row>
    <row r="491" spans="4:4" s="5" customFormat="1" hidden="1" x14ac:dyDescent="0.2">
      <c r="D491" s="2"/>
    </row>
    <row r="492" spans="4:4" s="5" customFormat="1" hidden="1" x14ac:dyDescent="0.2">
      <c r="D492" s="2"/>
    </row>
    <row r="493" spans="4:4" s="5" customFormat="1" hidden="1" x14ac:dyDescent="0.2">
      <c r="D493" s="2"/>
    </row>
    <row r="494" spans="4:4" s="5" customFormat="1" hidden="1" x14ac:dyDescent="0.2">
      <c r="D494" s="2"/>
    </row>
    <row r="495" spans="4:4" s="5" customFormat="1" hidden="1" x14ac:dyDescent="0.2">
      <c r="D495" s="2"/>
    </row>
    <row r="496" spans="4:4" s="5" customFormat="1" hidden="1" x14ac:dyDescent="0.2">
      <c r="D496" s="2"/>
    </row>
    <row r="497" spans="4:4" s="5" customFormat="1" hidden="1" x14ac:dyDescent="0.2">
      <c r="D497" s="2"/>
    </row>
    <row r="498" spans="4:4" s="5" customFormat="1" hidden="1" x14ac:dyDescent="0.2">
      <c r="D498" s="2"/>
    </row>
    <row r="499" spans="4:4" s="5" customFormat="1" hidden="1" x14ac:dyDescent="0.2">
      <c r="D499" s="2"/>
    </row>
    <row r="500" spans="4:4" s="5" customFormat="1" hidden="1" x14ac:dyDescent="0.2">
      <c r="D500" s="2"/>
    </row>
    <row r="501" spans="4:4" s="5" customFormat="1" hidden="1" x14ac:dyDescent="0.2">
      <c r="D501" s="2"/>
    </row>
    <row r="502" spans="4:4" s="5" customFormat="1" hidden="1" x14ac:dyDescent="0.2">
      <c r="D502" s="2"/>
    </row>
    <row r="503" spans="4:4" s="5" customFormat="1" hidden="1" x14ac:dyDescent="0.2">
      <c r="D503" s="2"/>
    </row>
    <row r="504" spans="4:4" s="5" customFormat="1" hidden="1" x14ac:dyDescent="0.2">
      <c r="D504" s="2"/>
    </row>
    <row r="505" spans="4:4" s="5" customFormat="1" hidden="1" x14ac:dyDescent="0.2">
      <c r="D505" s="2"/>
    </row>
    <row r="506" spans="4:4" s="5" customFormat="1" hidden="1" x14ac:dyDescent="0.2">
      <c r="D506" s="2"/>
    </row>
    <row r="507" spans="4:4" s="5" customFormat="1" hidden="1" x14ac:dyDescent="0.2">
      <c r="D507" s="2"/>
    </row>
    <row r="508" spans="4:4" s="5" customFormat="1" hidden="1" x14ac:dyDescent="0.2">
      <c r="D508" s="2"/>
    </row>
    <row r="509" spans="4:4" s="5" customFormat="1" hidden="1" x14ac:dyDescent="0.2">
      <c r="D509" s="2"/>
    </row>
    <row r="510" spans="4:4" s="5" customFormat="1" hidden="1" x14ac:dyDescent="0.2">
      <c r="D510" s="2"/>
    </row>
    <row r="511" spans="4:4" s="5" customFormat="1" hidden="1" x14ac:dyDescent="0.2">
      <c r="D511" s="2"/>
    </row>
    <row r="512" spans="4:4" s="5" customFormat="1" hidden="1" x14ac:dyDescent="0.2">
      <c r="D512" s="2"/>
    </row>
    <row r="513" spans="4:4" s="5" customFormat="1" hidden="1" x14ac:dyDescent="0.2">
      <c r="D513" s="2"/>
    </row>
    <row r="514" spans="4:4" s="5" customFormat="1" hidden="1" x14ac:dyDescent="0.2">
      <c r="D514" s="2"/>
    </row>
    <row r="515" spans="4:4" s="5" customFormat="1" hidden="1" x14ac:dyDescent="0.2">
      <c r="D515" s="2"/>
    </row>
    <row r="516" spans="4:4" s="5" customFormat="1" hidden="1" x14ac:dyDescent="0.2">
      <c r="D516" s="2"/>
    </row>
    <row r="517" spans="4:4" s="5" customFormat="1" hidden="1" x14ac:dyDescent="0.2">
      <c r="D517" s="2"/>
    </row>
    <row r="518" spans="4:4" s="5" customFormat="1" hidden="1" x14ac:dyDescent="0.2">
      <c r="D518" s="2"/>
    </row>
    <row r="519" spans="4:4" s="5" customFormat="1" hidden="1" x14ac:dyDescent="0.2">
      <c r="D519" s="2"/>
    </row>
    <row r="520" spans="4:4" s="5" customFormat="1" hidden="1" x14ac:dyDescent="0.2">
      <c r="D520" s="2"/>
    </row>
    <row r="521" spans="4:4" s="5" customFormat="1" hidden="1" x14ac:dyDescent="0.2">
      <c r="D521" s="2"/>
    </row>
    <row r="522" spans="4:4" s="5" customFormat="1" hidden="1" x14ac:dyDescent="0.2">
      <c r="D522" s="2"/>
    </row>
    <row r="523" spans="4:4" s="5" customFormat="1" hidden="1" x14ac:dyDescent="0.2">
      <c r="D523" s="2"/>
    </row>
    <row r="524" spans="4:4" s="5" customFormat="1" hidden="1" x14ac:dyDescent="0.2">
      <c r="D524" s="2"/>
    </row>
    <row r="525" spans="4:4" s="5" customFormat="1" hidden="1" x14ac:dyDescent="0.2">
      <c r="D525" s="2"/>
    </row>
    <row r="526" spans="4:4" s="5" customFormat="1" hidden="1" x14ac:dyDescent="0.2">
      <c r="D526" s="2"/>
    </row>
    <row r="527" spans="4:4" s="5" customFormat="1" hidden="1" x14ac:dyDescent="0.2">
      <c r="D527" s="2"/>
    </row>
    <row r="528" spans="4:4" s="5" customFormat="1" hidden="1" x14ac:dyDescent="0.2">
      <c r="D528" s="2"/>
    </row>
    <row r="529" spans="4:4" s="5" customFormat="1" hidden="1" x14ac:dyDescent="0.2">
      <c r="D529" s="2"/>
    </row>
    <row r="530" spans="4:4" s="5" customFormat="1" hidden="1" x14ac:dyDescent="0.2">
      <c r="D530" s="2"/>
    </row>
    <row r="531" spans="4:4" s="5" customFormat="1" hidden="1" x14ac:dyDescent="0.2">
      <c r="D531" s="2"/>
    </row>
    <row r="532" spans="4:4" s="5" customFormat="1" hidden="1" x14ac:dyDescent="0.2">
      <c r="D532" s="2"/>
    </row>
    <row r="533" spans="4:4" s="5" customFormat="1" hidden="1" x14ac:dyDescent="0.2">
      <c r="D533" s="2"/>
    </row>
    <row r="534" spans="4:4" s="5" customFormat="1" hidden="1" x14ac:dyDescent="0.2">
      <c r="D534" s="2"/>
    </row>
    <row r="535" spans="4:4" s="5" customFormat="1" hidden="1" x14ac:dyDescent="0.2">
      <c r="D535" s="2"/>
    </row>
    <row r="536" spans="4:4" s="5" customFormat="1" hidden="1" x14ac:dyDescent="0.2">
      <c r="D536" s="2"/>
    </row>
    <row r="537" spans="4:4" s="5" customFormat="1" hidden="1" x14ac:dyDescent="0.2">
      <c r="D537" s="2"/>
    </row>
    <row r="538" spans="4:4" s="5" customFormat="1" hidden="1" x14ac:dyDescent="0.2">
      <c r="D538" s="2"/>
    </row>
    <row r="539" spans="4:4" s="5" customFormat="1" hidden="1" x14ac:dyDescent="0.2">
      <c r="D539" s="2"/>
    </row>
    <row r="540" spans="4:4" s="5" customFormat="1" hidden="1" x14ac:dyDescent="0.2">
      <c r="D540" s="2"/>
    </row>
    <row r="541" spans="4:4" s="5" customFormat="1" hidden="1" x14ac:dyDescent="0.2">
      <c r="D541" s="2"/>
    </row>
    <row r="542" spans="4:4" s="5" customFormat="1" hidden="1" x14ac:dyDescent="0.2">
      <c r="D542" s="2"/>
    </row>
    <row r="543" spans="4:4" s="5" customFormat="1" hidden="1" x14ac:dyDescent="0.2">
      <c r="D543" s="2"/>
    </row>
    <row r="544" spans="4:4" s="5" customFormat="1" hidden="1" x14ac:dyDescent="0.2">
      <c r="D544" s="2"/>
    </row>
    <row r="545" spans="4:4" s="5" customFormat="1" hidden="1" x14ac:dyDescent="0.2">
      <c r="D545" s="2"/>
    </row>
    <row r="546" spans="4:4" s="5" customFormat="1" hidden="1" x14ac:dyDescent="0.2">
      <c r="D546" s="2"/>
    </row>
    <row r="547" spans="4:4" s="5" customFormat="1" hidden="1" x14ac:dyDescent="0.2">
      <c r="D547" s="2"/>
    </row>
    <row r="548" spans="4:4" s="5" customFormat="1" hidden="1" x14ac:dyDescent="0.2">
      <c r="D548" s="2"/>
    </row>
    <row r="549" spans="4:4" s="5" customFormat="1" hidden="1" x14ac:dyDescent="0.2">
      <c r="D549" s="2"/>
    </row>
    <row r="550" spans="4:4" s="5" customFormat="1" hidden="1" x14ac:dyDescent="0.2">
      <c r="D550" s="2"/>
    </row>
    <row r="551" spans="4:4" s="5" customFormat="1" hidden="1" x14ac:dyDescent="0.2">
      <c r="D551" s="2"/>
    </row>
    <row r="552" spans="4:4" s="5" customFormat="1" hidden="1" x14ac:dyDescent="0.2">
      <c r="D552" s="2"/>
    </row>
    <row r="553" spans="4:4" s="5" customFormat="1" hidden="1" x14ac:dyDescent="0.2">
      <c r="D553" s="2"/>
    </row>
    <row r="554" spans="4:4" s="5" customFormat="1" hidden="1" x14ac:dyDescent="0.2">
      <c r="D554" s="2"/>
    </row>
    <row r="555" spans="4:4" s="5" customFormat="1" hidden="1" x14ac:dyDescent="0.2">
      <c r="D555" s="2"/>
    </row>
    <row r="556" spans="4:4" s="5" customFormat="1" hidden="1" x14ac:dyDescent="0.2">
      <c r="D556" s="2"/>
    </row>
    <row r="557" spans="4:4" s="5" customFormat="1" hidden="1" x14ac:dyDescent="0.2">
      <c r="D557" s="2"/>
    </row>
    <row r="558" spans="4:4" s="5" customFormat="1" hidden="1" x14ac:dyDescent="0.2">
      <c r="D558" s="2"/>
    </row>
    <row r="559" spans="4:4" s="5" customFormat="1" hidden="1" x14ac:dyDescent="0.2">
      <c r="D559" s="2"/>
    </row>
    <row r="560" spans="4:4" s="5" customFormat="1" hidden="1" x14ac:dyDescent="0.2">
      <c r="D560" s="2"/>
    </row>
    <row r="561" spans="4:4" s="5" customFormat="1" hidden="1" x14ac:dyDescent="0.2">
      <c r="D561" s="2"/>
    </row>
    <row r="562" spans="4:4" s="5" customFormat="1" hidden="1" x14ac:dyDescent="0.2">
      <c r="D562" s="2"/>
    </row>
    <row r="563" spans="4:4" s="5" customFormat="1" hidden="1" x14ac:dyDescent="0.2">
      <c r="D563" s="2"/>
    </row>
    <row r="564" spans="4:4" s="5" customFormat="1" hidden="1" x14ac:dyDescent="0.2">
      <c r="D564" s="2"/>
    </row>
    <row r="565" spans="4:4" s="5" customFormat="1" hidden="1" x14ac:dyDescent="0.2">
      <c r="D565" s="2"/>
    </row>
    <row r="566" spans="4:4" s="5" customFormat="1" hidden="1" x14ac:dyDescent="0.2">
      <c r="D566" s="2"/>
    </row>
    <row r="567" spans="4:4" s="5" customFormat="1" hidden="1" x14ac:dyDescent="0.2">
      <c r="D567" s="2"/>
    </row>
    <row r="568" spans="4:4" s="5" customFormat="1" hidden="1" x14ac:dyDescent="0.2">
      <c r="D568" s="2"/>
    </row>
    <row r="569" spans="4:4" s="5" customFormat="1" hidden="1" x14ac:dyDescent="0.2">
      <c r="D569" s="2"/>
    </row>
    <row r="570" spans="4:4" s="5" customFormat="1" hidden="1" x14ac:dyDescent="0.2">
      <c r="D570" s="2"/>
    </row>
    <row r="571" spans="4:4" s="5" customFormat="1" hidden="1" x14ac:dyDescent="0.2">
      <c r="D571" s="2"/>
    </row>
    <row r="572" spans="4:4" s="5" customFormat="1" hidden="1" x14ac:dyDescent="0.2">
      <c r="D572" s="2"/>
    </row>
    <row r="573" spans="4:4" s="5" customFormat="1" hidden="1" x14ac:dyDescent="0.2">
      <c r="D573" s="2"/>
    </row>
    <row r="574" spans="4:4" s="5" customFormat="1" hidden="1" x14ac:dyDescent="0.2">
      <c r="D574" s="2"/>
    </row>
    <row r="575" spans="4:4" s="5" customFormat="1" hidden="1" x14ac:dyDescent="0.2">
      <c r="D575" s="2"/>
    </row>
    <row r="576" spans="4:4" s="5" customFormat="1" hidden="1" x14ac:dyDescent="0.2">
      <c r="D576" s="2"/>
    </row>
    <row r="577" spans="4:4" s="5" customFormat="1" hidden="1" x14ac:dyDescent="0.2">
      <c r="D577" s="2"/>
    </row>
    <row r="578" spans="4:4" s="5" customFormat="1" hidden="1" x14ac:dyDescent="0.2">
      <c r="D578" s="2"/>
    </row>
    <row r="579" spans="4:4" s="5" customFormat="1" hidden="1" x14ac:dyDescent="0.2">
      <c r="D579" s="2"/>
    </row>
    <row r="580" spans="4:4" s="5" customFormat="1" hidden="1" x14ac:dyDescent="0.2">
      <c r="D580" s="2"/>
    </row>
    <row r="581" spans="4:4" s="5" customFormat="1" hidden="1" x14ac:dyDescent="0.2">
      <c r="D581" s="2"/>
    </row>
    <row r="582" spans="4:4" s="5" customFormat="1" hidden="1" x14ac:dyDescent="0.2">
      <c r="D582" s="2"/>
    </row>
    <row r="583" spans="4:4" s="5" customFormat="1" hidden="1" x14ac:dyDescent="0.2">
      <c r="D583" s="2"/>
    </row>
    <row r="584" spans="4:4" s="5" customFormat="1" hidden="1" x14ac:dyDescent="0.2">
      <c r="D584" s="2"/>
    </row>
    <row r="585" spans="4:4" s="5" customFormat="1" hidden="1" x14ac:dyDescent="0.2">
      <c r="D585" s="2"/>
    </row>
    <row r="586" spans="4:4" s="5" customFormat="1" hidden="1" x14ac:dyDescent="0.2">
      <c r="D586" s="2"/>
    </row>
    <row r="587" spans="4:4" s="5" customFormat="1" hidden="1" x14ac:dyDescent="0.2">
      <c r="D587" s="2"/>
    </row>
    <row r="588" spans="4:4" s="5" customFormat="1" hidden="1" x14ac:dyDescent="0.2">
      <c r="D588" s="2"/>
    </row>
    <row r="589" spans="4:4" s="5" customFormat="1" hidden="1" x14ac:dyDescent="0.2">
      <c r="D589" s="2"/>
    </row>
    <row r="590" spans="4:4" s="5" customFormat="1" hidden="1" x14ac:dyDescent="0.2">
      <c r="D590" s="2"/>
    </row>
    <row r="591" spans="4:4" s="5" customFormat="1" hidden="1" x14ac:dyDescent="0.2">
      <c r="D591" s="2"/>
    </row>
    <row r="592" spans="4:4" s="5" customFormat="1" hidden="1" x14ac:dyDescent="0.2">
      <c r="D592" s="2"/>
    </row>
    <row r="593" spans="4:4" s="5" customFormat="1" hidden="1" x14ac:dyDescent="0.2">
      <c r="D593" s="2"/>
    </row>
    <row r="594" spans="4:4" s="5" customFormat="1" hidden="1" x14ac:dyDescent="0.2">
      <c r="D594" s="2"/>
    </row>
    <row r="595" spans="4:4" s="5" customFormat="1" hidden="1" x14ac:dyDescent="0.2">
      <c r="D595" s="2"/>
    </row>
    <row r="596" spans="4:4" s="5" customFormat="1" hidden="1" x14ac:dyDescent="0.2">
      <c r="D596" s="2"/>
    </row>
    <row r="597" spans="4:4" s="5" customFormat="1" hidden="1" x14ac:dyDescent="0.2">
      <c r="D597" s="2"/>
    </row>
    <row r="598" spans="4:4" s="5" customFormat="1" hidden="1" x14ac:dyDescent="0.2">
      <c r="D598" s="2"/>
    </row>
    <row r="599" spans="4:4" s="5" customFormat="1" hidden="1" x14ac:dyDescent="0.2">
      <c r="D599" s="2"/>
    </row>
    <row r="600" spans="4:4" s="5" customFormat="1" hidden="1" x14ac:dyDescent="0.2">
      <c r="D600" s="2"/>
    </row>
    <row r="601" spans="4:4" s="5" customFormat="1" hidden="1" x14ac:dyDescent="0.2">
      <c r="D601" s="2"/>
    </row>
    <row r="602" spans="4:4" s="5" customFormat="1" hidden="1" x14ac:dyDescent="0.2">
      <c r="D602" s="2"/>
    </row>
    <row r="603" spans="4:4" s="5" customFormat="1" hidden="1" x14ac:dyDescent="0.2">
      <c r="D603" s="2"/>
    </row>
    <row r="604" spans="4:4" s="5" customFormat="1" hidden="1" x14ac:dyDescent="0.2">
      <c r="D604" s="2"/>
    </row>
    <row r="605" spans="4:4" s="5" customFormat="1" hidden="1" x14ac:dyDescent="0.2">
      <c r="D605" s="2"/>
    </row>
    <row r="606" spans="4:4" s="5" customFormat="1" hidden="1" x14ac:dyDescent="0.2">
      <c r="D606" s="2"/>
    </row>
    <row r="607" spans="4:4" s="5" customFormat="1" hidden="1" x14ac:dyDescent="0.2">
      <c r="D607" s="2"/>
    </row>
    <row r="608" spans="4:4" s="5" customFormat="1" hidden="1" x14ac:dyDescent="0.2">
      <c r="D608" s="2"/>
    </row>
    <row r="609" spans="4:4" s="5" customFormat="1" hidden="1" x14ac:dyDescent="0.2">
      <c r="D609" s="2"/>
    </row>
    <row r="610" spans="4:4" s="5" customFormat="1" hidden="1" x14ac:dyDescent="0.2">
      <c r="D610" s="2"/>
    </row>
    <row r="611" spans="4:4" s="5" customFormat="1" hidden="1" x14ac:dyDescent="0.2">
      <c r="D611" s="2"/>
    </row>
    <row r="612" spans="4:4" s="5" customFormat="1" hidden="1" x14ac:dyDescent="0.2">
      <c r="D612" s="2"/>
    </row>
    <row r="613" spans="4:4" s="5" customFormat="1" hidden="1" x14ac:dyDescent="0.2">
      <c r="D613" s="2"/>
    </row>
    <row r="614" spans="4:4" s="5" customFormat="1" hidden="1" x14ac:dyDescent="0.2">
      <c r="D614" s="2"/>
    </row>
    <row r="615" spans="4:4" s="5" customFormat="1" hidden="1" x14ac:dyDescent="0.2">
      <c r="D615" s="2"/>
    </row>
    <row r="616" spans="4:4" s="5" customFormat="1" hidden="1" x14ac:dyDescent="0.2">
      <c r="D616" s="2"/>
    </row>
    <row r="617" spans="4:4" s="5" customFormat="1" hidden="1" x14ac:dyDescent="0.2">
      <c r="D617" s="2"/>
    </row>
    <row r="618" spans="4:4" s="5" customFormat="1" hidden="1" x14ac:dyDescent="0.2">
      <c r="D618" s="2"/>
    </row>
    <row r="619" spans="4:4" s="5" customFormat="1" hidden="1" x14ac:dyDescent="0.2">
      <c r="D619" s="2"/>
    </row>
    <row r="620" spans="4:4" s="5" customFormat="1" hidden="1" x14ac:dyDescent="0.2">
      <c r="D620" s="2"/>
    </row>
    <row r="621" spans="4:4" s="5" customFormat="1" hidden="1" x14ac:dyDescent="0.2">
      <c r="D621" s="2"/>
    </row>
    <row r="622" spans="4:4" s="5" customFormat="1" hidden="1" x14ac:dyDescent="0.2">
      <c r="D622" s="2"/>
    </row>
    <row r="623" spans="4:4" s="5" customFormat="1" hidden="1" x14ac:dyDescent="0.2">
      <c r="D623" s="2"/>
    </row>
    <row r="624" spans="4:4" s="5" customFormat="1" hidden="1" x14ac:dyDescent="0.2">
      <c r="D624" s="2"/>
    </row>
    <row r="625" spans="4:4" s="5" customFormat="1" hidden="1" x14ac:dyDescent="0.2">
      <c r="D625" s="2"/>
    </row>
    <row r="626" spans="4:4" s="5" customFormat="1" hidden="1" x14ac:dyDescent="0.2">
      <c r="D626" s="2"/>
    </row>
    <row r="627" spans="4:4" s="5" customFormat="1" hidden="1" x14ac:dyDescent="0.2">
      <c r="D627" s="2"/>
    </row>
    <row r="628" spans="4:4" s="5" customFormat="1" hidden="1" x14ac:dyDescent="0.2">
      <c r="D628" s="2"/>
    </row>
    <row r="629" spans="4:4" s="5" customFormat="1" hidden="1" x14ac:dyDescent="0.2">
      <c r="D629" s="2"/>
    </row>
    <row r="630" spans="4:4" s="5" customFormat="1" hidden="1" x14ac:dyDescent="0.2">
      <c r="D630" s="2"/>
    </row>
    <row r="631" spans="4:4" s="5" customFormat="1" hidden="1" x14ac:dyDescent="0.2">
      <c r="D631" s="2"/>
    </row>
    <row r="632" spans="4:4" s="5" customFormat="1" hidden="1" x14ac:dyDescent="0.2">
      <c r="D632" s="2"/>
    </row>
    <row r="633" spans="4:4" s="5" customFormat="1" hidden="1" x14ac:dyDescent="0.2">
      <c r="D633" s="2"/>
    </row>
    <row r="634" spans="4:4" s="5" customFormat="1" hidden="1" x14ac:dyDescent="0.2">
      <c r="D634" s="2"/>
    </row>
    <row r="635" spans="4:4" s="5" customFormat="1" hidden="1" x14ac:dyDescent="0.2">
      <c r="D635" s="2"/>
    </row>
    <row r="636" spans="4:4" s="5" customFormat="1" hidden="1" x14ac:dyDescent="0.2">
      <c r="D636" s="2"/>
    </row>
    <row r="637" spans="4:4" s="5" customFormat="1" hidden="1" x14ac:dyDescent="0.2">
      <c r="D637" s="2"/>
    </row>
    <row r="638" spans="4:4" s="5" customFormat="1" hidden="1" x14ac:dyDescent="0.2">
      <c r="D638" s="2"/>
    </row>
    <row r="639" spans="4:4" s="5" customFormat="1" hidden="1" x14ac:dyDescent="0.2">
      <c r="D639" s="2"/>
    </row>
    <row r="640" spans="4:4" s="5" customFormat="1" hidden="1" x14ac:dyDescent="0.2">
      <c r="D640" s="2"/>
    </row>
    <row r="641" spans="4:4" s="5" customFormat="1" hidden="1" x14ac:dyDescent="0.2">
      <c r="D641" s="2"/>
    </row>
    <row r="642" spans="4:4" s="5" customFormat="1" hidden="1" x14ac:dyDescent="0.2">
      <c r="D642" s="2"/>
    </row>
    <row r="643" spans="4:4" s="5" customFormat="1" hidden="1" x14ac:dyDescent="0.2">
      <c r="D643" s="2"/>
    </row>
    <row r="644" spans="4:4" s="5" customFormat="1" hidden="1" x14ac:dyDescent="0.2">
      <c r="D644" s="2"/>
    </row>
    <row r="645" spans="4:4" s="5" customFormat="1" hidden="1" x14ac:dyDescent="0.2">
      <c r="D645" s="2"/>
    </row>
    <row r="646" spans="4:4" s="5" customFormat="1" hidden="1" x14ac:dyDescent="0.2">
      <c r="D646" s="2"/>
    </row>
    <row r="647" spans="4:4" s="5" customFormat="1" hidden="1" x14ac:dyDescent="0.2">
      <c r="D647" s="2"/>
    </row>
    <row r="648" spans="4:4" s="5" customFormat="1" hidden="1" x14ac:dyDescent="0.2">
      <c r="D648" s="2"/>
    </row>
    <row r="649" spans="4:4" s="5" customFormat="1" hidden="1" x14ac:dyDescent="0.2">
      <c r="D649" s="2"/>
    </row>
    <row r="650" spans="4:4" s="5" customFormat="1" hidden="1" x14ac:dyDescent="0.2">
      <c r="D650" s="2"/>
    </row>
    <row r="651" spans="4:4" s="5" customFormat="1" hidden="1" x14ac:dyDescent="0.2">
      <c r="D651" s="2"/>
    </row>
    <row r="652" spans="4:4" s="5" customFormat="1" hidden="1" x14ac:dyDescent="0.2">
      <c r="D652" s="2"/>
    </row>
    <row r="653" spans="4:4" s="5" customFormat="1" hidden="1" x14ac:dyDescent="0.2">
      <c r="D653" s="2"/>
    </row>
    <row r="654" spans="4:4" s="5" customFormat="1" hidden="1" x14ac:dyDescent="0.2">
      <c r="D654" s="2"/>
    </row>
    <row r="655" spans="4:4" s="5" customFormat="1" hidden="1" x14ac:dyDescent="0.2">
      <c r="D655" s="2"/>
    </row>
    <row r="656" spans="4:4" s="5" customFormat="1" hidden="1" x14ac:dyDescent="0.2">
      <c r="D656" s="2"/>
    </row>
    <row r="657" spans="4:4" s="5" customFormat="1" hidden="1" x14ac:dyDescent="0.2">
      <c r="D657" s="2"/>
    </row>
    <row r="658" spans="4:4" s="5" customFormat="1" hidden="1" x14ac:dyDescent="0.2">
      <c r="D658" s="2"/>
    </row>
    <row r="659" spans="4:4" s="5" customFormat="1" hidden="1" x14ac:dyDescent="0.2">
      <c r="D659" s="2"/>
    </row>
    <row r="660" spans="4:4" s="5" customFormat="1" hidden="1" x14ac:dyDescent="0.2">
      <c r="D660" s="2"/>
    </row>
    <row r="661" spans="4:4" s="5" customFormat="1" hidden="1" x14ac:dyDescent="0.2">
      <c r="D661" s="2"/>
    </row>
    <row r="662" spans="4:4" s="5" customFormat="1" hidden="1" x14ac:dyDescent="0.2">
      <c r="D662" s="2"/>
    </row>
    <row r="663" spans="4:4" s="5" customFormat="1" hidden="1" x14ac:dyDescent="0.2">
      <c r="D663" s="2"/>
    </row>
    <row r="664" spans="4:4" s="5" customFormat="1" hidden="1" x14ac:dyDescent="0.2">
      <c r="D664" s="2"/>
    </row>
    <row r="665" spans="4:4" s="5" customFormat="1" hidden="1" x14ac:dyDescent="0.2">
      <c r="D665" s="2"/>
    </row>
    <row r="666" spans="4:4" s="5" customFormat="1" hidden="1" x14ac:dyDescent="0.2">
      <c r="D666" s="2"/>
    </row>
    <row r="667" spans="4:4" s="5" customFormat="1" hidden="1" x14ac:dyDescent="0.2">
      <c r="D667" s="2"/>
    </row>
    <row r="668" spans="4:4" s="5" customFormat="1" hidden="1" x14ac:dyDescent="0.2">
      <c r="D668" s="2"/>
    </row>
    <row r="669" spans="4:4" s="5" customFormat="1" hidden="1" x14ac:dyDescent="0.2">
      <c r="D669" s="2"/>
    </row>
    <row r="670" spans="4:4" s="5" customFormat="1" hidden="1" x14ac:dyDescent="0.2">
      <c r="D670" s="2"/>
    </row>
    <row r="671" spans="4:4" s="5" customFormat="1" hidden="1" x14ac:dyDescent="0.2">
      <c r="D671" s="2"/>
    </row>
    <row r="672" spans="4:4" s="5" customFormat="1" hidden="1" x14ac:dyDescent="0.2">
      <c r="D672" s="2"/>
    </row>
    <row r="673" spans="4:4" s="5" customFormat="1" hidden="1" x14ac:dyDescent="0.2">
      <c r="D673" s="2"/>
    </row>
    <row r="674" spans="4:4" s="5" customFormat="1" hidden="1" x14ac:dyDescent="0.2">
      <c r="D674" s="2"/>
    </row>
    <row r="675" spans="4:4" s="5" customFormat="1" hidden="1" x14ac:dyDescent="0.2">
      <c r="D675" s="2"/>
    </row>
    <row r="676" spans="4:4" s="5" customFormat="1" hidden="1" x14ac:dyDescent="0.2">
      <c r="D676" s="2"/>
    </row>
    <row r="677" spans="4:4" s="5" customFormat="1" hidden="1" x14ac:dyDescent="0.2">
      <c r="D677" s="2"/>
    </row>
    <row r="678" spans="4:4" s="5" customFormat="1" hidden="1" x14ac:dyDescent="0.2">
      <c r="D678" s="2"/>
    </row>
    <row r="679" spans="4:4" s="5" customFormat="1" hidden="1" x14ac:dyDescent="0.2">
      <c r="D679" s="2"/>
    </row>
    <row r="680" spans="4:4" s="5" customFormat="1" hidden="1" x14ac:dyDescent="0.2">
      <c r="D680" s="2"/>
    </row>
    <row r="681" spans="4:4" s="5" customFormat="1" hidden="1" x14ac:dyDescent="0.2">
      <c r="D681" s="2"/>
    </row>
    <row r="682" spans="4:4" s="5" customFormat="1" hidden="1" x14ac:dyDescent="0.2">
      <c r="D682" s="2"/>
    </row>
    <row r="683" spans="4:4" s="5" customFormat="1" hidden="1" x14ac:dyDescent="0.2">
      <c r="D683" s="2"/>
    </row>
    <row r="684" spans="4:4" s="5" customFormat="1" hidden="1" x14ac:dyDescent="0.2">
      <c r="D684" s="2"/>
    </row>
    <row r="685" spans="4:4" s="5" customFormat="1" hidden="1" x14ac:dyDescent="0.2">
      <c r="D685" s="2"/>
    </row>
    <row r="686" spans="4:4" s="5" customFormat="1" hidden="1" x14ac:dyDescent="0.2">
      <c r="D686" s="2"/>
    </row>
    <row r="687" spans="4:4" s="5" customFormat="1" hidden="1" x14ac:dyDescent="0.2">
      <c r="D687" s="2"/>
    </row>
    <row r="688" spans="4:4" s="5" customFormat="1" hidden="1" x14ac:dyDescent="0.2">
      <c r="D688" s="2"/>
    </row>
    <row r="689" spans="4:4" s="5" customFormat="1" hidden="1" x14ac:dyDescent="0.2">
      <c r="D689" s="2"/>
    </row>
    <row r="690" spans="4:4" s="5" customFormat="1" hidden="1" x14ac:dyDescent="0.2">
      <c r="D690" s="2"/>
    </row>
    <row r="691" spans="4:4" s="5" customFormat="1" hidden="1" x14ac:dyDescent="0.2">
      <c r="D691" s="2"/>
    </row>
    <row r="692" spans="4:4" s="5" customFormat="1" hidden="1" x14ac:dyDescent="0.2">
      <c r="D692" s="2"/>
    </row>
    <row r="693" spans="4:4" s="5" customFormat="1" hidden="1" x14ac:dyDescent="0.2">
      <c r="D693" s="2"/>
    </row>
    <row r="694" spans="4:4" s="5" customFormat="1" hidden="1" x14ac:dyDescent="0.2">
      <c r="D694" s="2"/>
    </row>
    <row r="695" spans="4:4" s="5" customFormat="1" hidden="1" x14ac:dyDescent="0.2">
      <c r="D695" s="2"/>
    </row>
    <row r="696" spans="4:4" s="5" customFormat="1" hidden="1" x14ac:dyDescent="0.2">
      <c r="D696" s="2"/>
    </row>
    <row r="697" spans="4:4" s="5" customFormat="1" hidden="1" x14ac:dyDescent="0.2">
      <c r="D697" s="2"/>
    </row>
    <row r="698" spans="4:4" s="5" customFormat="1" hidden="1" x14ac:dyDescent="0.2">
      <c r="D698" s="2"/>
    </row>
    <row r="699" spans="4:4" s="5" customFormat="1" hidden="1" x14ac:dyDescent="0.2">
      <c r="D699" s="2"/>
    </row>
    <row r="700" spans="4:4" s="5" customFormat="1" hidden="1" x14ac:dyDescent="0.2">
      <c r="D700" s="2"/>
    </row>
    <row r="701" spans="4:4" s="5" customFormat="1" hidden="1" x14ac:dyDescent="0.2">
      <c r="D701" s="2"/>
    </row>
    <row r="702" spans="4:4" s="5" customFormat="1" hidden="1" x14ac:dyDescent="0.2">
      <c r="D702" s="2"/>
    </row>
    <row r="703" spans="4:4" s="5" customFormat="1" hidden="1" x14ac:dyDescent="0.2">
      <c r="D703" s="2"/>
    </row>
    <row r="704" spans="4:4" s="5" customFormat="1" hidden="1" x14ac:dyDescent="0.2">
      <c r="D704" s="2"/>
    </row>
    <row r="705" spans="4:4" s="5" customFormat="1" hidden="1" x14ac:dyDescent="0.2">
      <c r="D705" s="2"/>
    </row>
    <row r="706" spans="4:4" s="5" customFormat="1" hidden="1" x14ac:dyDescent="0.2">
      <c r="D706" s="2"/>
    </row>
    <row r="707" spans="4:4" s="5" customFormat="1" hidden="1" x14ac:dyDescent="0.2">
      <c r="D707" s="2"/>
    </row>
    <row r="708" spans="4:4" s="5" customFormat="1" hidden="1" x14ac:dyDescent="0.2">
      <c r="D708" s="2"/>
    </row>
    <row r="709" spans="4:4" s="5" customFormat="1" hidden="1" x14ac:dyDescent="0.2">
      <c r="D709" s="2"/>
    </row>
    <row r="710" spans="4:4" s="5" customFormat="1" hidden="1" x14ac:dyDescent="0.2">
      <c r="D710" s="2"/>
    </row>
    <row r="711" spans="4:4" s="5" customFormat="1" hidden="1" x14ac:dyDescent="0.2">
      <c r="D711" s="2"/>
    </row>
    <row r="712" spans="4:4" s="5" customFormat="1" hidden="1" x14ac:dyDescent="0.2">
      <c r="D712" s="2"/>
    </row>
    <row r="713" spans="4:4" s="5" customFormat="1" hidden="1" x14ac:dyDescent="0.2">
      <c r="D713" s="2"/>
    </row>
    <row r="714" spans="4:4" s="5" customFormat="1" hidden="1" x14ac:dyDescent="0.2">
      <c r="D714" s="2"/>
    </row>
    <row r="715" spans="4:4" s="5" customFormat="1" hidden="1" x14ac:dyDescent="0.2">
      <c r="D715" s="2"/>
    </row>
    <row r="716" spans="4:4" s="5" customFormat="1" hidden="1" x14ac:dyDescent="0.2">
      <c r="D716" s="2"/>
    </row>
    <row r="717" spans="4:4" s="5" customFormat="1" hidden="1" x14ac:dyDescent="0.2">
      <c r="D717" s="2"/>
    </row>
    <row r="718" spans="4:4" s="5" customFormat="1" hidden="1" x14ac:dyDescent="0.2">
      <c r="D718" s="2"/>
    </row>
    <row r="719" spans="4:4" s="5" customFormat="1" hidden="1" x14ac:dyDescent="0.2">
      <c r="D719" s="2"/>
    </row>
    <row r="720" spans="4:4" s="5" customFormat="1" hidden="1" x14ac:dyDescent="0.2">
      <c r="D720" s="2"/>
    </row>
    <row r="721" spans="4:4" s="5" customFormat="1" hidden="1" x14ac:dyDescent="0.2">
      <c r="D721" s="2"/>
    </row>
    <row r="722" spans="4:4" s="5" customFormat="1" hidden="1" x14ac:dyDescent="0.2">
      <c r="D722" s="2"/>
    </row>
    <row r="723" spans="4:4" s="5" customFormat="1" hidden="1" x14ac:dyDescent="0.2">
      <c r="D723" s="2"/>
    </row>
    <row r="724" spans="4:4" s="5" customFormat="1" hidden="1" x14ac:dyDescent="0.2">
      <c r="D724" s="2"/>
    </row>
    <row r="725" spans="4:4" s="5" customFormat="1" hidden="1" x14ac:dyDescent="0.2">
      <c r="D725" s="2"/>
    </row>
    <row r="726" spans="4:4" s="5" customFormat="1" hidden="1" x14ac:dyDescent="0.2">
      <c r="D726" s="2"/>
    </row>
    <row r="727" spans="4:4" s="5" customFormat="1" hidden="1" x14ac:dyDescent="0.2">
      <c r="D727" s="2"/>
    </row>
    <row r="728" spans="4:4" s="5" customFormat="1" hidden="1" x14ac:dyDescent="0.2">
      <c r="D728" s="2"/>
    </row>
    <row r="729" spans="4:4" s="5" customFormat="1" hidden="1" x14ac:dyDescent="0.2">
      <c r="D729" s="2"/>
    </row>
    <row r="730" spans="4:4" s="5" customFormat="1" hidden="1" x14ac:dyDescent="0.2">
      <c r="D730" s="2"/>
    </row>
    <row r="731" spans="4:4" s="5" customFormat="1" hidden="1" x14ac:dyDescent="0.2">
      <c r="D731" s="2"/>
    </row>
    <row r="732" spans="4:4" s="5" customFormat="1" hidden="1" x14ac:dyDescent="0.2">
      <c r="D732" s="2"/>
    </row>
    <row r="733" spans="4:4" s="5" customFormat="1" hidden="1" x14ac:dyDescent="0.2">
      <c r="D733" s="2"/>
    </row>
    <row r="734" spans="4:4" s="5" customFormat="1" hidden="1" x14ac:dyDescent="0.2">
      <c r="D734" s="2"/>
    </row>
    <row r="735" spans="4:4" s="5" customFormat="1" hidden="1" x14ac:dyDescent="0.2">
      <c r="D735" s="2"/>
    </row>
    <row r="736" spans="4:4" s="5" customFormat="1" hidden="1" x14ac:dyDescent="0.2">
      <c r="D736" s="2"/>
    </row>
    <row r="737" spans="4:4" s="5" customFormat="1" hidden="1" x14ac:dyDescent="0.2">
      <c r="D737" s="2"/>
    </row>
    <row r="738" spans="4:4" s="5" customFormat="1" hidden="1" x14ac:dyDescent="0.2">
      <c r="D738" s="2"/>
    </row>
    <row r="739" spans="4:4" s="5" customFormat="1" hidden="1" x14ac:dyDescent="0.2">
      <c r="D739" s="2"/>
    </row>
    <row r="740" spans="4:4" s="5" customFormat="1" hidden="1" x14ac:dyDescent="0.2">
      <c r="D740" s="2"/>
    </row>
    <row r="741" spans="4:4" s="5" customFormat="1" hidden="1" x14ac:dyDescent="0.2">
      <c r="D741" s="2"/>
    </row>
    <row r="742" spans="4:4" s="5" customFormat="1" hidden="1" x14ac:dyDescent="0.2">
      <c r="D742" s="2"/>
    </row>
    <row r="743" spans="4:4" s="5" customFormat="1" hidden="1" x14ac:dyDescent="0.2">
      <c r="D743" s="2"/>
    </row>
    <row r="744" spans="4:4" s="5" customFormat="1" hidden="1" x14ac:dyDescent="0.2">
      <c r="D744" s="2"/>
    </row>
    <row r="745" spans="4:4" s="5" customFormat="1" hidden="1" x14ac:dyDescent="0.2">
      <c r="D745" s="2"/>
    </row>
    <row r="746" spans="4:4" s="5" customFormat="1" hidden="1" x14ac:dyDescent="0.2">
      <c r="D746" s="2"/>
    </row>
    <row r="747" spans="4:4" s="5" customFormat="1" hidden="1" x14ac:dyDescent="0.2">
      <c r="D747" s="2"/>
    </row>
    <row r="748" spans="4:4" s="5" customFormat="1" hidden="1" x14ac:dyDescent="0.2">
      <c r="D748" s="2"/>
    </row>
    <row r="749" spans="4:4" s="5" customFormat="1" hidden="1" x14ac:dyDescent="0.2">
      <c r="D749" s="2"/>
    </row>
    <row r="750" spans="4:4" s="5" customFormat="1" hidden="1" x14ac:dyDescent="0.2">
      <c r="D750" s="2"/>
    </row>
    <row r="751" spans="4:4" s="5" customFormat="1" hidden="1" x14ac:dyDescent="0.2">
      <c r="D751" s="2"/>
    </row>
    <row r="752" spans="4:4" s="5" customFormat="1" hidden="1" x14ac:dyDescent="0.2">
      <c r="D752" s="2"/>
    </row>
    <row r="753" spans="2:5" s="5" customFormat="1" hidden="1" x14ac:dyDescent="0.2">
      <c r="D753" s="2"/>
    </row>
    <row r="754" spans="2:5" s="5" customFormat="1" hidden="1" x14ac:dyDescent="0.2">
      <c r="D754" s="2"/>
    </row>
    <row r="755" spans="2:5" s="5" customFormat="1" hidden="1" x14ac:dyDescent="0.2">
      <c r="D755" s="2"/>
    </row>
    <row r="756" spans="2:5" s="5" customFormat="1" hidden="1" x14ac:dyDescent="0.2">
      <c r="D756" s="2"/>
    </row>
    <row r="757" spans="2:5" s="5" customFormat="1" hidden="1" x14ac:dyDescent="0.2">
      <c r="D757" s="2"/>
    </row>
    <row r="761" spans="2:5" s="1" customFormat="1" hidden="1" x14ac:dyDescent="0.2">
      <c r="B761" s="5"/>
      <c r="C761" s="3"/>
      <c r="D761" s="2"/>
      <c r="E761" s="4"/>
    </row>
    <row r="762" spans="2:5" s="1" customFormat="1" hidden="1" x14ac:dyDescent="0.2">
      <c r="B762" s="5"/>
      <c r="C762" s="3"/>
      <c r="D762" s="2"/>
      <c r="E762" s="4"/>
    </row>
    <row r="763" spans="2:5" s="1" customFormat="1" hidden="1" x14ac:dyDescent="0.2">
      <c r="B763" s="5"/>
      <c r="C763" s="3"/>
      <c r="D763" s="2"/>
      <c r="E763" s="4"/>
    </row>
    <row r="764" spans="2:5" s="1" customFormat="1" hidden="1" x14ac:dyDescent="0.2">
      <c r="B764" s="5"/>
      <c r="C764" s="3"/>
      <c r="D764" s="2"/>
      <c r="E764" s="4"/>
    </row>
    <row r="765" spans="2:5" s="1" customFormat="1" hidden="1" x14ac:dyDescent="0.2">
      <c r="B765" s="5"/>
      <c r="C765" s="3"/>
      <c r="D765" s="2"/>
      <c r="E765" s="4"/>
    </row>
    <row r="766" spans="2:5" s="1" customFormat="1" hidden="1" x14ac:dyDescent="0.2">
      <c r="B766" s="5"/>
      <c r="C766" s="3"/>
      <c r="D766" s="2"/>
      <c r="E766" s="4"/>
    </row>
    <row r="767" spans="2:5" s="1" customFormat="1" hidden="1" x14ac:dyDescent="0.2">
      <c r="B767" s="5"/>
      <c r="C767" s="3"/>
      <c r="D767" s="2"/>
      <c r="E767" s="4"/>
    </row>
    <row r="768" spans="2:5" s="1" customFormat="1" hidden="1" x14ac:dyDescent="0.2">
      <c r="B768" s="5"/>
      <c r="C768" s="3"/>
      <c r="D768" s="2"/>
      <c r="E768" s="4"/>
    </row>
    <row r="769" spans="2:5" s="1" customFormat="1" hidden="1" x14ac:dyDescent="0.2">
      <c r="B769" s="5"/>
      <c r="C769" s="3"/>
      <c r="D769" s="2"/>
      <c r="E769" s="4"/>
    </row>
    <row r="770" spans="2:5" s="1" customFormat="1" hidden="1" x14ac:dyDescent="0.2">
      <c r="B770" s="5"/>
      <c r="C770" s="3"/>
      <c r="D770" s="2"/>
      <c r="E770" s="4"/>
    </row>
    <row r="771" spans="2:5" ht="12.75" customHeight="1" x14ac:dyDescent="0.2"/>
    <row r="772" spans="2:5" ht="12.75" customHeight="1" x14ac:dyDescent="0.2"/>
    <row r="773" spans="2:5" ht="12.75" customHeight="1" x14ac:dyDescent="0.2"/>
    <row r="774" spans="2:5" ht="12.75" customHeight="1" x14ac:dyDescent="0.2"/>
    <row r="775" spans="2:5" ht="12.75" customHeight="1" x14ac:dyDescent="0.2"/>
    <row r="776" spans="2:5" ht="12.75" customHeight="1" x14ac:dyDescent="0.2"/>
    <row r="777" spans="2:5" ht="12.75" customHeight="1" x14ac:dyDescent="0.2"/>
    <row r="778" spans="2:5" ht="12.75" customHeight="1" x14ac:dyDescent="0.2"/>
  </sheetData>
  <sheetProtection selectLockedCells="1" selectUnlockedCells="1"/>
  <mergeCells count="3">
    <mergeCell ref="B13:C13"/>
    <mergeCell ref="B14:C14"/>
    <mergeCell ref="B15:C15"/>
  </mergeCells>
  <hyperlinks>
    <hyperlink ref="C19" location="C.1!A1" display="Cuadro de la serie agregada del IMAE: índice original y de tendencia-ciclo." xr:uid="{00000000-0004-0000-0000-000000000000}"/>
    <hyperlink ref="C21" location="C.2!V2" display="Cuadro del IMAE de la tasa de variación interanual de la serie original, por componentes." xr:uid="{00000000-0004-0000-0000-000001000000}"/>
    <hyperlink ref="C20" location="C.2!A2" display="Cuadro del IMAE de la serie original, por componentes." xr:uid="{00000000-0004-0000-0000-000002000000}"/>
  </hyperlinks>
  <printOptions horizontalCentered="1" verticalCentered="1"/>
  <pageMargins left="0.27559055118110237" right="0.23622047244094491" top="0.59055118110236227" bottom="0.39370078740157483" header="0" footer="0"/>
  <pageSetup scale="95" orientation="landscape" r:id="rId1"/>
  <headerFooter alignWithMargins="0"/>
  <ignoredErrors>
    <ignoredError sqref="B19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0" tint="-4.9989318521683403E-2"/>
    <pageSetUpPr fitToPage="1"/>
  </sheetPr>
  <dimension ref="A1:XFB442"/>
  <sheetViews>
    <sheetView showGridLines="0" zoomScaleNormal="100" zoomScaleSheetLayoutView="120" workbookViewId="0">
      <pane xSplit="1" ySplit="8" topLeftCell="B140" activePane="bottomRight" state="frozen"/>
      <selection activeCell="E70" sqref="E70"/>
      <selection pane="topRight" activeCell="E70" sqref="E70"/>
      <selection pane="bottomLeft" activeCell="E70" sqref="E70"/>
      <selection pane="bottomRight" activeCell="B151" sqref="B151"/>
    </sheetView>
  </sheetViews>
  <sheetFormatPr baseColWidth="10" defaultColWidth="0" defaultRowHeight="15.75" x14ac:dyDescent="0.25"/>
  <cols>
    <col min="1" max="2" width="15.7109375" style="23" customWidth="1"/>
    <col min="3" max="4" width="16.7109375" style="23" customWidth="1"/>
    <col min="5" max="5" width="0.85546875" style="36" customWidth="1"/>
    <col min="6" max="6" width="1" style="36" customWidth="1"/>
    <col min="7" max="16382" width="1.85546875" style="23" hidden="1"/>
    <col min="16383" max="16384" width="0.85546875" style="23" customWidth="1"/>
  </cols>
  <sheetData>
    <row r="1" spans="1:6" x14ac:dyDescent="0.25">
      <c r="A1" s="22"/>
      <c r="D1" s="62" t="s">
        <v>58</v>
      </c>
    </row>
    <row r="2" spans="1:6" x14ac:dyDescent="0.25">
      <c r="A2" s="22" t="s">
        <v>27</v>
      </c>
    </row>
    <row r="3" spans="1:6" x14ac:dyDescent="0.25">
      <c r="A3" s="22" t="s">
        <v>21</v>
      </c>
    </row>
    <row r="4" spans="1:6" x14ac:dyDescent="0.25">
      <c r="A4" s="23" t="s">
        <v>70</v>
      </c>
    </row>
    <row r="5" spans="1:6" x14ac:dyDescent="0.25">
      <c r="A5" s="23" t="s">
        <v>26</v>
      </c>
    </row>
    <row r="6" spans="1:6" s="22" customFormat="1" ht="15.95" customHeight="1" x14ac:dyDescent="0.25">
      <c r="C6" s="23"/>
      <c r="D6" s="23"/>
      <c r="E6" s="37"/>
      <c r="F6" s="37"/>
    </row>
    <row r="7" spans="1:6" ht="20.25" customHeight="1" x14ac:dyDescent="0.25">
      <c r="A7" s="84" t="s">
        <v>2</v>
      </c>
      <c r="B7" s="86" t="s">
        <v>28</v>
      </c>
      <c r="C7" s="87"/>
      <c r="D7" s="88"/>
    </row>
    <row r="8" spans="1:6" s="39" customFormat="1" ht="42.75" x14ac:dyDescent="0.2">
      <c r="A8" s="85"/>
      <c r="B8" s="66" t="s">
        <v>11</v>
      </c>
      <c r="C8" s="76" t="s">
        <v>57</v>
      </c>
      <c r="D8" s="77" t="s">
        <v>68</v>
      </c>
      <c r="E8" s="38"/>
      <c r="F8" s="38"/>
    </row>
    <row r="9" spans="1:6" ht="13.5" customHeight="1" x14ac:dyDescent="0.25">
      <c r="A9" s="40">
        <v>41275</v>
      </c>
      <c r="B9" s="27">
        <v>99.075403498558217</v>
      </c>
      <c r="C9" s="27"/>
      <c r="D9" s="27"/>
      <c r="F9" s="36">
        <v>2013</v>
      </c>
    </row>
    <row r="10" spans="1:6" ht="13.5" customHeight="1" x14ac:dyDescent="0.25">
      <c r="A10" s="40">
        <v>41306</v>
      </c>
      <c r="B10" s="27">
        <v>98.813285552173767</v>
      </c>
      <c r="C10" s="27"/>
      <c r="D10" s="27"/>
      <c r="F10" s="36" t="s">
        <v>3</v>
      </c>
    </row>
    <row r="11" spans="1:6" ht="13.5" customHeight="1" x14ac:dyDescent="0.25">
      <c r="A11" s="40">
        <v>41334</v>
      </c>
      <c r="B11" s="27">
        <v>101.72054427298143</v>
      </c>
      <c r="C11" s="27"/>
      <c r="D11" s="27"/>
      <c r="F11" s="36" t="s">
        <v>4</v>
      </c>
    </row>
    <row r="12" spans="1:6" ht="13.5" customHeight="1" x14ac:dyDescent="0.25">
      <c r="A12" s="40">
        <v>41365</v>
      </c>
      <c r="B12" s="27">
        <v>101.20067867957118</v>
      </c>
      <c r="C12" s="27"/>
      <c r="D12" s="27"/>
      <c r="F12" s="36" t="s">
        <v>5</v>
      </c>
    </row>
    <row r="13" spans="1:6" ht="13.5" customHeight="1" x14ac:dyDescent="0.25">
      <c r="A13" s="40">
        <v>41395</v>
      </c>
      <c r="B13" s="27">
        <v>99.504872572857394</v>
      </c>
      <c r="C13" s="27"/>
      <c r="D13" s="27"/>
      <c r="F13" s="36" t="s">
        <v>4</v>
      </c>
    </row>
    <row r="14" spans="1:6" ht="13.5" customHeight="1" x14ac:dyDescent="0.25">
      <c r="A14" s="40">
        <v>41426</v>
      </c>
      <c r="B14" s="27">
        <v>96.716531898831249</v>
      </c>
      <c r="C14" s="27"/>
      <c r="D14" s="27"/>
      <c r="F14" s="36" t="s">
        <v>6</v>
      </c>
    </row>
    <row r="15" spans="1:6" ht="13.5" customHeight="1" x14ac:dyDescent="0.25">
      <c r="A15" s="40">
        <v>41456</v>
      </c>
      <c r="B15" s="27">
        <v>98.643773530346849</v>
      </c>
      <c r="C15" s="27"/>
      <c r="D15" s="27"/>
      <c r="F15" s="36" t="s">
        <v>6</v>
      </c>
    </row>
    <row r="16" spans="1:6" ht="13.5" customHeight="1" x14ac:dyDescent="0.25">
      <c r="A16" s="40">
        <v>41487</v>
      </c>
      <c r="B16" s="27">
        <v>98.671576754832941</v>
      </c>
      <c r="C16" s="27"/>
      <c r="D16" s="27"/>
      <c r="F16" s="36" t="s">
        <v>5</v>
      </c>
    </row>
    <row r="17" spans="1:6" ht="13.5" customHeight="1" x14ac:dyDescent="0.25">
      <c r="A17" s="40">
        <v>41518</v>
      </c>
      <c r="B17" s="27">
        <v>97.718134395680138</v>
      </c>
      <c r="C17" s="27"/>
      <c r="D17" s="27"/>
      <c r="F17" s="36" t="s">
        <v>7</v>
      </c>
    </row>
    <row r="18" spans="1:6" ht="13.5" customHeight="1" x14ac:dyDescent="0.25">
      <c r="A18" s="40">
        <v>41548</v>
      </c>
      <c r="B18" s="27">
        <v>99.479990220888624</v>
      </c>
      <c r="C18" s="27"/>
      <c r="D18" s="27"/>
      <c r="F18" s="36" t="s">
        <v>8</v>
      </c>
    </row>
    <row r="19" spans="1:6" ht="13.5" customHeight="1" x14ac:dyDescent="0.25">
      <c r="A19" s="40">
        <v>41579</v>
      </c>
      <c r="B19" s="27">
        <v>102.159715493695</v>
      </c>
      <c r="C19" s="27"/>
      <c r="D19" s="27"/>
      <c r="F19" s="36" t="s">
        <v>9</v>
      </c>
    </row>
    <row r="20" spans="1:6" ht="13.5" customHeight="1" x14ac:dyDescent="0.25">
      <c r="A20" s="41">
        <v>41609</v>
      </c>
      <c r="B20" s="28">
        <v>106.29549312958319</v>
      </c>
      <c r="C20" s="28"/>
      <c r="D20" s="28"/>
      <c r="F20" s="36" t="s">
        <v>10</v>
      </c>
    </row>
    <row r="21" spans="1:6" ht="13.5" customHeight="1" x14ac:dyDescent="0.25">
      <c r="A21" s="42">
        <v>41640</v>
      </c>
      <c r="B21" s="29">
        <v>102.74761232764322</v>
      </c>
      <c r="C21" s="29">
        <f t="shared" ref="C21:C84" si="0">IFERROR(IF(B21/B9*100-100=-100,"",B21/B9*100-100),"")</f>
        <v>3.7064788024188573</v>
      </c>
      <c r="D21" s="69">
        <f>SUM(B$21:B21)/SUM(B$9:B9)*100-100</f>
        <v>3.7064788024188573</v>
      </c>
      <c r="F21" s="36">
        <f>+F9+1</f>
        <v>2014</v>
      </c>
    </row>
    <row r="22" spans="1:6" ht="13.5" customHeight="1" x14ac:dyDescent="0.25">
      <c r="A22" s="43">
        <v>41671</v>
      </c>
      <c r="B22" s="31">
        <v>102.57352312150955</v>
      </c>
      <c r="C22" s="31">
        <f t="shared" si="0"/>
        <v>3.8053967625136522</v>
      </c>
      <c r="D22" s="67">
        <f>SUM(B$21:B22)/SUM(B$9:B10)*100-100</f>
        <v>3.7558722704537075</v>
      </c>
      <c r="F22" s="36" t="s">
        <v>3</v>
      </c>
    </row>
    <row r="23" spans="1:6" ht="13.5" customHeight="1" x14ac:dyDescent="0.25">
      <c r="A23" s="43">
        <v>41699</v>
      </c>
      <c r="B23" s="31">
        <v>106.76505936970561</v>
      </c>
      <c r="C23" s="31">
        <f t="shared" si="0"/>
        <v>4.9591900365638253</v>
      </c>
      <c r="D23" s="67">
        <f>SUM(B$21:B23)/SUM(B$9:B11)*100-100</f>
        <v>4.1644115425722816</v>
      </c>
      <c r="F23" s="36" t="s">
        <v>4</v>
      </c>
    </row>
    <row r="24" spans="1:6" ht="13.5" customHeight="1" x14ac:dyDescent="0.25">
      <c r="A24" s="43">
        <v>41730</v>
      </c>
      <c r="B24" s="31">
        <v>104.79868377845607</v>
      </c>
      <c r="C24" s="31">
        <f t="shared" si="0"/>
        <v>3.5553171637090912</v>
      </c>
      <c r="D24" s="67">
        <f>SUM(B$21:B24)/SUM(B$9:B12)*100-100</f>
        <v>4.0106210232390964</v>
      </c>
      <c r="F24" s="36" t="s">
        <v>5</v>
      </c>
    </row>
    <row r="25" spans="1:6" ht="13.5" customHeight="1" x14ac:dyDescent="0.25">
      <c r="A25" s="43">
        <v>41760</v>
      </c>
      <c r="B25" s="31">
        <v>104.39432940332706</v>
      </c>
      <c r="C25" s="31">
        <f t="shared" si="0"/>
        <v>4.9137863343220829</v>
      </c>
      <c r="D25" s="67">
        <f>SUM(B$21:B25)/SUM(B$9:B13)*100-100</f>
        <v>4.1902466348781502</v>
      </c>
      <c r="F25" s="36" t="s">
        <v>4</v>
      </c>
    </row>
    <row r="26" spans="1:6" ht="13.5" customHeight="1" x14ac:dyDescent="0.25">
      <c r="A26" s="43">
        <v>41791</v>
      </c>
      <c r="B26" s="31">
        <v>101.04946877280709</v>
      </c>
      <c r="C26" s="31">
        <f t="shared" si="0"/>
        <v>4.4800374754010477</v>
      </c>
      <c r="D26" s="67">
        <f>SUM(B$21:B26)/SUM(B$9:B14)*100-100</f>
        <v>4.2371915174965551</v>
      </c>
      <c r="F26" s="36" t="s">
        <v>6</v>
      </c>
    </row>
    <row r="27" spans="1:6" ht="13.5" customHeight="1" x14ac:dyDescent="0.25">
      <c r="A27" s="43">
        <v>41821</v>
      </c>
      <c r="B27" s="31">
        <v>103.7792949485473</v>
      </c>
      <c r="C27" s="31">
        <f t="shared" si="0"/>
        <v>5.2061283083625796</v>
      </c>
      <c r="D27" s="67">
        <f>SUM(B$21:B27)/SUM(B$9:B15)*100-100</f>
        <v>4.3745826397842364</v>
      </c>
      <c r="F27" s="36" t="s">
        <v>6</v>
      </c>
    </row>
    <row r="28" spans="1:6" ht="13.5" customHeight="1" x14ac:dyDescent="0.25">
      <c r="A28" s="43">
        <v>41852</v>
      </c>
      <c r="B28" s="31">
        <v>102.19797400994581</v>
      </c>
      <c r="C28" s="31">
        <f t="shared" si="0"/>
        <v>3.5738734203820712</v>
      </c>
      <c r="D28" s="67">
        <f>SUM(B$21:B28)/SUM(B$9:B16)*100-100</f>
        <v>4.2751207240909253</v>
      </c>
      <c r="F28" s="36" t="s">
        <v>5</v>
      </c>
    </row>
    <row r="29" spans="1:6" ht="13.5" customHeight="1" x14ac:dyDescent="0.25">
      <c r="A29" s="43">
        <v>41883</v>
      </c>
      <c r="B29" s="31">
        <v>101.76666973069487</v>
      </c>
      <c r="C29" s="31">
        <f t="shared" si="0"/>
        <v>4.1430747322921775</v>
      </c>
      <c r="D29" s="67">
        <f>SUM(B$21:B29)/SUM(B$9:B17)*100-100</f>
        <v>4.2606562054188686</v>
      </c>
      <c r="F29" s="36" t="s">
        <v>7</v>
      </c>
    </row>
    <row r="30" spans="1:6" ht="13.5" customHeight="1" x14ac:dyDescent="0.25">
      <c r="A30" s="43">
        <v>41913</v>
      </c>
      <c r="B30" s="31">
        <v>103.88712979754601</v>
      </c>
      <c r="C30" s="31">
        <f t="shared" si="0"/>
        <v>4.4301769299249401</v>
      </c>
      <c r="D30" s="67">
        <f>SUM(B$21:B30)/SUM(B$9:B18)*100-100</f>
        <v>4.2776639292884937</v>
      </c>
      <c r="F30" s="36" t="s">
        <v>8</v>
      </c>
    </row>
    <row r="31" spans="1:6" ht="13.5" customHeight="1" x14ac:dyDescent="0.25">
      <c r="A31" s="43">
        <v>41944</v>
      </c>
      <c r="B31" s="31">
        <v>107.09287664971242</v>
      </c>
      <c r="C31" s="31">
        <f t="shared" si="0"/>
        <v>4.828871274922335</v>
      </c>
      <c r="D31" s="67">
        <f>SUM(B$21:B31)/SUM(B$9:B19)*100-100</f>
        <v>4.3291505833657595</v>
      </c>
      <c r="F31" s="36" t="s">
        <v>9</v>
      </c>
    </row>
    <row r="32" spans="1:6" ht="13.5" customHeight="1" x14ac:dyDescent="0.25">
      <c r="A32" s="44">
        <v>41974</v>
      </c>
      <c r="B32" s="33">
        <v>112.27511224309474</v>
      </c>
      <c r="C32" s="33">
        <f t="shared" si="0"/>
        <v>5.6254681524661407</v>
      </c>
      <c r="D32" s="68">
        <f>SUM(B$21:B32)/SUM(B$9:B20)*100-100</f>
        <v>4.4439778460824755</v>
      </c>
      <c r="F32" s="36" t="s">
        <v>10</v>
      </c>
    </row>
    <row r="33" spans="1:6" ht="13.5" customHeight="1" x14ac:dyDescent="0.25">
      <c r="A33" s="45">
        <v>42005</v>
      </c>
      <c r="B33" s="35">
        <v>107.76356395580544</v>
      </c>
      <c r="C33" s="35">
        <f t="shared" si="0"/>
        <v>4.8818181897670456</v>
      </c>
      <c r="D33" s="27">
        <f>SUM(B$33:B33)/SUM(B$21:B21)*100-100</f>
        <v>4.8818181897670456</v>
      </c>
      <c r="F33" s="36">
        <f>+F21+1</f>
        <v>2015</v>
      </c>
    </row>
    <row r="34" spans="1:6" ht="13.5" customHeight="1" x14ac:dyDescent="0.25">
      <c r="A34" s="40">
        <v>42036</v>
      </c>
      <c r="B34" s="27">
        <v>107.15484705635362</v>
      </c>
      <c r="C34" s="27">
        <f t="shared" si="0"/>
        <v>4.4663805974734601</v>
      </c>
      <c r="D34" s="27">
        <f>SUM(B$33:B34)/SUM(B$21:B22)*100-100</f>
        <v>4.6742755157727061</v>
      </c>
      <c r="F34" s="36" t="s">
        <v>3</v>
      </c>
    </row>
    <row r="35" spans="1:6" ht="13.5" customHeight="1" x14ac:dyDescent="0.25">
      <c r="A35" s="40">
        <v>42064</v>
      </c>
      <c r="B35" s="27">
        <v>111.73354114670818</v>
      </c>
      <c r="C35" s="27">
        <f t="shared" si="0"/>
        <v>4.6536589838794811</v>
      </c>
      <c r="D35" s="27">
        <f>SUM(B$33:B35)/SUM(B$21:B23)*100-100</f>
        <v>4.6672225756295092</v>
      </c>
      <c r="F35" s="36" t="s">
        <v>4</v>
      </c>
    </row>
    <row r="36" spans="1:6" ht="13.5" customHeight="1" x14ac:dyDescent="0.25">
      <c r="A36" s="40">
        <v>42095</v>
      </c>
      <c r="B36" s="27">
        <v>107.65509541144205</v>
      </c>
      <c r="C36" s="27">
        <f t="shared" si="0"/>
        <v>2.7256178512932649</v>
      </c>
      <c r="D36" s="27">
        <f>SUM(B$33:B36)/SUM(B$21:B24)*100-100</f>
        <v>4.1791319060587853</v>
      </c>
      <c r="F36" s="36" t="s">
        <v>5</v>
      </c>
    </row>
    <row r="37" spans="1:6" ht="13.5" customHeight="1" x14ac:dyDescent="0.25">
      <c r="A37" s="40">
        <v>42125</v>
      </c>
      <c r="B37" s="27">
        <v>106.6706593532725</v>
      </c>
      <c r="C37" s="27">
        <f t="shared" si="0"/>
        <v>2.1805111091339597</v>
      </c>
      <c r="D37" s="27">
        <f>SUM(B$33:B37)/SUM(B$21:B25)*100-100</f>
        <v>3.7788767747889835</v>
      </c>
      <c r="F37" s="36" t="s">
        <v>4</v>
      </c>
    </row>
    <row r="38" spans="1:6" ht="13.5" customHeight="1" x14ac:dyDescent="0.25">
      <c r="A38" s="40">
        <v>42156</v>
      </c>
      <c r="B38" s="27">
        <v>105.61829710661006</v>
      </c>
      <c r="C38" s="27">
        <f t="shared" si="0"/>
        <v>4.5213778848013817</v>
      </c>
      <c r="D38" s="27">
        <f>SUM(B$33:B38)/SUM(B$21:B26)*100-100</f>
        <v>3.8994390203197042</v>
      </c>
      <c r="F38" s="36" t="s">
        <v>6</v>
      </c>
    </row>
    <row r="39" spans="1:6" ht="13.5" customHeight="1" x14ac:dyDescent="0.25">
      <c r="A39" s="40">
        <v>42186</v>
      </c>
      <c r="B39" s="27">
        <v>108.70166648010746</v>
      </c>
      <c r="C39" s="27">
        <f t="shared" si="0"/>
        <v>4.7431152177326084</v>
      </c>
      <c r="D39" s="27">
        <f>SUM(B$33:B39)/SUM(B$21:B27)*100-100</f>
        <v>4.0200218046193186</v>
      </c>
      <c r="F39" s="36" t="s">
        <v>6</v>
      </c>
    </row>
    <row r="40" spans="1:6" ht="13.5" customHeight="1" x14ac:dyDescent="0.25">
      <c r="A40" s="40">
        <v>42217</v>
      </c>
      <c r="B40" s="27">
        <v>107.52233887606798</v>
      </c>
      <c r="C40" s="27">
        <f t="shared" si="0"/>
        <v>5.2098536372198652</v>
      </c>
      <c r="D40" s="27">
        <f>SUM(B$33:B40)/SUM(B$21:B28)*100-100</f>
        <v>4.1668255349690497</v>
      </c>
      <c r="F40" s="36" t="s">
        <v>5</v>
      </c>
    </row>
    <row r="41" spans="1:6" ht="13.5" customHeight="1" x14ac:dyDescent="0.25">
      <c r="A41" s="40">
        <v>42248</v>
      </c>
      <c r="B41" s="27">
        <v>106.65752003632308</v>
      </c>
      <c r="C41" s="27">
        <f t="shared" si="0"/>
        <v>4.8059451277818681</v>
      </c>
      <c r="D41" s="27">
        <f>SUM(B$33:B41)/SUM(B$21:B29)*100-100</f>
        <v>4.2367567117813394</v>
      </c>
      <c r="F41" s="36" t="s">
        <v>7</v>
      </c>
    </row>
    <row r="42" spans="1:6" ht="13.5" customHeight="1" x14ac:dyDescent="0.25">
      <c r="A42" s="40">
        <v>42278</v>
      </c>
      <c r="B42" s="27">
        <v>108.46032971629339</v>
      </c>
      <c r="C42" s="27">
        <f t="shared" si="0"/>
        <v>4.4020851549749977</v>
      </c>
      <c r="D42" s="27">
        <f>SUM(B$33:B42)/SUM(B$21:B30)*100-100</f>
        <v>4.2533680910115521</v>
      </c>
      <c r="F42" s="36" t="s">
        <v>8</v>
      </c>
    </row>
    <row r="43" spans="1:6" ht="13.5" customHeight="1" x14ac:dyDescent="0.25">
      <c r="A43" s="40">
        <v>42309</v>
      </c>
      <c r="B43" s="27">
        <v>111.44277113882856</v>
      </c>
      <c r="C43" s="27">
        <f t="shared" si="0"/>
        <v>4.0617962886029204</v>
      </c>
      <c r="D43" s="27">
        <f>SUM(B$33:B43)/SUM(B$21:B31)*100-100</f>
        <v>4.2353882231150237</v>
      </c>
      <c r="F43" s="36" t="s">
        <v>9</v>
      </c>
    </row>
    <row r="44" spans="1:6" ht="13.5" customHeight="1" x14ac:dyDescent="0.25">
      <c r="A44" s="41">
        <v>42339</v>
      </c>
      <c r="B44" s="28">
        <v>115.23541436488203</v>
      </c>
      <c r="C44" s="28">
        <f t="shared" si="0"/>
        <v>2.6366503338493459</v>
      </c>
      <c r="D44" s="28">
        <f>SUM(B$33:B44)/SUM(B$21:B32)*100-100</f>
        <v>4.0921707141799715</v>
      </c>
      <c r="F44" s="36" t="s">
        <v>10</v>
      </c>
    </row>
    <row r="45" spans="1:6" ht="13.5" customHeight="1" x14ac:dyDescent="0.25">
      <c r="A45" s="42">
        <v>42370</v>
      </c>
      <c r="B45" s="29">
        <v>109.7417563883557</v>
      </c>
      <c r="C45" s="29">
        <f t="shared" si="0"/>
        <v>1.8356783683968843</v>
      </c>
      <c r="D45" s="69">
        <f>SUM(B$45:B45)/SUM(B$33:B33)*100-100</f>
        <v>1.8356783683968843</v>
      </c>
      <c r="F45" s="36">
        <f>+F33+1</f>
        <v>2016</v>
      </c>
    </row>
    <row r="46" spans="1:6" ht="13.5" customHeight="1" x14ac:dyDescent="0.25">
      <c r="A46" s="43">
        <v>42401</v>
      </c>
      <c r="B46" s="31">
        <v>109.43247987874169</v>
      </c>
      <c r="C46" s="31">
        <f t="shared" si="0"/>
        <v>2.1255527724193684</v>
      </c>
      <c r="D46" s="67">
        <f>SUM(B$45:B46)/SUM(B$33:B34)*100-100</f>
        <v>1.9802050624213763</v>
      </c>
      <c r="F46" s="36" t="s">
        <v>3</v>
      </c>
    </row>
    <row r="47" spans="1:6" ht="13.5" customHeight="1" x14ac:dyDescent="0.25">
      <c r="A47" s="43">
        <v>42430</v>
      </c>
      <c r="B47" s="31">
        <v>112.95181962174829</v>
      </c>
      <c r="C47" s="31">
        <f t="shared" si="0"/>
        <v>1.0903426692979252</v>
      </c>
      <c r="D47" s="67">
        <f>SUM(B$45:B47)/SUM(B$33:B35)*100-100</f>
        <v>1.6758215261839666</v>
      </c>
      <c r="F47" s="36" t="s">
        <v>4</v>
      </c>
    </row>
    <row r="48" spans="1:6" ht="13.5" customHeight="1" x14ac:dyDescent="0.25">
      <c r="A48" s="43">
        <v>42461</v>
      </c>
      <c r="B48" s="31">
        <v>112.28205291445452</v>
      </c>
      <c r="C48" s="31">
        <f t="shared" si="0"/>
        <v>4.2979456618647873</v>
      </c>
      <c r="D48" s="67">
        <f>SUM(B$45:B48)/SUM(B$33:B36)*100-100</f>
        <v>2.3257880086221121</v>
      </c>
      <c r="F48" s="36" t="s">
        <v>5</v>
      </c>
    </row>
    <row r="49" spans="1:6" ht="13.5" customHeight="1" x14ac:dyDescent="0.25">
      <c r="A49" s="43">
        <v>42491</v>
      </c>
      <c r="B49" s="31">
        <v>111.11464977468026</v>
      </c>
      <c r="C49" s="31">
        <f t="shared" si="0"/>
        <v>4.1660850775189431</v>
      </c>
      <c r="D49" s="67">
        <f>SUM(B$45:B49)/SUM(B$33:B37)*100-100</f>
        <v>2.688660081228349</v>
      </c>
      <c r="F49" s="36" t="s">
        <v>4</v>
      </c>
    </row>
    <row r="50" spans="1:6" ht="13.5" customHeight="1" x14ac:dyDescent="0.25">
      <c r="A50" s="43">
        <v>42522</v>
      </c>
      <c r="B50" s="31">
        <v>108.39278168340869</v>
      </c>
      <c r="C50" s="31">
        <f t="shared" si="0"/>
        <v>2.6268976614895507</v>
      </c>
      <c r="D50" s="67">
        <f>SUM(B$45:B50)/SUM(B$33:B38)*100-100</f>
        <v>2.6785714918196106</v>
      </c>
      <c r="F50" s="36" t="s">
        <v>6</v>
      </c>
    </row>
    <row r="51" spans="1:6" ht="13.5" customHeight="1" x14ac:dyDescent="0.25">
      <c r="A51" s="43">
        <v>42552</v>
      </c>
      <c r="B51" s="31">
        <v>109.34940600364533</v>
      </c>
      <c r="C51" s="31">
        <f t="shared" si="0"/>
        <v>0.59588739024198389</v>
      </c>
      <c r="D51" s="67">
        <f>SUM(B$45:B51)/SUM(B$33:B39)*100-100</f>
        <v>2.3788337308913157</v>
      </c>
      <c r="F51" s="36" t="s">
        <v>6</v>
      </c>
    </row>
    <row r="52" spans="1:6" ht="13.5" customHeight="1" x14ac:dyDescent="0.25">
      <c r="A52" s="43">
        <v>42583</v>
      </c>
      <c r="B52" s="31">
        <v>110.41425141046184</v>
      </c>
      <c r="C52" s="31">
        <f t="shared" si="0"/>
        <v>2.6895922880985097</v>
      </c>
      <c r="D52" s="67">
        <f>SUM(B$45:B52)/SUM(B$33:B40)*100-100</f>
        <v>2.4175596372601547</v>
      </c>
      <c r="F52" s="36" t="s">
        <v>5</v>
      </c>
    </row>
    <row r="53" spans="1:6" ht="13.5" customHeight="1" x14ac:dyDescent="0.25">
      <c r="A53" s="43">
        <v>42614</v>
      </c>
      <c r="B53" s="31">
        <v>109.80099036413333</v>
      </c>
      <c r="C53" s="31">
        <f t="shared" si="0"/>
        <v>2.9472561585340884</v>
      </c>
      <c r="D53" s="67">
        <f>SUM(B$45:B53)/SUM(B$33:B41)*100-100</f>
        <v>2.4758344457176378</v>
      </c>
      <c r="F53" s="36" t="s">
        <v>7</v>
      </c>
    </row>
    <row r="54" spans="1:6" ht="13.5" customHeight="1" x14ac:dyDescent="0.25">
      <c r="A54" s="43">
        <v>42644</v>
      </c>
      <c r="B54" s="31">
        <v>110.43079011591992</v>
      </c>
      <c r="C54" s="31">
        <f t="shared" si="0"/>
        <v>1.8167567854355582</v>
      </c>
      <c r="D54" s="67">
        <f>SUM(B$45:B54)/SUM(B$33:B42)*100-100</f>
        <v>2.4095191384512873</v>
      </c>
      <c r="F54" s="36" t="s">
        <v>8</v>
      </c>
    </row>
    <row r="55" spans="1:6" ht="13.5" customHeight="1" x14ac:dyDescent="0.25">
      <c r="A55" s="43">
        <v>42675</v>
      </c>
      <c r="B55" s="31">
        <v>114.99787633463261</v>
      </c>
      <c r="C55" s="31">
        <f t="shared" si="0"/>
        <v>3.1900725004184523</v>
      </c>
      <c r="D55" s="67">
        <f>SUM(B$45:B55)/SUM(B$33:B43)*100-100</f>
        <v>2.4826555486676227</v>
      </c>
      <c r="F55" s="36" t="s">
        <v>9</v>
      </c>
    </row>
    <row r="56" spans="1:6" ht="13.5" customHeight="1" x14ac:dyDescent="0.25">
      <c r="A56" s="44">
        <v>42705</v>
      </c>
      <c r="B56" s="33">
        <v>120.64223403002589</v>
      </c>
      <c r="C56" s="33">
        <f t="shared" si="0"/>
        <v>4.6919774575753905</v>
      </c>
      <c r="D56" s="68">
        <f>SUM(B$45:B56)/SUM(B$33:B44)*100-100</f>
        <v>2.6778027160536624</v>
      </c>
      <c r="F56" s="36" t="s">
        <v>10</v>
      </c>
    </row>
    <row r="57" spans="1:6" ht="13.5" customHeight="1" x14ac:dyDescent="0.25">
      <c r="A57" s="45">
        <v>42736</v>
      </c>
      <c r="B57" s="35">
        <v>115.40782578901835</v>
      </c>
      <c r="C57" s="35">
        <f t="shared" si="0"/>
        <v>5.1630934177975689</v>
      </c>
      <c r="D57" s="27">
        <f>SUM(B$57:B57)/SUM(B$45:B45)*100-100</f>
        <v>5.1630934177975689</v>
      </c>
      <c r="F57" s="36">
        <f>+F45+1</f>
        <v>2017</v>
      </c>
    </row>
    <row r="58" spans="1:6" ht="13.5" customHeight="1" x14ac:dyDescent="0.25">
      <c r="A58" s="40">
        <v>42767</v>
      </c>
      <c r="B58" s="27">
        <v>114.31076870948299</v>
      </c>
      <c r="C58" s="27">
        <f t="shared" si="0"/>
        <v>4.457807075327878</v>
      </c>
      <c r="D58" s="27">
        <f>SUM(B$57:B58)/SUM(B$45:B46)*100-100</f>
        <v>4.8109478609310656</v>
      </c>
      <c r="F58" s="36" t="s">
        <v>3</v>
      </c>
    </row>
    <row r="59" spans="1:6" ht="13.5" customHeight="1" x14ac:dyDescent="0.25">
      <c r="A59" s="40">
        <v>42795</v>
      </c>
      <c r="B59" s="27">
        <v>118.07939536303184</v>
      </c>
      <c r="C59" s="27">
        <f t="shared" si="0"/>
        <v>4.5396132248729799</v>
      </c>
      <c r="D59" s="27">
        <f>SUM(B$57:B59)/SUM(B$45:B47)*100-100</f>
        <v>4.7186704249221805</v>
      </c>
      <c r="F59" s="36" t="s">
        <v>4</v>
      </c>
    </row>
    <row r="60" spans="1:6" ht="13.5" customHeight="1" x14ac:dyDescent="0.25">
      <c r="A60" s="40">
        <v>42826</v>
      </c>
      <c r="B60" s="27">
        <v>114.68547922885512</v>
      </c>
      <c r="C60" s="27">
        <f t="shared" si="0"/>
        <v>2.1405258026692167</v>
      </c>
      <c r="D60" s="27">
        <f>SUM(B$57:B60)/SUM(B$45:B48)*100-100</f>
        <v>4.0672885865564439</v>
      </c>
      <c r="F60" s="36" t="s">
        <v>5</v>
      </c>
    </row>
    <row r="61" spans="1:6" ht="13.5" customHeight="1" x14ac:dyDescent="0.25">
      <c r="A61" s="40">
        <v>42856</v>
      </c>
      <c r="B61" s="27">
        <v>113.71898358601922</v>
      </c>
      <c r="C61" s="27">
        <f t="shared" si="0"/>
        <v>2.3438257841068406</v>
      </c>
      <c r="D61" s="27">
        <f>SUM(B$57:B61)/SUM(B$45:B49)*100-100</f>
        <v>3.7225646976844757</v>
      </c>
      <c r="F61" s="36" t="s">
        <v>4</v>
      </c>
    </row>
    <row r="62" spans="1:6" ht="13.5" customHeight="1" x14ac:dyDescent="0.25">
      <c r="A62" s="40">
        <v>42887</v>
      </c>
      <c r="B62" s="27">
        <v>111.64290454644247</v>
      </c>
      <c r="C62" s="27">
        <f t="shared" si="0"/>
        <v>2.9984679907253167</v>
      </c>
      <c r="D62" s="27">
        <f>SUM(B$57:B62)/SUM(B$45:B50)*100-100</f>
        <v>3.6043465637269634</v>
      </c>
      <c r="F62" s="36" t="s">
        <v>6</v>
      </c>
    </row>
    <row r="63" spans="1:6" ht="13.5" customHeight="1" x14ac:dyDescent="0.25">
      <c r="A63" s="40">
        <v>42917</v>
      </c>
      <c r="B63" s="27">
        <v>113.83625815202024</v>
      </c>
      <c r="C63" s="27">
        <f t="shared" si="0"/>
        <v>4.1032249852599421</v>
      </c>
      <c r="D63" s="27">
        <f>SUM(B$57:B63)/SUM(B$45:B51)*100-100</f>
        <v>3.6748942580536692</v>
      </c>
      <c r="F63" s="36" t="s">
        <v>6</v>
      </c>
    </row>
    <row r="64" spans="1:6" ht="13.5" customHeight="1" x14ac:dyDescent="0.25">
      <c r="A64" s="40">
        <v>42948</v>
      </c>
      <c r="B64" s="27">
        <v>113.89751296869628</v>
      </c>
      <c r="C64" s="27">
        <f t="shared" si="0"/>
        <v>3.1547209836939629</v>
      </c>
      <c r="D64" s="27">
        <f>SUM(B$57:B64)/SUM(B$45:B52)*100-100</f>
        <v>3.6098994693982291</v>
      </c>
      <c r="F64" s="36" t="s">
        <v>5</v>
      </c>
    </row>
    <row r="65" spans="1:6" ht="13.5" customHeight="1" x14ac:dyDescent="0.25">
      <c r="A65" s="40">
        <v>42979</v>
      </c>
      <c r="B65" s="27">
        <v>112.06693199485089</v>
      </c>
      <c r="C65" s="27">
        <f t="shared" si="0"/>
        <v>2.0636805034299073</v>
      </c>
      <c r="D65" s="27">
        <f>SUM(B$57:B65)/SUM(B$45:B53)*100-100</f>
        <v>3.4390089213761854</v>
      </c>
      <c r="F65" s="36" t="s">
        <v>7</v>
      </c>
    </row>
    <row r="66" spans="1:6" ht="13.5" customHeight="1" x14ac:dyDescent="0.25">
      <c r="A66" s="40">
        <v>43009</v>
      </c>
      <c r="B66" s="27">
        <v>113.61311233011492</v>
      </c>
      <c r="C66" s="27">
        <f t="shared" si="0"/>
        <v>2.8817345333258118</v>
      </c>
      <c r="D66" s="27">
        <f>SUM(B$57:B66)/SUM(B$45:B54)*100-100</f>
        <v>3.3832614451742415</v>
      </c>
      <c r="F66" s="36" t="s">
        <v>8</v>
      </c>
    </row>
    <row r="67" spans="1:6" ht="13.5" customHeight="1" x14ac:dyDescent="0.25">
      <c r="A67" s="40">
        <v>43040</v>
      </c>
      <c r="B67" s="27">
        <v>116.91918187796409</v>
      </c>
      <c r="C67" s="27">
        <f t="shared" si="0"/>
        <v>1.6707313252817499</v>
      </c>
      <c r="D67" s="27">
        <f>SUM(B$57:B67)/SUM(B$45:B55)*100-100</f>
        <v>3.2216929027674581</v>
      </c>
      <c r="F67" s="36" t="s">
        <v>9</v>
      </c>
    </row>
    <row r="68" spans="1:6" ht="13.5" customHeight="1" x14ac:dyDescent="0.25">
      <c r="A68" s="41">
        <v>43070</v>
      </c>
      <c r="B68" s="28">
        <v>122.6289153931223</v>
      </c>
      <c r="C68" s="28">
        <f t="shared" si="0"/>
        <v>1.6467544546646451</v>
      </c>
      <c r="D68" s="28">
        <f>SUM(B$57:B68)/SUM(B$45:B56)*100-100</f>
        <v>3.0798512854769911</v>
      </c>
      <c r="F68" s="36" t="s">
        <v>10</v>
      </c>
    </row>
    <row r="69" spans="1:6" ht="15" customHeight="1" x14ac:dyDescent="0.25">
      <c r="A69" s="42">
        <v>43101</v>
      </c>
      <c r="B69" s="29">
        <v>117.72953602097758</v>
      </c>
      <c r="C69" s="29">
        <f t="shared" si="0"/>
        <v>2.0117441915972449</v>
      </c>
      <c r="D69" s="69">
        <f>SUM(B$69:B69)/SUM(B$57:B57)*100-100</f>
        <v>2.0117441915972449</v>
      </c>
      <c r="F69" s="36">
        <f>+F57+1</f>
        <v>2018</v>
      </c>
    </row>
    <row r="70" spans="1:6" ht="15" customHeight="1" x14ac:dyDescent="0.25">
      <c r="A70" s="43">
        <v>43132</v>
      </c>
      <c r="B70" s="31">
        <v>117.75510245176382</v>
      </c>
      <c r="C70" s="31">
        <f t="shared" si="0"/>
        <v>3.0131314671100711</v>
      </c>
      <c r="D70" s="67">
        <f>SUM(B$69:B70)/SUM(B$57:B58)*100-100</f>
        <v>2.5100466885703838</v>
      </c>
      <c r="F70" s="36" t="s">
        <v>3</v>
      </c>
    </row>
    <row r="71" spans="1:6" ht="15" customHeight="1" x14ac:dyDescent="0.25">
      <c r="A71" s="43">
        <v>43160</v>
      </c>
      <c r="B71" s="31">
        <v>121.73500453683033</v>
      </c>
      <c r="C71" s="31">
        <f t="shared" si="0"/>
        <v>3.0958908305377406</v>
      </c>
      <c r="D71" s="67">
        <f>SUM(B$69:B71)/SUM(B$57:B59)*100-100</f>
        <v>2.7089441062582154</v>
      </c>
      <c r="F71" s="36" t="s">
        <v>4</v>
      </c>
    </row>
    <row r="72" spans="1:6" ht="15" customHeight="1" x14ac:dyDescent="0.25">
      <c r="A72" s="43">
        <v>43191</v>
      </c>
      <c r="B72" s="31">
        <v>119.49917165484209</v>
      </c>
      <c r="C72" s="31">
        <f t="shared" si="0"/>
        <v>4.1972989591657353</v>
      </c>
      <c r="D72" s="67">
        <f>SUM(B$69:B72)/SUM(B$57:B60)*100-100</f>
        <v>3.0780225727902462</v>
      </c>
      <c r="F72" s="36" t="s">
        <v>5</v>
      </c>
    </row>
    <row r="73" spans="1:6" ht="15" customHeight="1" x14ac:dyDescent="0.25">
      <c r="A73" s="43">
        <v>43221</v>
      </c>
      <c r="B73" s="31">
        <v>118.66725112008987</v>
      </c>
      <c r="C73" s="31">
        <f t="shared" si="0"/>
        <v>4.3513117845690914</v>
      </c>
      <c r="D73" s="67">
        <f>SUM(B$69:B73)/SUM(B$57:B61)*100-100</f>
        <v>3.3293181969271473</v>
      </c>
      <c r="F73" s="36" t="s">
        <v>4</v>
      </c>
    </row>
    <row r="74" spans="1:6" ht="15" customHeight="1" x14ac:dyDescent="0.25">
      <c r="A74" s="43">
        <v>43252</v>
      </c>
      <c r="B74" s="31">
        <v>116.38620747635441</v>
      </c>
      <c r="C74" s="31">
        <f t="shared" si="0"/>
        <v>4.24863805647297</v>
      </c>
      <c r="D74" s="67">
        <f>SUM(B$69:B74)/SUM(B$57:B62)*100-100</f>
        <v>3.4785312987518466</v>
      </c>
      <c r="F74" s="36" t="s">
        <v>6</v>
      </c>
    </row>
    <row r="75" spans="1:6" ht="15" customHeight="1" x14ac:dyDescent="0.25">
      <c r="A75" s="43">
        <v>43282</v>
      </c>
      <c r="B75" s="31">
        <v>118.22282223658412</v>
      </c>
      <c r="C75" s="31">
        <f t="shared" si="0"/>
        <v>3.8533979909159939</v>
      </c>
      <c r="D75" s="67">
        <f>SUM(B$69:B75)/SUM(B$57:B63)*100-100</f>
        <v>3.531761185434263</v>
      </c>
      <c r="F75" s="36" t="s">
        <v>6</v>
      </c>
    </row>
    <row r="76" spans="1:6" ht="15" customHeight="1" x14ac:dyDescent="0.25">
      <c r="A76" s="43">
        <v>43313</v>
      </c>
      <c r="B76" s="31">
        <v>118.01085422634851</v>
      </c>
      <c r="C76" s="31">
        <f t="shared" si="0"/>
        <v>3.6114408036132915</v>
      </c>
      <c r="D76" s="67">
        <f>SUM(B$69:B76)/SUM(B$57:B64)*100-100</f>
        <v>3.5416732837597351</v>
      </c>
      <c r="F76" s="36" t="s">
        <v>5</v>
      </c>
    </row>
    <row r="77" spans="1:6" ht="15" customHeight="1" x14ac:dyDescent="0.25">
      <c r="A77" s="43">
        <v>43344</v>
      </c>
      <c r="B77" s="31">
        <v>115.44564545080277</v>
      </c>
      <c r="C77" s="31">
        <f t="shared" si="0"/>
        <v>3.0149067131659564</v>
      </c>
      <c r="D77" s="67">
        <f>SUM(B$69:B77)/SUM(B$57:B65)*100-100</f>
        <v>3.4842282978621029</v>
      </c>
      <c r="F77" s="36" t="s">
        <v>7</v>
      </c>
    </row>
    <row r="78" spans="1:6" ht="15" customHeight="1" x14ac:dyDescent="0.25">
      <c r="A78" s="43">
        <v>43374</v>
      </c>
      <c r="B78" s="31">
        <v>118.0479389492646</v>
      </c>
      <c r="C78" s="31">
        <f t="shared" si="0"/>
        <v>3.9034461147968926</v>
      </c>
      <c r="D78" s="67">
        <f>SUM(B$69:B78)/SUM(B$57:B66)*100-100</f>
        <v>3.5259617113292592</v>
      </c>
      <c r="F78" s="36" t="s">
        <v>8</v>
      </c>
    </row>
    <row r="79" spans="1:6" ht="15" customHeight="1" x14ac:dyDescent="0.25">
      <c r="A79" s="43">
        <v>43405</v>
      </c>
      <c r="B79" s="31">
        <v>121.15962235345684</v>
      </c>
      <c r="C79" s="31">
        <f t="shared" si="0"/>
        <v>3.6268133315530378</v>
      </c>
      <c r="D79" s="67">
        <f>SUM(B$69:B79)/SUM(B$57:B67)*100-100</f>
        <v>3.5353335852651213</v>
      </c>
      <c r="F79" s="36" t="s">
        <v>9</v>
      </c>
    </row>
    <row r="80" spans="1:6" ht="15" customHeight="1" x14ac:dyDescent="0.25">
      <c r="A80" s="44">
        <v>43435</v>
      </c>
      <c r="B80" s="33">
        <v>125.19047005077704</v>
      </c>
      <c r="C80" s="33">
        <f t="shared" si="0"/>
        <v>2.0888667647780608</v>
      </c>
      <c r="D80" s="68">
        <f>SUM(B$69:B80)/SUM(B$57:B68)*100-100</f>
        <v>3.4068734726845946</v>
      </c>
      <c r="F80" s="36" t="s">
        <v>10</v>
      </c>
    </row>
    <row r="81" spans="1:6" ht="15" customHeight="1" x14ac:dyDescent="0.25">
      <c r="A81" s="45">
        <v>43466</v>
      </c>
      <c r="B81" s="35">
        <v>121.91084470349337</v>
      </c>
      <c r="C81" s="35">
        <f t="shared" si="0"/>
        <v>3.5516224932465263</v>
      </c>
      <c r="D81" s="27">
        <f>SUM(B$81:B81)/SUM(B$69:B69)*100-100</f>
        <v>3.5516224932465263</v>
      </c>
      <c r="F81" s="36">
        <f>IF(B81=0,"",IF(B81="","",IF(B81&gt;0,F69+1,"")))</f>
        <v>2019</v>
      </c>
    </row>
    <row r="82" spans="1:6" ht="15" customHeight="1" x14ac:dyDescent="0.25">
      <c r="A82" s="40">
        <v>43497</v>
      </c>
      <c r="B82" s="27">
        <v>122.66323623405802</v>
      </c>
      <c r="C82" s="27">
        <f t="shared" si="0"/>
        <v>4.1680858664317526</v>
      </c>
      <c r="D82" s="27">
        <f>SUM(B$81:B82)/SUM(B$69:B70)*100-100</f>
        <v>3.859887644374794</v>
      </c>
      <c r="F82" s="36" t="str">
        <f>IF(B82=0,"",IF(B82="","",IF(B82&gt;0,"f","")))</f>
        <v>f</v>
      </c>
    </row>
    <row r="83" spans="1:6" ht="15" customHeight="1" x14ac:dyDescent="0.25">
      <c r="A83" s="40">
        <v>43525</v>
      </c>
      <c r="B83" s="27">
        <v>125.92700651362698</v>
      </c>
      <c r="C83" s="27">
        <f t="shared" si="0"/>
        <v>3.4435469015227937</v>
      </c>
      <c r="D83" s="27">
        <f>SUM(B$81:B83)/SUM(B$69:B71)*100-100</f>
        <v>3.718005070972751</v>
      </c>
      <c r="F83" s="36" t="str">
        <f>IF(B83=0,"",IF(B83="","",IF(B83&gt;0,"m","")))</f>
        <v>m</v>
      </c>
    </row>
    <row r="84" spans="1:6" ht="15" customHeight="1" x14ac:dyDescent="0.25">
      <c r="A84" s="40">
        <v>43556</v>
      </c>
      <c r="B84" s="27">
        <v>123.95926960148041</v>
      </c>
      <c r="C84" s="27">
        <f t="shared" si="0"/>
        <v>3.7323254085147539</v>
      </c>
      <c r="D84" s="27">
        <f>SUM(B$81:B84)/SUM(B$69:B72)*100-100</f>
        <v>3.7215947519785004</v>
      </c>
      <c r="F84" s="36" t="str">
        <f>IF(B84=0,"",IF(B84="","",IF(B84&gt;0,"a","")))</f>
        <v>a</v>
      </c>
    </row>
    <row r="85" spans="1:6" ht="15" customHeight="1" x14ac:dyDescent="0.25">
      <c r="A85" s="40">
        <v>43586</v>
      </c>
      <c r="B85" s="27">
        <v>123.67288941068989</v>
      </c>
      <c r="C85" s="27">
        <f t="shared" ref="C85:C148" si="1">IFERROR(IF(B85/B73*100-100=-100,"",B85/B73*100-100),"")</f>
        <v>4.2182137391337733</v>
      </c>
      <c r="D85" s="27">
        <f>SUM(B$81:B85)/SUM(B$69:B73)*100-100</f>
        <v>3.8205765949312962</v>
      </c>
      <c r="F85" s="36" t="str">
        <f>IF(B85=0,"",IF(B85="","",IF(B85&gt;0,"m","")))</f>
        <v>m</v>
      </c>
    </row>
    <row r="86" spans="1:6" ht="15" customHeight="1" x14ac:dyDescent="0.25">
      <c r="A86" s="40">
        <v>43617</v>
      </c>
      <c r="B86" s="27">
        <v>120.49351311609087</v>
      </c>
      <c r="C86" s="27">
        <f t="shared" si="1"/>
        <v>3.5290312561915016</v>
      </c>
      <c r="D86" s="27">
        <f>SUM(B$81:B86)/SUM(B$69:B74)*100-100</f>
        <v>3.7729042458414881</v>
      </c>
      <c r="F86" s="36" t="str">
        <f>IF(B86=0,"",IF(B86="","",IF(B86&gt;0,"j","")))</f>
        <v>j</v>
      </c>
    </row>
    <row r="87" spans="1:6" ht="15" customHeight="1" x14ac:dyDescent="0.25">
      <c r="A87" s="40">
        <v>43647</v>
      </c>
      <c r="B87" s="27">
        <v>123.03334751647625</v>
      </c>
      <c r="C87" s="27">
        <f t="shared" si="1"/>
        <v>4.0690326866545661</v>
      </c>
      <c r="D87" s="27">
        <f>SUM(B$81:B87)/SUM(B$69:B75)*100-100</f>
        <v>3.8150841818523844</v>
      </c>
      <c r="F87" s="36" t="str">
        <f>IF(B87=0,"",IF(B87="","",IF(B87&gt;0,"j","")))</f>
        <v>j</v>
      </c>
    </row>
    <row r="88" spans="1:6" ht="15" customHeight="1" x14ac:dyDescent="0.25">
      <c r="A88" s="40">
        <v>43678</v>
      </c>
      <c r="B88" s="27">
        <v>121.9863745046115</v>
      </c>
      <c r="C88" s="27">
        <f t="shared" si="1"/>
        <v>3.3687751049050263</v>
      </c>
      <c r="D88" s="27">
        <f>SUM(B$81:B88)/SUM(B$69:B76)*100-100</f>
        <v>3.7595261809401705</v>
      </c>
      <c r="F88" s="36" t="str">
        <f>IF(B88=0,"",IF(B88="","",IF(B88&gt;0,"a","")))</f>
        <v>a</v>
      </c>
    </row>
    <row r="89" spans="1:6" ht="15" customHeight="1" x14ac:dyDescent="0.25">
      <c r="A89" s="40">
        <v>43709</v>
      </c>
      <c r="B89" s="27">
        <v>120.84679180546138</v>
      </c>
      <c r="C89" s="27">
        <f t="shared" si="1"/>
        <v>4.678518911274395</v>
      </c>
      <c r="D89" s="27">
        <f>SUM(B$81:B89)/SUM(B$69:B77)*100-100</f>
        <v>3.8592897333194855</v>
      </c>
      <c r="F89" s="36" t="str">
        <f>IF(B89=0,"",IF(B89="","",IF(B89&gt;0,"s","")))</f>
        <v>s</v>
      </c>
    </row>
    <row r="90" spans="1:6" ht="15" customHeight="1" x14ac:dyDescent="0.25">
      <c r="A90" s="40">
        <v>43739</v>
      </c>
      <c r="B90" s="27">
        <v>122.94394093487051</v>
      </c>
      <c r="C90" s="27">
        <f t="shared" si="1"/>
        <v>4.1474692647621225</v>
      </c>
      <c r="D90" s="27">
        <f>SUM(B$81:B90)/SUM(B$69:B78)*100-100</f>
        <v>3.8880828041177722</v>
      </c>
      <c r="F90" s="36" t="str">
        <f>IF(B90=0,"",IF(B90="","",IF(B90&gt;0,"o","")))</f>
        <v>o</v>
      </c>
    </row>
    <row r="91" spans="1:6" ht="15" customHeight="1" x14ac:dyDescent="0.25">
      <c r="A91" s="40">
        <v>43770</v>
      </c>
      <c r="B91" s="27">
        <v>127.09629583939066</v>
      </c>
      <c r="C91" s="27">
        <f t="shared" si="1"/>
        <v>4.8998778393472264</v>
      </c>
      <c r="D91" s="27">
        <f>SUM(B$81:B91)/SUM(B$69:B79)*100-100</f>
        <v>3.9821893121463177</v>
      </c>
      <c r="F91" s="36" t="str">
        <f>IF(B91=0,"",IF(B91="","",IF(B91&gt;0,"n","")))</f>
        <v>n</v>
      </c>
    </row>
    <row r="92" spans="1:6" ht="15" customHeight="1" x14ac:dyDescent="0.25">
      <c r="A92" s="41">
        <v>43800</v>
      </c>
      <c r="B92" s="28">
        <v>130.68565688337543</v>
      </c>
      <c r="C92" s="28">
        <f t="shared" si="1"/>
        <v>4.3894609792339168</v>
      </c>
      <c r="D92" s="28">
        <f>SUM(B$81:B92)/SUM(B$69:B80)*100-100</f>
        <v>4.0178979263405239</v>
      </c>
      <c r="F92" s="36" t="str">
        <f>IF(B92=0,"",IF(B92="","",IF(B92&gt;0,"d","")))</f>
        <v>d</v>
      </c>
    </row>
    <row r="93" spans="1:6" ht="15" customHeight="1" x14ac:dyDescent="0.25">
      <c r="A93" s="42">
        <v>43831</v>
      </c>
      <c r="B93" s="29">
        <v>127.13328720105656</v>
      </c>
      <c r="C93" s="29">
        <f t="shared" si="1"/>
        <v>4.283821107355152</v>
      </c>
      <c r="D93" s="69">
        <f>SUM(B$93:B93)/SUM(B$81:B81)*100-100</f>
        <v>4.283821107355152</v>
      </c>
      <c r="F93" s="36">
        <f>IF(B93=0,"",IF(B93="","",IF(B93&gt;0,F81+1,"")))</f>
        <v>2020</v>
      </c>
    </row>
    <row r="94" spans="1:6" ht="15" customHeight="1" x14ac:dyDescent="0.25">
      <c r="A94" s="43">
        <v>43862</v>
      </c>
      <c r="B94" s="31">
        <v>125.48110596090807</v>
      </c>
      <c r="C94" s="31">
        <f t="shared" si="1"/>
        <v>2.2972406512030972</v>
      </c>
      <c r="D94" s="67">
        <f>SUM(B$93:B94)/SUM(B$81:B82)*100-100</f>
        <v>3.2874751869010197</v>
      </c>
      <c r="F94" s="36" t="str">
        <f>IF(B94=0,"",IF(B94="","",IF(B94&gt;0,"f","")))</f>
        <v>f</v>
      </c>
    </row>
    <row r="95" spans="1:6" ht="15" customHeight="1" x14ac:dyDescent="0.25">
      <c r="A95" s="43">
        <v>43891</v>
      </c>
      <c r="B95" s="31">
        <v>120.91418220326712</v>
      </c>
      <c r="C95" s="31">
        <f t="shared" si="1"/>
        <v>-3.9807380872008622</v>
      </c>
      <c r="D95" s="67">
        <f>SUM(B$93:B95)/SUM(B$81:B83)*100-100</f>
        <v>0.81713334092503942</v>
      </c>
      <c r="F95" s="36" t="str">
        <f>IF(B95=0,"",IF(B95="","",IF(B95&gt;0,"m","")))</f>
        <v>m</v>
      </c>
    </row>
    <row r="96" spans="1:6" ht="15" customHeight="1" x14ac:dyDescent="0.25">
      <c r="A96" s="43">
        <v>43922</v>
      </c>
      <c r="B96" s="31">
        <v>112.08853588418107</v>
      </c>
      <c r="C96" s="31">
        <f t="shared" si="1"/>
        <v>-9.5763178949527941</v>
      </c>
      <c r="D96" s="67">
        <f>SUM(B$93:B96)/SUM(B$81:B84)*100-100</f>
        <v>-1.7884640653414721</v>
      </c>
      <c r="F96" s="36" t="str">
        <f>IF(B96=0,"",IF(B96="","",IF(B96&gt;0,"a","")))</f>
        <v>a</v>
      </c>
    </row>
    <row r="97" spans="1:6" ht="15" customHeight="1" x14ac:dyDescent="0.25">
      <c r="A97" s="43">
        <v>43952</v>
      </c>
      <c r="B97" s="31">
        <v>110.96226623741384</v>
      </c>
      <c r="C97" s="31">
        <f t="shared" si="1"/>
        <v>-10.277614789985961</v>
      </c>
      <c r="D97" s="67">
        <f>SUM(B$93:B97)/SUM(B$81:B85)*100-100</f>
        <v>-3.4869292502615821</v>
      </c>
      <c r="F97" s="36" t="str">
        <f>IF(B97=0,"",IF(B97="","",IF(B97&gt;0,"m","")))</f>
        <v>m</v>
      </c>
    </row>
    <row r="98" spans="1:6" ht="15" customHeight="1" x14ac:dyDescent="0.25">
      <c r="A98" s="43">
        <v>43983</v>
      </c>
      <c r="B98" s="31">
        <v>111.03186576710496</v>
      </c>
      <c r="C98" s="31">
        <f t="shared" si="1"/>
        <v>-7.8524122206230089</v>
      </c>
      <c r="D98" s="67">
        <f>SUM(B$93:B98)/SUM(B$81:B86)*100-100</f>
        <v>-4.1990783468456527</v>
      </c>
      <c r="F98" s="36" t="str">
        <f>IF(B98=0,"",IF(B98="","",IF(B98&gt;0,"j","")))</f>
        <v>j</v>
      </c>
    </row>
    <row r="99" spans="1:6" ht="15" customHeight="1" x14ac:dyDescent="0.25">
      <c r="A99" s="43">
        <v>44013</v>
      </c>
      <c r="B99" s="31">
        <v>118.26940908750339</v>
      </c>
      <c r="C99" s="31">
        <f t="shared" si="1"/>
        <v>-3.8720708857693182</v>
      </c>
      <c r="D99" s="67">
        <f>SUM(B$93:B99)/SUM(B$81:B87)*100-100</f>
        <v>-4.1523861276425578</v>
      </c>
      <c r="F99" s="36" t="str">
        <f>IF(B99=0,"",IF(B99="","",IF(B99&gt;0,"j","")))</f>
        <v>j</v>
      </c>
    </row>
    <row r="100" spans="1:6" ht="15" customHeight="1" x14ac:dyDescent="0.25">
      <c r="A100" s="43">
        <v>44044</v>
      </c>
      <c r="B100" s="31">
        <v>120.65060454265915</v>
      </c>
      <c r="C100" s="31">
        <f t="shared" si="1"/>
        <v>-1.0950157075959766</v>
      </c>
      <c r="D100" s="67">
        <f>SUM(B$93:B100)/SUM(B$81:B88)*100-100</f>
        <v>-3.7732280255851265</v>
      </c>
      <c r="F100" s="36" t="str">
        <f>IF(B100=0,"",IF(B100="","",IF(B100&gt;0,"a","")))</f>
        <v>a</v>
      </c>
    </row>
    <row r="101" spans="1:6" ht="15" customHeight="1" x14ac:dyDescent="0.25">
      <c r="A101" s="43">
        <v>44075</v>
      </c>
      <c r="B101" s="31">
        <v>121.81903910632978</v>
      </c>
      <c r="C101" s="31">
        <f>IFERROR(IF(B101/B89*100-100=-100,"",B101/B89*100-100),"")</f>
        <v>0.80452884709882255</v>
      </c>
      <c r="D101" s="67">
        <f>SUM(B$93:B101)/SUM(B$81:B89)*100-100</f>
        <v>-3.2723583099885047</v>
      </c>
      <c r="F101" s="36" t="str">
        <f>IF(B101=0,"",IF(B101="","",IF(B101&gt;0,"s","")))</f>
        <v>s</v>
      </c>
    </row>
    <row r="102" spans="1:6" ht="15" customHeight="1" x14ac:dyDescent="0.25">
      <c r="A102" s="43">
        <v>44105</v>
      </c>
      <c r="B102" s="31">
        <v>125.67611893743353</v>
      </c>
      <c r="C102" s="31">
        <f t="shared" si="1"/>
        <v>2.2222957730063229</v>
      </c>
      <c r="D102" s="67">
        <f>SUM(B$93:B102)/SUM(B$81:B90)*100-100</f>
        <v>-2.7219966139729195</v>
      </c>
      <c r="F102" s="36" t="str">
        <f>IF(B102=0,"",IF(B102="","",IF(B102&gt;0,"o","")))</f>
        <v>o</v>
      </c>
    </row>
    <row r="103" spans="1:6" ht="15" customHeight="1" x14ac:dyDescent="0.25">
      <c r="A103" s="43">
        <v>44136</v>
      </c>
      <c r="B103" s="31">
        <v>128.6742617805707</v>
      </c>
      <c r="C103" s="31">
        <f t="shared" si="1"/>
        <v>1.2415514793397904</v>
      </c>
      <c r="D103" s="67">
        <f>SUM(B$93:B103)/SUM(B$81:B91)*100-100</f>
        <v>-2.3500956774104225</v>
      </c>
      <c r="F103" s="36" t="str">
        <f>IF(B103=0,"",IF(B103="","",IF(B103&gt;0,"n","")))</f>
        <v>n</v>
      </c>
    </row>
    <row r="104" spans="1:6" ht="15" customHeight="1" x14ac:dyDescent="0.25">
      <c r="A104" s="44">
        <v>44166</v>
      </c>
      <c r="B104" s="33">
        <v>135.99913060622251</v>
      </c>
      <c r="C104" s="33">
        <f t="shared" si="1"/>
        <v>4.0658430692121357</v>
      </c>
      <c r="D104" s="68">
        <f>SUM(B$93:B104)/SUM(B$81:B92)*100-100</f>
        <v>-1.7855519466130545</v>
      </c>
      <c r="F104" s="36" t="str">
        <f>IF(B104=0,"",IF(B104="","",IF(B104&gt;0,"d","")))</f>
        <v>d</v>
      </c>
    </row>
    <row r="105" spans="1:6" ht="15" customHeight="1" x14ac:dyDescent="0.25">
      <c r="A105" s="45">
        <v>44197</v>
      </c>
      <c r="B105" s="35">
        <v>128.80485033953673</v>
      </c>
      <c r="C105" s="35">
        <f t="shared" si="1"/>
        <v>1.3148115456471032</v>
      </c>
      <c r="D105" s="27">
        <f>SUM(B$105:B105)/SUM(B$93:B93)*100-100</f>
        <v>1.3148115456471032</v>
      </c>
      <c r="F105" s="36">
        <f>IF(B105=0,"",IF(B105="","",IF(B105&gt;0,F93+1,"")))</f>
        <v>2021</v>
      </c>
    </row>
    <row r="106" spans="1:6" ht="15" customHeight="1" x14ac:dyDescent="0.25">
      <c r="A106" s="40">
        <v>44228</v>
      </c>
      <c r="B106" s="27">
        <v>128.52152589512866</v>
      </c>
      <c r="C106" s="27">
        <f t="shared" si="1"/>
        <v>2.4230101503630408</v>
      </c>
      <c r="D106" s="27">
        <f>SUM(B$105:B106)/SUM(B$93:B94)*100-100</f>
        <v>1.8652868562717373</v>
      </c>
      <c r="F106" s="36" t="str">
        <f>IF(B106=0,"",IF(B106="","",IF(B106&gt;0,"f","")))</f>
        <v>f</v>
      </c>
    </row>
    <row r="107" spans="1:6" ht="15" customHeight="1" x14ac:dyDescent="0.25">
      <c r="A107" s="40">
        <v>44256</v>
      </c>
      <c r="B107" s="27">
        <v>132.9377981539615</v>
      </c>
      <c r="C107" s="27">
        <f t="shared" si="1"/>
        <v>9.943925296109299</v>
      </c>
      <c r="D107" s="27">
        <f>SUM(B$105:B107)/SUM(B$93:B95)*100-100</f>
        <v>4.4804066213759626</v>
      </c>
      <c r="F107" s="36" t="str">
        <f>IF(B107=0,"",IF(B107="","",IF(B107&gt;0,"m","")))</f>
        <v>m</v>
      </c>
    </row>
    <row r="108" spans="1:6" ht="15" customHeight="1" x14ac:dyDescent="0.25">
      <c r="A108" s="40">
        <v>44287</v>
      </c>
      <c r="B108" s="27">
        <v>129.55114411208444</v>
      </c>
      <c r="C108" s="27">
        <f t="shared" si="1"/>
        <v>15.579299069395589</v>
      </c>
      <c r="D108" s="27">
        <f>SUM(B$105:B108)/SUM(B$93:B96)*100-100</f>
        <v>7.0422162767930843</v>
      </c>
      <c r="F108" s="36" t="str">
        <f>IF(B108=0,"",IF(B108="","",IF(B108&gt;0,"a","")))</f>
        <v>a</v>
      </c>
    </row>
    <row r="109" spans="1:6" ht="15" customHeight="1" x14ac:dyDescent="0.25">
      <c r="A109" s="40">
        <v>44317</v>
      </c>
      <c r="B109" s="27">
        <v>129.51028455850107</v>
      </c>
      <c r="C109" s="27">
        <f t="shared" si="1"/>
        <v>16.715608783081308</v>
      </c>
      <c r="D109" s="27">
        <f>SUM(B$105:B109)/SUM(B$93:B97)*100-100</f>
        <v>8.8414429936526773</v>
      </c>
      <c r="F109" s="36" t="str">
        <f>IF(B109=0,"",IF(B109="","",IF(B109&gt;0,"m","")))</f>
        <v>m</v>
      </c>
    </row>
    <row r="110" spans="1:6" ht="15" customHeight="1" x14ac:dyDescent="0.25">
      <c r="A110" s="40">
        <v>44348</v>
      </c>
      <c r="B110" s="27">
        <v>127.15432445566024</v>
      </c>
      <c r="C110" s="27">
        <f t="shared" si="1"/>
        <v>14.520569007074926</v>
      </c>
      <c r="D110" s="27">
        <f>SUM(B$105:B110)/SUM(B$93:B98)*100-100</f>
        <v>9.7325593562151766</v>
      </c>
      <c r="F110" s="36" t="str">
        <f>IF(B110=0,"",IF(B110="","",IF(B110&gt;0,"j","")))</f>
        <v>j</v>
      </c>
    </row>
    <row r="111" spans="1:6" ht="15" customHeight="1" x14ac:dyDescent="0.25">
      <c r="A111" s="40">
        <v>44378</v>
      </c>
      <c r="B111" s="27">
        <v>131.28154852877316</v>
      </c>
      <c r="C111" s="27">
        <f t="shared" si="1"/>
        <v>11.002117573482195</v>
      </c>
      <c r="D111" s="27">
        <f>SUM(B$105:B111)/SUM(B$93:B99)*100-100</f>
        <v>9.9143651652418043</v>
      </c>
      <c r="F111" s="36" t="str">
        <f>IF(B111=0,"",IF(B111="","",IF(B111&gt;0,"j","")))</f>
        <v>j</v>
      </c>
    </row>
    <row r="112" spans="1:6" ht="15" customHeight="1" x14ac:dyDescent="0.25">
      <c r="A112" s="40">
        <v>44409</v>
      </c>
      <c r="B112" s="27">
        <v>130.08513305461122</v>
      </c>
      <c r="C112" s="27">
        <f t="shared" si="1"/>
        <v>7.8197109311758624</v>
      </c>
      <c r="D112" s="27">
        <f>SUM(B$105:B112)/SUM(B$93:B100)*100-100</f>
        <v>9.6473678549999278</v>
      </c>
      <c r="F112" s="36" t="str">
        <f>IF(B112=0,"",IF(B112="","",IF(B112&gt;0,"a","")))</f>
        <v>a</v>
      </c>
    </row>
    <row r="113" spans="1:6" ht="15" customHeight="1" x14ac:dyDescent="0.25">
      <c r="A113" s="40">
        <v>44440</v>
      </c>
      <c r="B113" s="27">
        <v>129.01498590866342</v>
      </c>
      <c r="C113" s="27">
        <f t="shared" si="1"/>
        <v>5.9070789386646254</v>
      </c>
      <c r="D113" s="27">
        <f>SUM(B$105:B113)/SUM(B$93:B101)*100-100</f>
        <v>9.2208800227991503</v>
      </c>
      <c r="F113" s="36" t="str">
        <f>IF(B113=0,"",IF(B113="","",IF(B113&gt;0,"s","")))</f>
        <v>s</v>
      </c>
    </row>
    <row r="114" spans="1:6" ht="15" customHeight="1" x14ac:dyDescent="0.25">
      <c r="A114" s="40">
        <v>44470</v>
      </c>
      <c r="B114" s="27">
        <v>131.23563424425257</v>
      </c>
      <c r="C114" s="27">
        <f t="shared" si="1"/>
        <v>4.423684749197875</v>
      </c>
      <c r="D114" s="27">
        <f>SUM(B$105:B114)/SUM(B$93:B102)*100-100</f>
        <v>8.7159557797223073</v>
      </c>
      <c r="F114" s="36" t="str">
        <f>IF(B114=0,"",IF(B114="","",IF(B114&gt;0,"o","")))</f>
        <v>o</v>
      </c>
    </row>
    <row r="115" spans="1:6" ht="15" customHeight="1" x14ac:dyDescent="0.25">
      <c r="A115" s="40">
        <v>44501</v>
      </c>
      <c r="B115" s="27">
        <v>136.37547484693891</v>
      </c>
      <c r="C115" s="27">
        <f t="shared" si="1"/>
        <v>5.9850454627057985</v>
      </c>
      <c r="D115" s="27">
        <f>SUM(B$105:B115)/SUM(B$93:B103)*100-100</f>
        <v>8.4502888187697209</v>
      </c>
      <c r="F115" s="36" t="str">
        <f>IF(B115=0,"",IF(B115="","",IF(B115&gt;0,"n","")))</f>
        <v>n</v>
      </c>
    </row>
    <row r="116" spans="1:6" ht="15" customHeight="1" x14ac:dyDescent="0.25">
      <c r="A116" s="41">
        <v>44531</v>
      </c>
      <c r="B116" s="28">
        <v>141.40836383391704</v>
      </c>
      <c r="C116" s="28">
        <f t="shared" si="1"/>
        <v>3.9774027992551311</v>
      </c>
      <c r="D116" s="28">
        <f>SUM(B$105:B116)/SUM(B$93:B104)*100-100</f>
        <v>8.0332677107224555</v>
      </c>
      <c r="F116" s="36" t="str">
        <f>IF(B116=0,"",IF(B116="","",IF(B116&gt;0,"d","")))</f>
        <v>d</v>
      </c>
    </row>
    <row r="117" spans="1:6" ht="15" customHeight="1" x14ac:dyDescent="0.25">
      <c r="A117" s="42">
        <v>44562</v>
      </c>
      <c r="B117" s="29">
        <v>134.83018631718625</v>
      </c>
      <c r="C117" s="29">
        <f t="shared" si="1"/>
        <v>4.6778797240681484</v>
      </c>
      <c r="D117" s="69">
        <f>SUM(B$117:B117)/SUM(B$105:B105)*100-100</f>
        <v>4.6778797240681484</v>
      </c>
      <c r="F117" s="36">
        <f>IF(B117=0,"",IF(B117="","",IF(B117&gt;0,F105+1,"")))</f>
        <v>2022</v>
      </c>
    </row>
    <row r="118" spans="1:6" ht="15" customHeight="1" x14ac:dyDescent="0.25">
      <c r="A118" s="43">
        <v>44593</v>
      </c>
      <c r="B118" s="31">
        <v>134.54771134809349</v>
      </c>
      <c r="C118" s="31">
        <f t="shared" si="1"/>
        <v>4.6888530236421957</v>
      </c>
      <c r="D118" s="67">
        <f>SUM(B$117:B118)/SUM(B$105:B106)*100-100</f>
        <v>4.6833603328809659</v>
      </c>
      <c r="F118" s="36" t="str">
        <f>IF(B118=0,"",IF(B118="","",IF(B118&gt;0,"f","")))</f>
        <v>f</v>
      </c>
    </row>
    <row r="119" spans="1:6" ht="15" customHeight="1" x14ac:dyDescent="0.25">
      <c r="A119" s="43">
        <v>44621</v>
      </c>
      <c r="B119" s="31">
        <v>139.35939667613428</v>
      </c>
      <c r="C119" s="31">
        <f t="shared" si="1"/>
        <v>4.8305287219633612</v>
      </c>
      <c r="D119" s="67">
        <f>SUM(B$117:B119)/SUM(B$105:B107)*100-100</f>
        <v>4.7334910978509441</v>
      </c>
      <c r="F119" s="36" t="str">
        <f>IF(B119=0,"",IF(B119="","",IF(B119&gt;0,"m","")))</f>
        <v>m</v>
      </c>
    </row>
    <row r="120" spans="1:6" ht="15" customHeight="1" x14ac:dyDescent="0.25">
      <c r="A120" s="43">
        <v>44652</v>
      </c>
      <c r="B120" s="31">
        <v>135.94449640405963</v>
      </c>
      <c r="C120" s="31">
        <f t="shared" si="1"/>
        <v>4.9350025704472529</v>
      </c>
      <c r="D120" s="67">
        <f>SUM(B$117:B120)/SUM(B$105:B108)*100-100</f>
        <v>4.7837128610376425</v>
      </c>
      <c r="F120" s="36" t="str">
        <f>IF(B120=0,"",IF(B120="","",IF(B120&gt;0,"a","")))</f>
        <v>a</v>
      </c>
    </row>
    <row r="121" spans="1:6" ht="15" customHeight="1" x14ac:dyDescent="0.25">
      <c r="A121" s="43">
        <v>44682</v>
      </c>
      <c r="B121" s="31">
        <v>136.06124111093314</v>
      </c>
      <c r="C121" s="31">
        <f t="shared" si="1"/>
        <v>5.0582519950166187</v>
      </c>
      <c r="D121" s="67">
        <f>SUM(B$117:B121)/SUM(B$105:B109)*100-100</f>
        <v>4.8384706608171939</v>
      </c>
      <c r="F121" s="36" t="str">
        <f>IF(B121=0,"",IF(B121="","",IF(B121&gt;0,"m","")))</f>
        <v>m</v>
      </c>
    </row>
    <row r="122" spans="1:6" ht="15" customHeight="1" x14ac:dyDescent="0.25">
      <c r="A122" s="43">
        <v>44713</v>
      </c>
      <c r="B122" s="31">
        <v>132.57026251869311</v>
      </c>
      <c r="C122" s="31">
        <f t="shared" si="1"/>
        <v>4.2593424063382486</v>
      </c>
      <c r="D122" s="67">
        <f>SUM(B$117:B122)/SUM(B$105:B110)*100-100</f>
        <v>4.743634130776897</v>
      </c>
      <c r="F122" s="36" t="str">
        <f>IF(B122=0,"",IF(B122="","",IF(B122&gt;0,"j","")))</f>
        <v>j</v>
      </c>
    </row>
    <row r="123" spans="1:6" ht="15" customHeight="1" x14ac:dyDescent="0.25">
      <c r="A123" s="43">
        <v>44743</v>
      </c>
      <c r="B123" s="31">
        <v>135.61516260900652</v>
      </c>
      <c r="C123" s="31">
        <f t="shared" si="1"/>
        <v>3.3010077416047068</v>
      </c>
      <c r="D123" s="67">
        <f>SUM(B$117:B123)/SUM(B$105:B111)*100-100</f>
        <v>4.5349997798850268</v>
      </c>
      <c r="F123" s="36" t="str">
        <f>IF(B123=0,"",IF(B123="","",IF(B123&gt;0,"j","")))</f>
        <v>j</v>
      </c>
    </row>
    <row r="124" spans="1:6" ht="15" customHeight="1" x14ac:dyDescent="0.25">
      <c r="A124" s="43">
        <v>44774</v>
      </c>
      <c r="B124" s="31">
        <v>136.17471302060227</v>
      </c>
      <c r="C124" s="31">
        <f t="shared" si="1"/>
        <v>4.6812266882446636</v>
      </c>
      <c r="D124" s="67">
        <f>SUM(B$117:B124)/SUM(B$105:B112)*100-100</f>
        <v>4.5533280633359539</v>
      </c>
      <c r="F124" s="36" t="str">
        <f>IF(B124=0,"",IF(B124="","",IF(B124&gt;0,"a","")))</f>
        <v>a</v>
      </c>
    </row>
    <row r="125" spans="1:6" ht="15" customHeight="1" x14ac:dyDescent="0.25">
      <c r="A125" s="43">
        <v>44805</v>
      </c>
      <c r="B125" s="31">
        <v>133.96833958367895</v>
      </c>
      <c r="C125" s="31">
        <f t="shared" si="1"/>
        <v>3.8393630322312191</v>
      </c>
      <c r="D125" s="67">
        <f>SUM(B$117:B125)/SUM(B$105:B113)*100-100</f>
        <v>4.4743879483973785</v>
      </c>
      <c r="F125" s="36" t="str">
        <f>IF(B125=0,"",IF(B125="","",IF(B125&gt;0,"s","")))</f>
        <v>s</v>
      </c>
    </row>
    <row r="126" spans="1:6" ht="15" customHeight="1" x14ac:dyDescent="0.25">
      <c r="A126" s="43">
        <v>44835</v>
      </c>
      <c r="B126" s="31">
        <v>135.97259579911375</v>
      </c>
      <c r="C126" s="31">
        <f t="shared" si="1"/>
        <v>3.6095086385187614</v>
      </c>
      <c r="D126" s="67">
        <f>SUM(B$117:B126)/SUM(B$105:B114)*100-100</f>
        <v>4.3869499797930303</v>
      </c>
      <c r="F126" s="36" t="str">
        <f>IF(B126=0,"",IF(B126="","",IF(B126&gt;0,"o","")))</f>
        <v>o</v>
      </c>
    </row>
    <row r="127" spans="1:6" ht="15" customHeight="1" x14ac:dyDescent="0.25">
      <c r="A127" s="43">
        <v>44866</v>
      </c>
      <c r="B127" s="31">
        <v>140.94671550922058</v>
      </c>
      <c r="C127" s="31">
        <f t="shared" si="1"/>
        <v>3.3519521507897139</v>
      </c>
      <c r="D127" s="67">
        <f>SUM(B$117:B127)/SUM(B$105:B115)*100-100</f>
        <v>4.2885526244494088</v>
      </c>
      <c r="F127" s="36" t="str">
        <f>IF(B127=0,"",IF(B127="","",IF(B127&gt;0,"n","")))</f>
        <v>n</v>
      </c>
    </row>
    <row r="128" spans="1:6" ht="15" customHeight="1" x14ac:dyDescent="0.25">
      <c r="A128" s="44">
        <v>44896</v>
      </c>
      <c r="B128" s="33">
        <v>146.07970862184376</v>
      </c>
      <c r="C128" s="33">
        <f t="shared" si="1"/>
        <v>3.3034430646642647</v>
      </c>
      <c r="D128" s="68">
        <f>SUM(B$117:B128)/SUM(B$105:B116)*100-100</f>
        <v>4.2001558958630483</v>
      </c>
      <c r="F128" s="36" t="str">
        <f>IF(B128=0,"",IF(B128="","",IF(B128&gt;0,"d","")))</f>
        <v>d</v>
      </c>
    </row>
    <row r="129" spans="1:6" ht="15" customHeight="1" x14ac:dyDescent="0.25">
      <c r="A129" s="45">
        <v>44927</v>
      </c>
      <c r="B129" s="35">
        <v>139.28610827433917</v>
      </c>
      <c r="C129" s="35">
        <f t="shared" si="1"/>
        <v>3.3048400205206434</v>
      </c>
      <c r="D129" s="27">
        <f>SUM(B$129:B129)/SUM(B$117:B117)*100-100</f>
        <v>3.3048400205206434</v>
      </c>
      <c r="F129" s="36">
        <f>IF(B129=0,"",IF(B129="","",IF(B129&gt;0,F117+1,"")))</f>
        <v>2023</v>
      </c>
    </row>
    <row r="130" spans="1:6" ht="15" customHeight="1" x14ac:dyDescent="0.25">
      <c r="A130" s="40">
        <v>44958</v>
      </c>
      <c r="B130" s="27">
        <v>140.94229111180894</v>
      </c>
      <c r="C130" s="27">
        <f t="shared" si="1"/>
        <v>4.7526484840547027</v>
      </c>
      <c r="D130" s="27">
        <f>SUM(B$129:B130)/SUM(B$117:B118)*100-100</f>
        <v>4.0279851520523806</v>
      </c>
      <c r="F130" s="36" t="str">
        <f>IF(B130=0,"",IF(B130="","",IF(B130&gt;0,"f","")))</f>
        <v>f</v>
      </c>
    </row>
    <row r="131" spans="1:6" ht="15" customHeight="1" x14ac:dyDescent="0.25">
      <c r="A131" s="40">
        <v>44986</v>
      </c>
      <c r="B131" s="27">
        <v>144.88112380856407</v>
      </c>
      <c r="C131" s="27">
        <f t="shared" si="1"/>
        <v>3.9622208936955161</v>
      </c>
      <c r="D131" s="27">
        <f>SUM(B$129:B131)/SUM(B$117:B119)*100-100</f>
        <v>4.005562761205411</v>
      </c>
      <c r="F131" s="36" t="str">
        <f>IF(B131=0,"",IF(B131="","",IF(B131&gt;0,"m","")))</f>
        <v>m</v>
      </c>
    </row>
    <row r="132" spans="1:6" ht="15" customHeight="1" x14ac:dyDescent="0.25">
      <c r="A132" s="40">
        <v>45017</v>
      </c>
      <c r="B132" s="27">
        <v>140.69960528885858</v>
      </c>
      <c r="C132" s="27">
        <f t="shared" si="1"/>
        <v>3.4978311079733686</v>
      </c>
      <c r="D132" s="27">
        <f>SUM(B$129:B132)/SUM(B$117:B120)*100-100</f>
        <v>3.8788404710907258</v>
      </c>
      <c r="F132" s="36" t="str">
        <f>IF(B132=0,"",IF(B132="","",IF(B132&gt;0,"a","")))</f>
        <v>a</v>
      </c>
    </row>
    <row r="133" spans="1:6" ht="15" customHeight="1" x14ac:dyDescent="0.25">
      <c r="A133" s="40">
        <v>45047</v>
      </c>
      <c r="B133" s="27">
        <v>141.23190318850388</v>
      </c>
      <c r="C133" s="27">
        <f t="shared" si="1"/>
        <v>3.8002461504485439</v>
      </c>
      <c r="D133" s="27">
        <f>SUM(B$129:B133)/SUM(B$117:B121)*100-100</f>
        <v>3.8631316936072864</v>
      </c>
      <c r="F133" s="36" t="str">
        <f>IF(B133=0,"",IF(B133="","",IF(B133&gt;0,"m","")))</f>
        <v>m</v>
      </c>
    </row>
    <row r="134" spans="1:6" ht="15" customHeight="1" x14ac:dyDescent="0.25">
      <c r="A134" s="40">
        <v>45078</v>
      </c>
      <c r="B134" s="27">
        <v>139.30154418564589</v>
      </c>
      <c r="C134" s="27">
        <f>IFERROR(IF(B134/B122*100-100=-100,"",B134/B122*100-100),"")</f>
        <v>5.0775200554525952</v>
      </c>
      <c r="D134" s="27">
        <f>SUM(B$129:B134)/SUM(B$117:B122)*100-100</f>
        <v>4.0610772885494697</v>
      </c>
      <c r="F134" s="36" t="str">
        <f>IF(B134=0,"",IF(B134="","",IF(B134&gt;0,"j","")))</f>
        <v>j</v>
      </c>
    </row>
    <row r="135" spans="1:6" ht="15" customHeight="1" x14ac:dyDescent="0.25">
      <c r="A135" s="40">
        <v>45108</v>
      </c>
      <c r="B135" s="27">
        <v>142.38733869604286</v>
      </c>
      <c r="C135" s="27">
        <f t="shared" si="1"/>
        <v>4.9936717670436792</v>
      </c>
      <c r="D135" s="27">
        <f>SUM(B$129:B135)/SUM(B$117:B123)*100-100</f>
        <v>4.1943580969375063</v>
      </c>
      <c r="F135" s="36" t="str">
        <f>IF(B135=0,"",IF(B135="","",IF(B135&gt;0,"j","")))</f>
        <v>j</v>
      </c>
    </row>
    <row r="136" spans="1:6" ht="15" customHeight="1" x14ac:dyDescent="0.25">
      <c r="A136" s="40">
        <v>45139</v>
      </c>
      <c r="B136" s="27">
        <v>141.08605962578974</v>
      </c>
      <c r="C136" s="27">
        <f t="shared" si="1"/>
        <v>3.6066509678962291</v>
      </c>
      <c r="D136" s="27">
        <f>SUM(B$129:B136)/SUM(B$117:B124)*100-100</f>
        <v>4.120603958299256</v>
      </c>
      <c r="F136" s="36" t="str">
        <f>IF(B136=0,"",IF(B136="","",IF(B136&gt;0,"a","")))</f>
        <v>a</v>
      </c>
    </row>
    <row r="137" spans="1:6" ht="15" customHeight="1" x14ac:dyDescent="0.25">
      <c r="A137" s="40">
        <v>45170</v>
      </c>
      <c r="B137" s="27">
        <v>138.60741767468585</v>
      </c>
      <c r="C137" s="27">
        <f t="shared" si="1"/>
        <v>3.4628167411967041</v>
      </c>
      <c r="D137" s="27">
        <f>SUM(B$129:B137)/SUM(B$117:B125)*100-100</f>
        <v>4.0483172543762436</v>
      </c>
      <c r="F137" s="36" t="str">
        <f>IF(B137=0,"",IF(B137="","",IF(B137&gt;0,"s","")))</f>
        <v>s</v>
      </c>
    </row>
    <row r="138" spans="1:6" ht="15" customHeight="1" x14ac:dyDescent="0.25">
      <c r="A138" s="40">
        <v>45200</v>
      </c>
      <c r="B138" s="27">
        <v>137.76572438500239</v>
      </c>
      <c r="C138" s="27">
        <f t="shared" si="1"/>
        <v>1.3187426299765832</v>
      </c>
      <c r="D138" s="27">
        <f>SUM(B$129:B138)/SUM(B$117:B126)*100-100</f>
        <v>3.7744166886076584</v>
      </c>
      <c r="F138" s="36" t="str">
        <f>IF(B138=0,"",IF(B138="","",IF(B138&gt;0,"o","")))</f>
        <v>o</v>
      </c>
    </row>
    <row r="139" spans="1:6" ht="15" customHeight="1" x14ac:dyDescent="0.25">
      <c r="A139" s="40">
        <v>45231</v>
      </c>
      <c r="B139" s="27">
        <v>144.37270202234706</v>
      </c>
      <c r="C139" s="27">
        <f t="shared" si="1"/>
        <v>2.4306962391772373</v>
      </c>
      <c r="D139" s="27">
        <f>SUM(B$129:B139)/SUM(B$117:B127)*100-100</f>
        <v>3.6478163236426582</v>
      </c>
      <c r="F139" s="36" t="str">
        <f>IF(B139=0,"",IF(B139="","",IF(B139&gt;0,"n","")))</f>
        <v>n</v>
      </c>
    </row>
    <row r="140" spans="1:6" ht="15" customHeight="1" x14ac:dyDescent="0.25">
      <c r="A140" s="40">
        <v>45261</v>
      </c>
      <c r="B140" s="27">
        <v>149.42101874312067</v>
      </c>
      <c r="C140" s="27">
        <f t="shared" ref="C140" si="2">IFERROR(IF(B140/B128*100-100=-100,"",B140/B128*100-100),"")</f>
        <v>2.2873198151883969</v>
      </c>
      <c r="D140" s="28">
        <f>SUM(B$129:B140)/SUM(B$117:B128)*100-100</f>
        <v>3.5267856310119896</v>
      </c>
      <c r="F140" s="36" t="str">
        <f>IF(B140=0,"",IF(B140="","",IF(B140&gt;0,"d","")))</f>
        <v>d</v>
      </c>
    </row>
    <row r="141" spans="1:6" ht="15" customHeight="1" x14ac:dyDescent="0.25">
      <c r="A141" s="42">
        <v>45292</v>
      </c>
      <c r="B141" s="29">
        <v>145.20847032850997</v>
      </c>
      <c r="C141" s="29">
        <f t="shared" si="1"/>
        <v>4.2519402168277054</v>
      </c>
      <c r="D141" s="69">
        <f>SUM(B$141:B141)/SUM(B$129:B129)*100-100</f>
        <v>4.2519402168277054</v>
      </c>
      <c r="F141" s="36">
        <f>IF(B141=0,"",IF(B141="","",IF(B141&gt;0,F129+1,"")))</f>
        <v>2024</v>
      </c>
    </row>
    <row r="142" spans="1:6" ht="15" customHeight="1" x14ac:dyDescent="0.25">
      <c r="A142" s="43">
        <v>45323</v>
      </c>
      <c r="B142" s="31">
        <v>145.16609858554426</v>
      </c>
      <c r="C142" s="31">
        <f t="shared" si="1"/>
        <v>2.9968346905788508</v>
      </c>
      <c r="D142" s="67">
        <f>SUM(B$141:B142)/SUM(B$129:B130)*100-100</f>
        <v>3.6206785429784105</v>
      </c>
      <c r="F142" s="36" t="str">
        <f>IF(B142=0,"",IF(B142="","",IF(B142&gt;0,"f","")))</f>
        <v>f</v>
      </c>
    </row>
    <row r="143" spans="1:6" ht="15" customHeight="1" x14ac:dyDescent="0.25">
      <c r="A143" s="43">
        <v>45352</v>
      </c>
      <c r="B143" s="31">
        <v>147.97366890515517</v>
      </c>
      <c r="C143" s="31">
        <f t="shared" si="1"/>
        <v>2.1345396938509111</v>
      </c>
      <c r="D143" s="67">
        <f>SUM(B$141:B143)/SUM(B$129:B131)*100-100</f>
        <v>3.1141891447191909</v>
      </c>
      <c r="F143" s="36" t="str">
        <f>IF(B143=0,"",IF(B143="","",IF(B143&gt;0,"m","")))</f>
        <v>m</v>
      </c>
    </row>
    <row r="144" spans="1:6" ht="15" customHeight="1" x14ac:dyDescent="0.25">
      <c r="A144" s="43">
        <v>45383</v>
      </c>
      <c r="B144" s="31">
        <v>146.23148792634746</v>
      </c>
      <c r="C144" s="31">
        <f t="shared" si="1"/>
        <v>3.9316973392582213</v>
      </c>
      <c r="D144" s="67">
        <f>SUM(B$141:B144)/SUM(B$129:B132)*100-100</f>
        <v>3.3174786897293842</v>
      </c>
      <c r="F144" s="36" t="str">
        <f>IF(B144=0,"",IF(B144="","",IF(B144&gt;0,"a","")))</f>
        <v>a</v>
      </c>
    </row>
    <row r="145" spans="1:6" ht="15" customHeight="1" x14ac:dyDescent="0.25">
      <c r="A145" s="43">
        <v>45413</v>
      </c>
      <c r="B145" s="31">
        <v>147.46040228870751</v>
      </c>
      <c r="C145" s="31">
        <f t="shared" si="1"/>
        <v>4.4101219055940817</v>
      </c>
      <c r="D145" s="67">
        <f>SUM(B$141:B145)/SUM(B$129:B133)*100-100</f>
        <v>3.5357348785076255</v>
      </c>
      <c r="F145" s="36" t="str">
        <f>IF(B145=0,"",IF(B145="","",IF(B145&gt;0,"m","")))</f>
        <v>m</v>
      </c>
    </row>
    <row r="146" spans="1:6" ht="15" customHeight="1" x14ac:dyDescent="0.25">
      <c r="A146" s="43">
        <v>45444</v>
      </c>
      <c r="B146" s="31">
        <v>143.33339640361942</v>
      </c>
      <c r="C146" s="31">
        <f t="shared" si="1"/>
        <v>2.8943341881410163</v>
      </c>
      <c r="D146" s="67">
        <f>SUM(B$141:B146)/SUM(B$129:B134)*100-100</f>
        <v>3.4301652083072725</v>
      </c>
      <c r="F146" s="36" t="str">
        <f>IF(B146=0,"",IF(B146="","",IF(B146&gt;0,"j","")))</f>
        <v>j</v>
      </c>
    </row>
    <row r="147" spans="1:6" ht="15" customHeight="1" x14ac:dyDescent="0.25">
      <c r="A147" s="43">
        <v>45474</v>
      </c>
      <c r="B147" s="31">
        <v>146.43063848594696</v>
      </c>
      <c r="C147" s="31">
        <f t="shared" si="1"/>
        <v>2.8396484033846718</v>
      </c>
      <c r="D147" s="67">
        <f>SUM(B$141:B147)/SUM(B$129:B135)*100-100</f>
        <v>3.3451246779555959</v>
      </c>
      <c r="F147" s="36" t="str">
        <f>IF(B147=0,"",IF(B147="","",IF(B147&gt;0,"j","")))</f>
        <v>j</v>
      </c>
    </row>
    <row r="148" spans="1:6" s="39" customFormat="1" ht="17.25" customHeight="1" x14ac:dyDescent="0.2">
      <c r="A148" s="43">
        <v>45505</v>
      </c>
      <c r="B148" s="31">
        <v>146.66510757626847</v>
      </c>
      <c r="C148" s="31">
        <f t="shared" si="1"/>
        <v>3.9543580459163223</v>
      </c>
      <c r="D148" s="67">
        <f>SUM(B$141:B148)/SUM(B$129:B136)*100-100</f>
        <v>3.4212028510762593</v>
      </c>
      <c r="E148" s="38"/>
      <c r="F148" s="38" t="str">
        <f>IF(B148=0,"",IF(B148="","",IF(B148&gt;0,"a","")))</f>
        <v>a</v>
      </c>
    </row>
    <row r="149" spans="1:6" ht="17.25" customHeight="1" x14ac:dyDescent="0.25">
      <c r="A149" s="43">
        <v>45536</v>
      </c>
      <c r="B149" s="31">
        <v>143.78210314733818</v>
      </c>
      <c r="C149" s="31">
        <f t="shared" ref="C149:C212" si="3">IFERROR(IF(B149/B137*100-100=-100,"",B149/B137*100-100),"")</f>
        <v>3.7333394990428417</v>
      </c>
      <c r="D149" s="67">
        <f>SUM(B$141:B149)/SUM(B$129:B137)*100-100</f>
        <v>3.4553116943963431</v>
      </c>
      <c r="F149" s="36" t="str">
        <f>IF(B149=0,"",IF(B149="","",IF(B149&gt;0,"s","")))</f>
        <v>s</v>
      </c>
    </row>
    <row r="150" spans="1:6" s="22" customFormat="1" ht="17.25" customHeight="1" x14ac:dyDescent="0.2">
      <c r="A150" s="43">
        <v>45566</v>
      </c>
      <c r="B150" s="31">
        <v>146.1024556247782</v>
      </c>
      <c r="C150" s="31">
        <f t="shared" si="3"/>
        <v>6.0513827201879735</v>
      </c>
      <c r="D150" s="67">
        <f>SUM(B$141:B150)/SUM(B$129:B138)*100-100</f>
        <v>3.7096513143612668</v>
      </c>
      <c r="E150" s="37"/>
      <c r="F150" s="37" t="str">
        <f>IF(B150=0,"",IF(B150="","",IF(B150&gt;0,"o","")))</f>
        <v>o</v>
      </c>
    </row>
    <row r="151" spans="1:6" ht="17.25" customHeight="1" x14ac:dyDescent="0.25">
      <c r="A151" s="43">
        <v>45597</v>
      </c>
      <c r="B151" s="31">
        <v>149.4371064082957</v>
      </c>
      <c r="C151" s="31">
        <f t="shared" si="3"/>
        <v>3.5078683954843086</v>
      </c>
      <c r="D151" s="67">
        <f>SUM(B$141:B151)/SUM(B$129:B139)*100-100</f>
        <v>3.6908633209532553</v>
      </c>
      <c r="F151" s="36" t="str">
        <f>IF(B151=0,"",IF(B151="","",IF(B151&gt;0,"n","")))</f>
        <v>n</v>
      </c>
    </row>
    <row r="152" spans="1:6" ht="17.25" hidden="1" customHeight="1" x14ac:dyDescent="0.25">
      <c r="A152" s="44">
        <v>45627</v>
      </c>
      <c r="B152" s="33"/>
      <c r="C152" s="33"/>
      <c r="D152" s="68"/>
      <c r="F152" s="36" t="str">
        <f>IF(B152=0,"",IF(B152="","",IF(B152&gt;0,"d","")))</f>
        <v/>
      </c>
    </row>
    <row r="153" spans="1:6" ht="17.25" hidden="1" customHeight="1" x14ac:dyDescent="0.25">
      <c r="A153" s="45">
        <v>45658</v>
      </c>
      <c r="B153" s="35"/>
      <c r="C153" s="35"/>
      <c r="D153" s="27"/>
      <c r="F153" s="36" t="str">
        <f>IF(B153=0,"",IF(B153="","",IF(B153&gt;0,F141+1,"")))</f>
        <v/>
      </c>
    </row>
    <row r="154" spans="1:6" ht="17.25" hidden="1" customHeight="1" x14ac:dyDescent="0.25">
      <c r="A154" s="40">
        <v>45689</v>
      </c>
      <c r="B154" s="27"/>
      <c r="C154" s="27"/>
      <c r="D154" s="27"/>
      <c r="F154" s="36" t="str">
        <f>IF(B154=0,"",IF(B154="","",IF(B154&gt;0,"f","")))</f>
        <v/>
      </c>
    </row>
    <row r="155" spans="1:6" ht="17.25" hidden="1" customHeight="1" x14ac:dyDescent="0.25">
      <c r="A155" s="40">
        <v>45717</v>
      </c>
      <c r="B155" s="27"/>
      <c r="C155" s="27"/>
      <c r="D155" s="27"/>
      <c r="F155" s="36" t="str">
        <f>IF(B155=0,"",IF(B155="","",IF(B155&gt;0,"m","")))</f>
        <v/>
      </c>
    </row>
    <row r="156" spans="1:6" ht="17.25" hidden="1" customHeight="1" x14ac:dyDescent="0.25">
      <c r="A156" s="40">
        <v>45748</v>
      </c>
      <c r="B156" s="27"/>
      <c r="C156" s="27"/>
      <c r="D156" s="27"/>
      <c r="F156" s="36" t="str">
        <f>IF(B156=0,"",IF(B156="","",IF(B156&gt;0,"a","")))</f>
        <v/>
      </c>
    </row>
    <row r="157" spans="1:6" s="47" customFormat="1" ht="17.25" hidden="1" customHeight="1" x14ac:dyDescent="0.25">
      <c r="A157" s="40">
        <v>45778</v>
      </c>
      <c r="B157" s="27"/>
      <c r="C157" s="27"/>
      <c r="D157" s="27"/>
      <c r="E157" s="46"/>
      <c r="F157" s="46" t="str">
        <f>IF(B157=0,"",IF(B157="","",IF(B157&gt;0,"m","")))</f>
        <v/>
      </c>
    </row>
    <row r="158" spans="1:6" ht="17.25" hidden="1" customHeight="1" x14ac:dyDescent="0.25">
      <c r="A158" s="40">
        <v>45809</v>
      </c>
      <c r="B158" s="27"/>
      <c r="C158" s="27"/>
      <c r="D158" s="27"/>
      <c r="F158" s="36" t="str">
        <f>IF(B158=0,"",IF(B158="","",IF(B158&gt;0,"j","")))</f>
        <v/>
      </c>
    </row>
    <row r="159" spans="1:6" ht="17.25" hidden="1" customHeight="1" x14ac:dyDescent="0.25">
      <c r="A159" s="40">
        <v>45839</v>
      </c>
      <c r="B159" s="27"/>
      <c r="C159" s="27"/>
      <c r="D159" s="27"/>
      <c r="F159" s="36" t="str">
        <f>IF(B159=0,"",IF(B159="","",IF(B159&gt;0,"j","")))</f>
        <v/>
      </c>
    </row>
    <row r="160" spans="1:6" ht="17.25" hidden="1" customHeight="1" x14ac:dyDescent="0.25">
      <c r="A160" s="40">
        <v>45870</v>
      </c>
      <c r="B160" s="27"/>
      <c r="C160" s="27"/>
      <c r="D160" s="27"/>
      <c r="F160" s="36" t="str">
        <f>IF(B160=0,"",IF(B160="","",IF(B160&gt;0,"a","")))</f>
        <v/>
      </c>
    </row>
    <row r="161" spans="1:7" s="47" customFormat="1" ht="17.25" hidden="1" customHeight="1" x14ac:dyDescent="0.25">
      <c r="A161" s="40">
        <v>45901</v>
      </c>
      <c r="B161" s="27"/>
      <c r="C161" s="27"/>
      <c r="D161" s="27"/>
      <c r="E161" s="46"/>
      <c r="F161" s="46" t="str">
        <f>IF(B161=0,"",IF(B161="","",IF(B161&gt;0,"s","")))</f>
        <v/>
      </c>
    </row>
    <row r="162" spans="1:7" s="22" customFormat="1" ht="17.25" hidden="1" customHeight="1" x14ac:dyDescent="0.2">
      <c r="A162" s="40">
        <v>45931</v>
      </c>
      <c r="B162" s="27"/>
      <c r="C162" s="27"/>
      <c r="D162" s="27"/>
      <c r="E162" s="37"/>
      <c r="F162" s="37" t="str">
        <f>IF(B162=0,"",IF(B162="","",IF(B162&gt;0,"o","")))</f>
        <v/>
      </c>
    </row>
    <row r="163" spans="1:7" s="47" customFormat="1" ht="17.25" hidden="1" customHeight="1" x14ac:dyDescent="0.25">
      <c r="A163" s="40">
        <v>45962</v>
      </c>
      <c r="B163" s="27"/>
      <c r="C163" s="27"/>
      <c r="D163" s="27"/>
      <c r="E163" s="46"/>
      <c r="F163" s="46" t="str">
        <f>IF(B163=0,"",IF(B163="","",IF(B163&gt;0,"n","")))</f>
        <v/>
      </c>
    </row>
    <row r="164" spans="1:7" ht="12.75" hidden="1" customHeight="1" x14ac:dyDescent="0.25">
      <c r="A164" s="41">
        <v>45992</v>
      </c>
      <c r="B164" s="28"/>
      <c r="C164" s="28"/>
      <c r="D164" s="28"/>
      <c r="F164" s="36" t="str">
        <f>IF(B164=0,"",IF(B164="","",IF(B164&gt;0,"d","")))</f>
        <v/>
      </c>
    </row>
    <row r="165" spans="1:7" ht="17.25" hidden="1" customHeight="1" x14ac:dyDescent="0.25">
      <c r="A165" s="42">
        <v>46023</v>
      </c>
      <c r="B165" s="29"/>
      <c r="C165" s="29"/>
      <c r="D165" s="69"/>
      <c r="F165" s="36" t="str">
        <f>IF(B165=0,"",IF(B165="","",IF(B165&gt;0,F153+1,"")))</f>
        <v/>
      </c>
    </row>
    <row r="166" spans="1:7" ht="17.25" hidden="1" customHeight="1" x14ac:dyDescent="0.25">
      <c r="A166" s="43">
        <v>46054</v>
      </c>
      <c r="B166" s="31"/>
      <c r="C166" s="31"/>
      <c r="D166" s="67"/>
      <c r="F166" s="36" t="str">
        <f>IF(B166=0,"",IF(B166="","",IF(B166&gt;0,"f","")))</f>
        <v/>
      </c>
    </row>
    <row r="167" spans="1:7" ht="17.25" hidden="1" customHeight="1" x14ac:dyDescent="0.25">
      <c r="A167" s="43">
        <v>46082</v>
      </c>
      <c r="B167" s="31"/>
      <c r="C167" s="31"/>
      <c r="D167" s="67"/>
      <c r="F167" s="36" t="str">
        <f>IF(B167=0,"",IF(B167="","",IF(B167&gt;0,"m","")))</f>
        <v/>
      </c>
    </row>
    <row r="168" spans="1:7" ht="17.25" hidden="1" customHeight="1" x14ac:dyDescent="0.25">
      <c r="A168" s="43">
        <v>46113</v>
      </c>
      <c r="B168" s="31"/>
      <c r="C168" s="31"/>
      <c r="D168" s="67"/>
      <c r="F168" s="36" t="str">
        <f>IF(B168=0,"",IF(B168="","",IF(B168&gt;0,"a","")))</f>
        <v/>
      </c>
    </row>
    <row r="169" spans="1:7" ht="17.25" hidden="1" customHeight="1" x14ac:dyDescent="0.25">
      <c r="A169" s="43">
        <v>46143</v>
      </c>
      <c r="B169" s="31"/>
      <c r="C169" s="31"/>
      <c r="D169" s="67"/>
      <c r="F169" s="36" t="str">
        <f>IF(B169=0,"",IF(B169="","",IF(B169&gt;0,"m","")))</f>
        <v/>
      </c>
    </row>
    <row r="170" spans="1:7" ht="17.25" hidden="1" customHeight="1" x14ac:dyDescent="0.25">
      <c r="A170" s="43">
        <v>46174</v>
      </c>
      <c r="B170" s="31"/>
      <c r="C170" s="31"/>
      <c r="D170" s="67"/>
      <c r="F170" s="36" t="str">
        <f>IF(B170=0,"",IF(B170="","",IF(B170&gt;0,"j","")))</f>
        <v/>
      </c>
    </row>
    <row r="171" spans="1:7" ht="17.25" hidden="1" customHeight="1" x14ac:dyDescent="0.25">
      <c r="A171" s="43">
        <v>46204</v>
      </c>
      <c r="B171" s="31"/>
      <c r="C171" s="31"/>
      <c r="D171" s="67"/>
      <c r="F171" s="36" t="str">
        <f>IF(B171=0,"",IF(B171="","",IF(B171&gt;0,"j","")))</f>
        <v/>
      </c>
    </row>
    <row r="172" spans="1:7" ht="17.25" hidden="1" customHeight="1" x14ac:dyDescent="0.25">
      <c r="A172" s="43">
        <v>46235</v>
      </c>
      <c r="B172" s="31"/>
      <c r="C172" s="31"/>
      <c r="D172" s="67"/>
      <c r="F172" s="36" t="str">
        <f>IF(B172=0,"",IF(B172="","",IF(B172&gt;0,"a","")))</f>
        <v/>
      </c>
    </row>
    <row r="173" spans="1:7" ht="17.25" hidden="1" customHeight="1" x14ac:dyDescent="0.25">
      <c r="A173" s="43">
        <v>46266</v>
      </c>
      <c r="B173" s="31"/>
      <c r="C173" s="31"/>
      <c r="D173" s="67"/>
      <c r="F173" s="36" t="str">
        <f>IF(B173=0,"",IF(B173="","",IF(B173&gt;0,"s","")))</f>
        <v/>
      </c>
    </row>
    <row r="174" spans="1:7" ht="17.25" hidden="1" customHeight="1" x14ac:dyDescent="0.25">
      <c r="A174" s="43">
        <v>46296</v>
      </c>
      <c r="B174" s="31"/>
      <c r="C174" s="31"/>
      <c r="D174" s="67"/>
      <c r="F174" s="36" t="str">
        <f>IF(B174=0,"",IF(B174="","",IF(B174&gt;0,"o","")))</f>
        <v/>
      </c>
    </row>
    <row r="175" spans="1:7" ht="17.25" hidden="1" customHeight="1" x14ac:dyDescent="0.25">
      <c r="A175" s="43">
        <v>46327</v>
      </c>
      <c r="B175" s="31"/>
      <c r="C175" s="31"/>
      <c r="D175" s="67"/>
      <c r="F175" s="36" t="str">
        <f>IF(B175=0,"",IF(B175="","",IF(B175&gt;0,"n","")))</f>
        <v/>
      </c>
      <c r="G175" s="23" t="s">
        <v>9</v>
      </c>
    </row>
    <row r="176" spans="1:7" ht="17.25" hidden="1" customHeight="1" x14ac:dyDescent="0.25">
      <c r="A176" s="44">
        <v>46357</v>
      </c>
      <c r="B176" s="33"/>
      <c r="C176" s="33"/>
      <c r="D176" s="68"/>
      <c r="F176" s="36" t="str">
        <f>IF(B176=0,"",IF(B176="","",IF(B176&gt;0,"d","")))</f>
        <v/>
      </c>
      <c r="G176" s="23" t="s">
        <v>10</v>
      </c>
    </row>
    <row r="177" spans="1:6" ht="17.25" hidden="1" customHeight="1" x14ac:dyDescent="0.25">
      <c r="A177" s="45">
        <v>46388</v>
      </c>
      <c r="B177" s="35"/>
      <c r="C177" s="35"/>
      <c r="D177" s="27"/>
      <c r="F177" s="36" t="str">
        <f>IF(B177=0,"",IF(B177="","",IF(B177&gt;0,F165+1,"")))</f>
        <v/>
      </c>
    </row>
    <row r="178" spans="1:6" ht="17.25" hidden="1" customHeight="1" x14ac:dyDescent="0.25">
      <c r="A178" s="40">
        <v>46419</v>
      </c>
      <c r="B178" s="27"/>
      <c r="C178" s="27"/>
      <c r="D178" s="27"/>
      <c r="F178" s="36" t="str">
        <f>IF(B178=0,"",IF(B178="","",IF(B178&gt;0,"f","")))</f>
        <v/>
      </c>
    </row>
    <row r="179" spans="1:6" ht="17.25" hidden="1" customHeight="1" x14ac:dyDescent="0.25">
      <c r="A179" s="40">
        <v>46447</v>
      </c>
      <c r="B179" s="27"/>
      <c r="C179" s="27"/>
      <c r="D179" s="27"/>
      <c r="F179" s="36" t="str">
        <f>IF(B179=0,"",IF(B179="","",IF(B179&gt;0,"m","")))</f>
        <v/>
      </c>
    </row>
    <row r="180" spans="1:6" ht="17.25" hidden="1" customHeight="1" x14ac:dyDescent="0.25">
      <c r="A180" s="40">
        <v>46478</v>
      </c>
      <c r="B180" s="27"/>
      <c r="C180" s="27"/>
      <c r="D180" s="27"/>
      <c r="F180" s="36" t="str">
        <f>IF(B180=0,"",IF(B180="","",IF(B180&gt;0,"a","")))</f>
        <v/>
      </c>
    </row>
    <row r="181" spans="1:6" ht="17.25" hidden="1" customHeight="1" x14ac:dyDescent="0.25">
      <c r="A181" s="40">
        <v>46508</v>
      </c>
      <c r="B181" s="27"/>
      <c r="C181" s="27"/>
      <c r="D181" s="27"/>
      <c r="F181" s="36" t="str">
        <f>IF(B181=0,"",IF(B181="","",IF(B181&gt;0,"m","")))</f>
        <v/>
      </c>
    </row>
    <row r="182" spans="1:6" ht="17.25" hidden="1" customHeight="1" x14ac:dyDescent="0.25">
      <c r="A182" s="40">
        <v>46539</v>
      </c>
      <c r="B182" s="27"/>
      <c r="C182" s="27"/>
      <c r="D182" s="27"/>
      <c r="F182" s="36" t="str">
        <f>IF(B182=0,"",IF(B182="","",IF(B182&gt;0,"j","")))</f>
        <v/>
      </c>
    </row>
    <row r="183" spans="1:6" ht="17.25" hidden="1" customHeight="1" x14ac:dyDescent="0.25">
      <c r="A183" s="40">
        <v>46569</v>
      </c>
      <c r="B183" s="27"/>
      <c r="C183" s="27"/>
      <c r="D183" s="27"/>
      <c r="F183" s="36" t="str">
        <f>IF(B183=0,"",IF(B183="","",IF(B183&gt;0,"j","")))</f>
        <v/>
      </c>
    </row>
    <row r="184" spans="1:6" ht="17.25" hidden="1" customHeight="1" x14ac:dyDescent="0.25">
      <c r="A184" s="40">
        <v>46600</v>
      </c>
      <c r="B184" s="27"/>
      <c r="C184" s="27"/>
      <c r="D184" s="27"/>
      <c r="F184" s="36" t="str">
        <f>IF(B184=0,"",IF(B184="","",IF(B184&gt;0,"a","")))</f>
        <v/>
      </c>
    </row>
    <row r="185" spans="1:6" s="47" customFormat="1" ht="17.25" hidden="1" customHeight="1" x14ac:dyDescent="0.25">
      <c r="A185" s="40">
        <v>46631</v>
      </c>
      <c r="B185" s="27"/>
      <c r="C185" s="27"/>
      <c r="D185" s="27"/>
      <c r="E185" s="46"/>
      <c r="F185" s="46" t="str">
        <f>IF(B185=0,"",IF(B185="","",IF(B185&gt;0,"s","")))</f>
        <v/>
      </c>
    </row>
    <row r="186" spans="1:6" s="47" customFormat="1" ht="17.25" hidden="1" customHeight="1" x14ac:dyDescent="0.25">
      <c r="A186" s="40">
        <v>46661</v>
      </c>
      <c r="B186" s="27"/>
      <c r="C186" s="27"/>
      <c r="D186" s="27"/>
      <c r="E186" s="46"/>
      <c r="F186" s="46" t="str">
        <f>IF(B186=0,"",IF(B186="","",IF(B186&gt;0,"o","")))</f>
        <v/>
      </c>
    </row>
    <row r="187" spans="1:6" ht="17.25" hidden="1" customHeight="1" x14ac:dyDescent="0.25">
      <c r="A187" s="40">
        <v>46692</v>
      </c>
      <c r="B187" s="27"/>
      <c r="C187" s="27"/>
      <c r="D187" s="27"/>
      <c r="F187" s="36" t="str">
        <f>IF(B187=0,"",IF(B187="","",IF(B187&gt;0,"n","")))</f>
        <v/>
      </c>
    </row>
    <row r="188" spans="1:6" ht="17.25" hidden="1" customHeight="1" x14ac:dyDescent="0.25">
      <c r="A188" s="41">
        <v>46722</v>
      </c>
      <c r="B188" s="28"/>
      <c r="C188" s="28"/>
      <c r="D188" s="28"/>
      <c r="F188" s="36" t="str">
        <f>IF(B188=0,"",IF(B188="","",IF(B188&gt;0,"d","")))</f>
        <v/>
      </c>
    </row>
    <row r="189" spans="1:6" ht="17.25" hidden="1" customHeight="1" x14ac:dyDescent="0.25">
      <c r="A189" s="42">
        <v>46753</v>
      </c>
      <c r="B189" s="29"/>
      <c r="C189" s="29"/>
      <c r="D189" s="30"/>
      <c r="F189" s="36" t="str">
        <f>IF(B189=0,"",IF(B189="","",IF(B189&gt;0,F177+1,"")))</f>
        <v/>
      </c>
    </row>
    <row r="190" spans="1:6" ht="17.25" hidden="1" customHeight="1" x14ac:dyDescent="0.25">
      <c r="A190" s="43">
        <v>46784</v>
      </c>
      <c r="B190" s="31"/>
      <c r="C190" s="31"/>
      <c r="D190" s="32"/>
      <c r="F190" s="36" t="str">
        <f>IF(B190=0,"",IF(B190="","",IF(B190&gt;0,"f","")))</f>
        <v/>
      </c>
    </row>
    <row r="191" spans="1:6" ht="17.25" hidden="1" customHeight="1" x14ac:dyDescent="0.25">
      <c r="A191" s="43">
        <v>46813</v>
      </c>
      <c r="B191" s="31"/>
      <c r="C191" s="31"/>
      <c r="D191" s="32"/>
      <c r="F191" s="36" t="str">
        <f>IF(B191=0,"",IF(B191="","",IF(B191&gt;0,"m","")))</f>
        <v/>
      </c>
    </row>
    <row r="192" spans="1:6" ht="17.25" hidden="1" customHeight="1" x14ac:dyDescent="0.25">
      <c r="A192" s="43">
        <v>46844</v>
      </c>
      <c r="B192" s="31"/>
      <c r="C192" s="31"/>
      <c r="D192" s="32"/>
      <c r="F192" s="36" t="str">
        <f>IF(B192=0,"",IF(B192="","",IF(B192&gt;0,"a","")))</f>
        <v/>
      </c>
    </row>
    <row r="193" spans="1:7" ht="17.25" hidden="1" customHeight="1" x14ac:dyDescent="0.25">
      <c r="A193" s="43">
        <v>46874</v>
      </c>
      <c r="B193" s="31"/>
      <c r="C193" s="31"/>
      <c r="D193" s="32"/>
      <c r="F193" s="36" t="str">
        <f>IF(B193=0,"",IF(B193="","",IF(B193&gt;0,"m","")))</f>
        <v/>
      </c>
    </row>
    <row r="194" spans="1:7" ht="17.25" hidden="1" customHeight="1" x14ac:dyDescent="0.25">
      <c r="A194" s="43">
        <v>46905</v>
      </c>
      <c r="B194" s="31"/>
      <c r="C194" s="31"/>
      <c r="D194" s="32"/>
      <c r="F194" s="36" t="str">
        <f>IF(B194=0,"",IF(B194="","",IF(B194&gt;0,"j","")))</f>
        <v/>
      </c>
    </row>
    <row r="195" spans="1:7" ht="17.25" hidden="1" customHeight="1" x14ac:dyDescent="0.25">
      <c r="A195" s="43">
        <v>46935</v>
      </c>
      <c r="B195" s="31"/>
      <c r="C195" s="31"/>
      <c r="D195" s="32"/>
      <c r="F195" s="36" t="str">
        <f>IF(B195=0,"",IF(B195="","",IF(B195&gt;0,"j","")))</f>
        <v/>
      </c>
    </row>
    <row r="196" spans="1:7" ht="17.25" hidden="1" customHeight="1" x14ac:dyDescent="0.25">
      <c r="A196" s="43">
        <v>46966</v>
      </c>
      <c r="B196" s="31"/>
      <c r="C196" s="31"/>
      <c r="D196" s="32"/>
      <c r="F196" s="36" t="str">
        <f>IF(B196=0,"",IF(B196="","",IF(B196&gt;0,"a","")))</f>
        <v/>
      </c>
    </row>
    <row r="197" spans="1:7" ht="17.25" hidden="1" customHeight="1" x14ac:dyDescent="0.25">
      <c r="A197" s="43">
        <v>46997</v>
      </c>
      <c r="B197" s="31"/>
      <c r="C197" s="31"/>
      <c r="D197" s="32"/>
      <c r="F197" s="36" t="str">
        <f>IF(B197=0,"",IF(B197="","",IF(B197&gt;0,"s","")))</f>
        <v/>
      </c>
    </row>
    <row r="198" spans="1:7" ht="17.25" hidden="1" customHeight="1" x14ac:dyDescent="0.25">
      <c r="A198" s="43">
        <v>47027</v>
      </c>
      <c r="B198" s="31"/>
      <c r="C198" s="31"/>
      <c r="D198" s="32"/>
      <c r="F198" s="36" t="str">
        <f>IF(B198=0,"",IF(B198="","",IF(B198&gt;0,"o","")))</f>
        <v/>
      </c>
    </row>
    <row r="199" spans="1:7" ht="17.25" hidden="1" customHeight="1" x14ac:dyDescent="0.25">
      <c r="A199" s="43">
        <v>47058</v>
      </c>
      <c r="B199" s="31"/>
      <c r="C199" s="31"/>
      <c r="D199" s="32"/>
      <c r="F199" s="36" t="str">
        <f>IF(B199=0,"",IF(B199="","",IF(B199&gt;0,"n","")))</f>
        <v/>
      </c>
    </row>
    <row r="200" spans="1:7" ht="17.25" hidden="1" customHeight="1" x14ac:dyDescent="0.25">
      <c r="A200" s="44">
        <v>47088</v>
      </c>
      <c r="B200" s="33"/>
      <c r="C200" s="33"/>
      <c r="D200" s="34"/>
      <c r="F200" s="36" t="str">
        <f>IF(B200=0,"",IF(B200="","",IF(B200&gt;0,"d","")))</f>
        <v/>
      </c>
    </row>
    <row r="201" spans="1:7" ht="17.25" hidden="1" customHeight="1" x14ac:dyDescent="0.25">
      <c r="A201" s="45">
        <v>47119</v>
      </c>
      <c r="B201" s="35"/>
      <c r="C201" s="35"/>
      <c r="D201" s="27"/>
      <c r="F201" s="36" t="str">
        <f>IF(B201=0,"",IF(B201="","",IF(B201&gt;0,F189+1,"")))</f>
        <v/>
      </c>
    </row>
    <row r="202" spans="1:7" ht="17.25" hidden="1" customHeight="1" x14ac:dyDescent="0.25">
      <c r="A202" s="40">
        <v>47150</v>
      </c>
      <c r="B202" s="27"/>
      <c r="C202" s="27"/>
      <c r="D202" s="27"/>
      <c r="F202" s="36" t="str">
        <f>IF(B202=0,"",IF(B202="","",IF(B202&gt;0,"f","")))</f>
        <v/>
      </c>
    </row>
    <row r="203" spans="1:7" ht="17.25" hidden="1" customHeight="1" x14ac:dyDescent="0.25">
      <c r="A203" s="40">
        <v>47178</v>
      </c>
      <c r="B203" s="27"/>
      <c r="C203" s="27"/>
      <c r="D203" s="27"/>
      <c r="F203" s="36" t="str">
        <f>IF(B203=0,"",IF(B203="","",IF(B203&gt;0,"m","")))</f>
        <v/>
      </c>
    </row>
    <row r="204" spans="1:7" ht="17.25" hidden="1" customHeight="1" x14ac:dyDescent="0.25">
      <c r="A204" s="40">
        <v>47209</v>
      </c>
      <c r="B204" s="27"/>
      <c r="C204" s="27"/>
      <c r="D204" s="27"/>
      <c r="F204" s="36" t="str">
        <f>IF(B204=0,"",IF(B204="","",IF(B204&gt;0,"a","")))</f>
        <v/>
      </c>
    </row>
    <row r="205" spans="1:7" ht="17.25" hidden="1" customHeight="1" x14ac:dyDescent="0.25">
      <c r="A205" s="40">
        <v>47239</v>
      </c>
      <c r="B205" s="27"/>
      <c r="C205" s="27"/>
      <c r="D205" s="27"/>
      <c r="F205" s="36" t="str">
        <f>IF(B205=0,"",IF(B205="","",IF(B205&gt;0,"m","")))</f>
        <v/>
      </c>
      <c r="G205" s="23" t="s">
        <v>4</v>
      </c>
    </row>
    <row r="206" spans="1:7" ht="15" hidden="1" customHeight="1" x14ac:dyDescent="0.25">
      <c r="A206" s="40">
        <v>47270</v>
      </c>
      <c r="B206" s="27"/>
      <c r="C206" s="27"/>
      <c r="D206" s="27"/>
      <c r="F206" s="36" t="str">
        <f>IF(B206=0,"",IF(B206="","",IF(B206&gt;0,"j","")))</f>
        <v/>
      </c>
      <c r="G206" s="23" t="s">
        <v>6</v>
      </c>
    </row>
    <row r="207" spans="1:7" ht="17.25" hidden="1" customHeight="1" x14ac:dyDescent="0.25">
      <c r="A207" s="40">
        <v>47300</v>
      </c>
      <c r="B207" s="27"/>
      <c r="C207" s="27"/>
      <c r="D207" s="27"/>
      <c r="F207" s="36" t="str">
        <f>IF(B207=0,"",IF(B207="","",IF(B207&gt;0,"j","")))</f>
        <v/>
      </c>
      <c r="G207" s="23" t="s">
        <v>6</v>
      </c>
    </row>
    <row r="208" spans="1:7" ht="15" hidden="1" customHeight="1" x14ac:dyDescent="0.25">
      <c r="A208" s="40">
        <v>47331</v>
      </c>
      <c r="B208" s="27"/>
      <c r="C208" s="27"/>
      <c r="D208" s="27"/>
      <c r="F208" s="36" t="str">
        <f>IF(B208=0,"",IF(B208="","",IF(B208&gt;0,"a","")))</f>
        <v/>
      </c>
      <c r="G208" s="23" t="s">
        <v>5</v>
      </c>
    </row>
    <row r="209" spans="1:7" ht="17.25" hidden="1" customHeight="1" x14ac:dyDescent="0.25">
      <c r="A209" s="40">
        <v>47362</v>
      </c>
      <c r="B209" s="27"/>
      <c r="C209" s="27"/>
      <c r="D209" s="27"/>
      <c r="F209" s="36" t="str">
        <f>IF(B209=0,"",IF(B209="","",IF(B209&gt;0,"s","")))</f>
        <v/>
      </c>
      <c r="G209" s="23" t="s">
        <v>7</v>
      </c>
    </row>
    <row r="210" spans="1:7" ht="15" hidden="1" customHeight="1" x14ac:dyDescent="0.25">
      <c r="A210" s="40">
        <v>47392</v>
      </c>
      <c r="B210" s="27"/>
      <c r="C210" s="27"/>
      <c r="D210" s="27"/>
      <c r="F210" s="36" t="str">
        <f>IF(B210=0,"",IF(B210="","",IF(B210&gt;0,"o","")))</f>
        <v/>
      </c>
      <c r="G210" s="23" t="s">
        <v>8</v>
      </c>
    </row>
    <row r="211" spans="1:7" ht="17.25" hidden="1" customHeight="1" x14ac:dyDescent="0.25">
      <c r="A211" s="40">
        <v>47423</v>
      </c>
      <c r="B211" s="27"/>
      <c r="C211" s="27"/>
      <c r="D211" s="27"/>
      <c r="F211" s="36" t="str">
        <f>IF(B211=0,"",IF(B211="","",IF(B211&gt;0,"n","")))</f>
        <v/>
      </c>
      <c r="G211" s="23" t="s">
        <v>9</v>
      </c>
    </row>
    <row r="212" spans="1:7" ht="15" hidden="1" customHeight="1" x14ac:dyDescent="0.25">
      <c r="A212" s="41">
        <v>47453</v>
      </c>
      <c r="B212" s="28"/>
      <c r="C212" s="28"/>
      <c r="D212" s="28"/>
      <c r="F212" s="36" t="str">
        <f>IF(B212=0,"",IF(B212="","",IF(B212&gt;0,"d","")))</f>
        <v/>
      </c>
      <c r="G212" s="23" t="s">
        <v>10</v>
      </c>
    </row>
    <row r="213" spans="1:7" ht="15" hidden="1" customHeight="1" x14ac:dyDescent="0.25">
      <c r="A213" s="42">
        <v>47484</v>
      </c>
      <c r="B213" s="29"/>
      <c r="C213" s="29"/>
      <c r="D213" s="30"/>
      <c r="F213" s="36" t="str">
        <f>IF(B213=0,"",IF(B213="","",IF(B213&gt;0,F201+1,"")))</f>
        <v/>
      </c>
    </row>
    <row r="214" spans="1:7" ht="15" hidden="1" customHeight="1" x14ac:dyDescent="0.25">
      <c r="A214" s="43">
        <v>47515</v>
      </c>
      <c r="B214" s="31"/>
      <c r="C214" s="31"/>
      <c r="D214" s="32"/>
      <c r="F214" s="36" t="str">
        <f>IF(B214=0,"",IF(B214="","",IF(B214&gt;0,"f","")))</f>
        <v/>
      </c>
    </row>
    <row r="215" spans="1:7" s="22" customFormat="1" ht="15" hidden="1" customHeight="1" x14ac:dyDescent="0.2">
      <c r="A215" s="43">
        <v>47543</v>
      </c>
      <c r="B215" s="31"/>
      <c r="C215" s="31"/>
      <c r="D215" s="32"/>
      <c r="E215" s="37"/>
      <c r="F215" s="37" t="str">
        <f>IF(B215=0,"",IF(B215="","",IF(B215&gt;0,"m","")))</f>
        <v/>
      </c>
    </row>
    <row r="216" spans="1:7" s="22" customFormat="1" ht="15" hidden="1" customHeight="1" x14ac:dyDescent="0.2">
      <c r="A216" s="43">
        <v>47574</v>
      </c>
      <c r="B216" s="31"/>
      <c r="C216" s="31"/>
      <c r="D216" s="32"/>
      <c r="E216" s="37"/>
      <c r="F216" s="37" t="str">
        <f>IF(B216=0,"",IF(B216="","",IF(B216&gt;0,"a","")))</f>
        <v/>
      </c>
    </row>
    <row r="217" spans="1:7" ht="15" hidden="1" customHeight="1" x14ac:dyDescent="0.25">
      <c r="A217" s="43">
        <v>47604</v>
      </c>
      <c r="B217" s="31"/>
      <c r="C217" s="31"/>
      <c r="D217" s="32"/>
      <c r="F217" s="36" t="str">
        <f>IF(B217=0,"",IF(B217="","",IF(B217&gt;0,"m","")))</f>
        <v/>
      </c>
    </row>
    <row r="218" spans="1:7" ht="15" hidden="1" customHeight="1" x14ac:dyDescent="0.25">
      <c r="A218" s="43">
        <v>47635</v>
      </c>
      <c r="B218" s="31"/>
      <c r="C218" s="31"/>
      <c r="D218" s="32"/>
      <c r="F218" s="36" t="str">
        <f>IF(B218=0,"",IF(B218="","",IF(B218&gt;0,"j","")))</f>
        <v/>
      </c>
    </row>
    <row r="219" spans="1:7" ht="15" hidden="1" customHeight="1" x14ac:dyDescent="0.25">
      <c r="A219" s="43">
        <v>47665</v>
      </c>
      <c r="B219" s="31"/>
      <c r="C219" s="31"/>
      <c r="D219" s="32"/>
      <c r="F219" s="36" t="str">
        <f>IF(B219=0,"",IF(B219="","",IF(B219&gt;0,"j","")))</f>
        <v/>
      </c>
    </row>
    <row r="220" spans="1:7" ht="15" hidden="1" customHeight="1" x14ac:dyDescent="0.25">
      <c r="A220" s="43">
        <v>47696</v>
      </c>
      <c r="B220" s="31"/>
      <c r="C220" s="31"/>
      <c r="D220" s="32"/>
      <c r="F220" s="36" t="str">
        <f>IF(B220=0,"",IF(B220="","",IF(B220&gt;0,"a","")))</f>
        <v/>
      </c>
    </row>
    <row r="221" spans="1:7" ht="15" hidden="1" customHeight="1" x14ac:dyDescent="0.25">
      <c r="A221" s="43">
        <v>47727</v>
      </c>
      <c r="B221" s="31"/>
      <c r="C221" s="31"/>
      <c r="D221" s="32"/>
      <c r="F221" s="36" t="str">
        <f>IF(B221=0,"",IF(B221="","",IF(B221&gt;0,"s","")))</f>
        <v/>
      </c>
    </row>
    <row r="222" spans="1:7" ht="15" hidden="1" customHeight="1" x14ac:dyDescent="0.25">
      <c r="A222" s="43">
        <v>47757</v>
      </c>
      <c r="B222" s="31"/>
      <c r="C222" s="31"/>
      <c r="D222" s="32"/>
      <c r="F222" s="36" t="str">
        <f>IF(B222=0,"",IF(B222="","",IF(B222&gt;0,"o","")))</f>
        <v/>
      </c>
    </row>
    <row r="223" spans="1:7" ht="15" hidden="1" customHeight="1" x14ac:dyDescent="0.25">
      <c r="A223" s="43">
        <v>47788</v>
      </c>
      <c r="B223" s="31"/>
      <c r="C223" s="31"/>
      <c r="D223" s="32"/>
      <c r="F223" s="36" t="str">
        <f>IF(B223=0,"",IF(B223="","",IF(B223&gt;0,"n","")))</f>
        <v/>
      </c>
    </row>
    <row r="224" spans="1:7" ht="15" hidden="1" customHeight="1" x14ac:dyDescent="0.25">
      <c r="A224" s="44">
        <v>47818</v>
      </c>
      <c r="B224" s="33"/>
      <c r="C224" s="33"/>
      <c r="D224" s="34"/>
      <c r="F224" s="36" t="str">
        <f>IF(B224=0,"",IF(B224="","",IF(B224&gt;0,"d","")))</f>
        <v/>
      </c>
    </row>
    <row r="225" spans="1:6" ht="15" hidden="1" customHeight="1" x14ac:dyDescent="0.25">
      <c r="A225" s="45">
        <v>47849</v>
      </c>
      <c r="B225" s="35"/>
      <c r="C225" s="35"/>
      <c r="D225" s="27"/>
      <c r="F225" s="36" t="str">
        <f>IF(B225=0,"",IF(B225="","",IF(B225&gt;0,F213+1,"")))</f>
        <v/>
      </c>
    </row>
    <row r="226" spans="1:6" ht="15" hidden="1" customHeight="1" x14ac:dyDescent="0.25">
      <c r="A226" s="40">
        <v>47880</v>
      </c>
      <c r="B226" s="27"/>
      <c r="C226" s="27"/>
      <c r="D226" s="27"/>
      <c r="F226" s="36" t="str">
        <f>IF(B226=0,"",IF(B226="","",IF(B226&gt;0,"f","")))</f>
        <v/>
      </c>
    </row>
    <row r="227" spans="1:6" ht="15" hidden="1" customHeight="1" x14ac:dyDescent="0.25">
      <c r="A227" s="40">
        <v>47908</v>
      </c>
      <c r="B227" s="27"/>
      <c r="C227" s="27"/>
      <c r="D227" s="27"/>
      <c r="F227" s="37" t="str">
        <f>IF(B227=0,"",IF(B227="","",IF(B227&gt;0,"m","")))</f>
        <v/>
      </c>
    </row>
    <row r="228" spans="1:6" ht="15" hidden="1" customHeight="1" x14ac:dyDescent="0.25">
      <c r="A228" s="40">
        <v>47939</v>
      </c>
      <c r="B228" s="27"/>
      <c r="C228" s="27"/>
      <c r="D228" s="27"/>
      <c r="F228" s="37" t="str">
        <f>IF(B228=0,"",IF(B228="","",IF(B228&gt;0,"a","")))</f>
        <v/>
      </c>
    </row>
    <row r="229" spans="1:6" ht="15" hidden="1" customHeight="1" x14ac:dyDescent="0.25">
      <c r="A229" s="40">
        <v>47969</v>
      </c>
      <c r="B229" s="27"/>
      <c r="C229" s="27"/>
      <c r="D229" s="27"/>
      <c r="F229" s="36" t="str">
        <f>IF(B229=0,"",IF(B229="","",IF(B229&gt;0,"m","")))</f>
        <v/>
      </c>
    </row>
    <row r="230" spans="1:6" ht="15" hidden="1" customHeight="1" x14ac:dyDescent="0.25">
      <c r="A230" s="40">
        <v>48000</v>
      </c>
      <c r="B230" s="27"/>
      <c r="C230" s="27"/>
      <c r="D230" s="27"/>
      <c r="F230" s="36" t="str">
        <f>IF(B230=0,"",IF(B230="","",IF(B230&gt;0,"j","")))</f>
        <v/>
      </c>
    </row>
    <row r="231" spans="1:6" ht="15" hidden="1" customHeight="1" x14ac:dyDescent="0.25">
      <c r="A231" s="40">
        <v>48030</v>
      </c>
      <c r="B231" s="27"/>
      <c r="C231" s="27"/>
      <c r="D231" s="27"/>
      <c r="F231" s="36" t="str">
        <f>IF(B231=0,"",IF(B231="","",IF(B231&gt;0,"j","")))</f>
        <v/>
      </c>
    </row>
    <row r="232" spans="1:6" ht="15" hidden="1" customHeight="1" x14ac:dyDescent="0.25">
      <c r="A232" s="40">
        <v>48061</v>
      </c>
      <c r="B232" s="27"/>
      <c r="C232" s="27"/>
      <c r="D232" s="27"/>
      <c r="F232" s="36" t="str">
        <f>IF(B232=0,"",IF(B232="","",IF(B232&gt;0,"a","")))</f>
        <v/>
      </c>
    </row>
    <row r="233" spans="1:6" ht="15" hidden="1" customHeight="1" x14ac:dyDescent="0.25">
      <c r="A233" s="40">
        <v>48092</v>
      </c>
      <c r="B233" s="27"/>
      <c r="C233" s="27"/>
      <c r="D233" s="27"/>
      <c r="F233" s="36" t="str">
        <f>IF(B233=0,"",IF(B233="","",IF(B233&gt;0,"s","")))</f>
        <v/>
      </c>
    </row>
    <row r="234" spans="1:6" ht="15" hidden="1" customHeight="1" x14ac:dyDescent="0.25">
      <c r="A234" s="40">
        <v>48122</v>
      </c>
      <c r="B234" s="27"/>
      <c r="C234" s="27"/>
      <c r="D234" s="27"/>
      <c r="F234" s="36" t="str">
        <f>IF(B234=0,"",IF(B234="","",IF(B234&gt;0,"o","")))</f>
        <v/>
      </c>
    </row>
    <row r="235" spans="1:6" ht="15" hidden="1" customHeight="1" x14ac:dyDescent="0.25">
      <c r="A235" s="40">
        <v>48153</v>
      </c>
      <c r="B235" s="27"/>
      <c r="C235" s="27"/>
      <c r="D235" s="27"/>
      <c r="F235" s="36" t="str">
        <f>IF(B235=0,"",IF(B235="","",IF(B235&gt;0,"n","")))</f>
        <v/>
      </c>
    </row>
    <row r="236" spans="1:6" ht="15" hidden="1" customHeight="1" x14ac:dyDescent="0.25">
      <c r="A236" s="41">
        <v>48183</v>
      </c>
      <c r="B236" s="28"/>
      <c r="C236" s="28"/>
      <c r="D236" s="28"/>
      <c r="F236" s="36" t="str">
        <f>IF(B236=0,"",IF(B236="","",IF(B236&gt;0,"d","")))</f>
        <v/>
      </c>
    </row>
    <row r="237" spans="1:6" ht="15" hidden="1" customHeight="1" x14ac:dyDescent="0.25">
      <c r="A237" s="42">
        <v>48214</v>
      </c>
      <c r="B237" s="29"/>
      <c r="C237" s="29"/>
      <c r="D237" s="30"/>
    </row>
    <row r="238" spans="1:6" ht="17.25" hidden="1" customHeight="1" x14ac:dyDescent="0.25">
      <c r="A238" s="43">
        <v>48245</v>
      </c>
      <c r="B238" s="31"/>
      <c r="C238" s="31"/>
      <c r="D238" s="32"/>
    </row>
    <row r="239" spans="1:6" ht="17.25" hidden="1" customHeight="1" x14ac:dyDescent="0.25">
      <c r="A239" s="43">
        <v>48274</v>
      </c>
      <c r="B239" s="31"/>
      <c r="C239" s="31"/>
      <c r="D239" s="32"/>
    </row>
    <row r="240" spans="1:6" ht="17.25" hidden="1" customHeight="1" x14ac:dyDescent="0.25">
      <c r="A240" s="43">
        <v>48305</v>
      </c>
      <c r="B240" s="31"/>
      <c r="C240" s="31"/>
      <c r="D240" s="32"/>
    </row>
    <row r="241" spans="1:4" ht="17.25" hidden="1" customHeight="1" x14ac:dyDescent="0.25">
      <c r="A241" s="43">
        <v>48335</v>
      </c>
      <c r="B241" s="31"/>
      <c r="C241" s="31"/>
      <c r="D241" s="32"/>
    </row>
    <row r="242" spans="1:4" ht="17.25" hidden="1" customHeight="1" x14ac:dyDescent="0.25">
      <c r="A242" s="43">
        <v>48366</v>
      </c>
      <c r="B242" s="31"/>
      <c r="C242" s="31"/>
      <c r="D242" s="32"/>
    </row>
    <row r="243" spans="1:4" ht="17.25" hidden="1" customHeight="1" x14ac:dyDescent="0.25">
      <c r="A243" s="43">
        <v>48396</v>
      </c>
      <c r="B243" s="31"/>
      <c r="C243" s="31"/>
      <c r="D243" s="32"/>
    </row>
    <row r="244" spans="1:4" ht="17.25" hidden="1" customHeight="1" x14ac:dyDescent="0.25">
      <c r="A244" s="43">
        <v>48427</v>
      </c>
      <c r="B244" s="31"/>
      <c r="C244" s="31"/>
      <c r="D244" s="32"/>
    </row>
    <row r="245" spans="1:4" ht="17.25" hidden="1" customHeight="1" x14ac:dyDescent="0.25">
      <c r="A245" s="43">
        <v>48458</v>
      </c>
      <c r="B245" s="31"/>
      <c r="C245" s="31"/>
      <c r="D245" s="32"/>
    </row>
    <row r="246" spans="1:4" ht="17.25" hidden="1" customHeight="1" x14ac:dyDescent="0.25">
      <c r="A246" s="43">
        <v>48488</v>
      </c>
      <c r="B246" s="31"/>
      <c r="C246" s="31"/>
      <c r="D246" s="32"/>
    </row>
    <row r="247" spans="1:4" ht="17.25" hidden="1" customHeight="1" x14ac:dyDescent="0.25">
      <c r="A247" s="43">
        <v>48519</v>
      </c>
      <c r="B247" s="31"/>
      <c r="C247" s="31"/>
      <c r="D247" s="32"/>
    </row>
    <row r="248" spans="1:4" ht="17.25" hidden="1" customHeight="1" x14ac:dyDescent="0.25">
      <c r="A248" s="44">
        <v>48549</v>
      </c>
      <c r="B248" s="33"/>
      <c r="C248" s="33"/>
      <c r="D248" s="34"/>
    </row>
    <row r="249" spans="1:4" ht="17.25" hidden="1" customHeight="1" x14ac:dyDescent="0.25">
      <c r="A249" s="45">
        <v>48580</v>
      </c>
      <c r="B249" s="35"/>
      <c r="C249" s="35"/>
      <c r="D249" s="27"/>
    </row>
    <row r="250" spans="1:4" ht="17.25" hidden="1" customHeight="1" x14ac:dyDescent="0.25">
      <c r="A250" s="40">
        <v>48611</v>
      </c>
      <c r="B250" s="27"/>
      <c r="C250" s="27"/>
      <c r="D250" s="27"/>
    </row>
    <row r="251" spans="1:4" ht="17.25" hidden="1" customHeight="1" x14ac:dyDescent="0.25">
      <c r="A251" s="40">
        <v>48639</v>
      </c>
      <c r="B251" s="27"/>
      <c r="C251" s="27"/>
      <c r="D251" s="27"/>
    </row>
    <row r="252" spans="1:4" ht="17.25" hidden="1" customHeight="1" x14ac:dyDescent="0.25">
      <c r="A252" s="40">
        <v>48670</v>
      </c>
      <c r="B252" s="27"/>
      <c r="C252" s="27"/>
      <c r="D252" s="27"/>
    </row>
    <row r="253" spans="1:4" ht="17.25" hidden="1" customHeight="1" x14ac:dyDescent="0.25">
      <c r="A253" s="40">
        <v>48700</v>
      </c>
      <c r="B253" s="27"/>
      <c r="C253" s="27"/>
      <c r="D253" s="27"/>
    </row>
    <row r="254" spans="1:4" ht="17.25" hidden="1" customHeight="1" x14ac:dyDescent="0.25">
      <c r="A254" s="40">
        <v>48731</v>
      </c>
      <c r="B254" s="27"/>
      <c r="C254" s="27"/>
      <c r="D254" s="27"/>
    </row>
    <row r="255" spans="1:4" ht="17.25" hidden="1" customHeight="1" x14ac:dyDescent="0.25">
      <c r="A255" s="40">
        <v>48761</v>
      </c>
      <c r="B255" s="27"/>
      <c r="C255" s="27"/>
      <c r="D255" s="27"/>
    </row>
    <row r="256" spans="1:4" ht="17.25" hidden="1" customHeight="1" x14ac:dyDescent="0.25">
      <c r="A256" s="40">
        <v>48792</v>
      </c>
      <c r="B256" s="27"/>
      <c r="C256" s="27"/>
      <c r="D256" s="27"/>
    </row>
    <row r="257" spans="1:4" ht="17.25" hidden="1" customHeight="1" x14ac:dyDescent="0.25">
      <c r="A257" s="40">
        <v>48823</v>
      </c>
      <c r="B257" s="27"/>
      <c r="C257" s="27"/>
      <c r="D257" s="27"/>
    </row>
    <row r="258" spans="1:4" ht="17.25" hidden="1" customHeight="1" x14ac:dyDescent="0.25">
      <c r="A258" s="40">
        <v>48853</v>
      </c>
      <c r="B258" s="27"/>
      <c r="C258" s="27"/>
      <c r="D258" s="27"/>
    </row>
    <row r="259" spans="1:4" ht="17.25" hidden="1" customHeight="1" x14ac:dyDescent="0.25">
      <c r="A259" s="40">
        <v>48884</v>
      </c>
      <c r="B259" s="27"/>
      <c r="C259" s="27"/>
      <c r="D259" s="27"/>
    </row>
    <row r="260" spans="1:4" ht="17.25" hidden="1" customHeight="1" x14ac:dyDescent="0.25">
      <c r="A260" s="41">
        <v>48914</v>
      </c>
      <c r="B260" s="28"/>
      <c r="C260" s="28"/>
      <c r="D260" s="28"/>
    </row>
    <row r="261" spans="1:4" ht="17.25" hidden="1" customHeight="1" x14ac:dyDescent="0.25">
      <c r="A261" s="42">
        <v>48945</v>
      </c>
      <c r="B261" s="29"/>
      <c r="C261" s="29"/>
      <c r="D261" s="30"/>
    </row>
    <row r="262" spans="1:4" ht="17.25" hidden="1" customHeight="1" x14ac:dyDescent="0.25">
      <c r="A262" s="43">
        <v>48976</v>
      </c>
      <c r="B262" s="31"/>
      <c r="C262" s="31"/>
      <c r="D262" s="32"/>
    </row>
    <row r="263" spans="1:4" ht="17.25" hidden="1" customHeight="1" x14ac:dyDescent="0.25">
      <c r="A263" s="43">
        <v>49004</v>
      </c>
      <c r="B263" s="31"/>
      <c r="C263" s="31"/>
      <c r="D263" s="32"/>
    </row>
    <row r="264" spans="1:4" ht="17.25" hidden="1" customHeight="1" x14ac:dyDescent="0.25">
      <c r="A264" s="43">
        <v>49035</v>
      </c>
      <c r="B264" s="31"/>
      <c r="C264" s="31"/>
      <c r="D264" s="32"/>
    </row>
    <row r="265" spans="1:4" ht="17.25" hidden="1" customHeight="1" x14ac:dyDescent="0.25">
      <c r="A265" s="43">
        <v>49065</v>
      </c>
      <c r="B265" s="31"/>
      <c r="C265" s="31"/>
      <c r="D265" s="32"/>
    </row>
    <row r="266" spans="1:4" ht="17.25" hidden="1" customHeight="1" x14ac:dyDescent="0.25">
      <c r="A266" s="43">
        <v>49096</v>
      </c>
      <c r="B266" s="31"/>
      <c r="C266" s="31"/>
      <c r="D266" s="32"/>
    </row>
    <row r="267" spans="1:4" ht="17.25" hidden="1" customHeight="1" x14ac:dyDescent="0.25">
      <c r="A267" s="43">
        <v>49126</v>
      </c>
      <c r="B267" s="31"/>
      <c r="C267" s="31"/>
      <c r="D267" s="32"/>
    </row>
    <row r="268" spans="1:4" ht="17.25" hidden="1" customHeight="1" x14ac:dyDescent="0.25">
      <c r="A268" s="43">
        <v>49157</v>
      </c>
      <c r="B268" s="31"/>
      <c r="C268" s="31"/>
      <c r="D268" s="32"/>
    </row>
    <row r="269" spans="1:4" ht="17.25" hidden="1" customHeight="1" x14ac:dyDescent="0.25">
      <c r="A269" s="43">
        <v>49188</v>
      </c>
      <c r="B269" s="31"/>
      <c r="C269" s="31"/>
      <c r="D269" s="32"/>
    </row>
    <row r="270" spans="1:4" ht="17.25" hidden="1" customHeight="1" x14ac:dyDescent="0.25">
      <c r="A270" s="43">
        <v>49218</v>
      </c>
      <c r="B270" s="31"/>
      <c r="C270" s="31"/>
      <c r="D270" s="32"/>
    </row>
    <row r="271" spans="1:4" ht="17.25" hidden="1" customHeight="1" x14ac:dyDescent="0.25">
      <c r="A271" s="43">
        <v>49249</v>
      </c>
      <c r="B271" s="31"/>
      <c r="C271" s="31"/>
      <c r="D271" s="32"/>
    </row>
    <row r="272" spans="1:4" ht="17.25" hidden="1" customHeight="1" x14ac:dyDescent="0.25">
      <c r="A272" s="44">
        <v>49279</v>
      </c>
      <c r="B272" s="33"/>
      <c r="C272" s="33"/>
      <c r="D272" s="34"/>
    </row>
    <row r="273" spans="1:4" ht="17.25" hidden="1" customHeight="1" x14ac:dyDescent="0.25">
      <c r="A273" s="45">
        <v>49310</v>
      </c>
      <c r="B273" s="35"/>
      <c r="C273" s="35"/>
      <c r="D273" s="27"/>
    </row>
    <row r="274" spans="1:4" ht="17.25" hidden="1" customHeight="1" x14ac:dyDescent="0.25">
      <c r="A274" s="40">
        <v>49341</v>
      </c>
      <c r="B274" s="27"/>
      <c r="C274" s="27"/>
      <c r="D274" s="27"/>
    </row>
    <row r="275" spans="1:4" ht="17.25" hidden="1" customHeight="1" x14ac:dyDescent="0.25">
      <c r="A275" s="40">
        <v>49369</v>
      </c>
      <c r="B275" s="27"/>
      <c r="C275" s="27"/>
      <c r="D275" s="27"/>
    </row>
    <row r="276" spans="1:4" ht="17.25" hidden="1" customHeight="1" x14ac:dyDescent="0.25">
      <c r="A276" s="40">
        <v>49400</v>
      </c>
      <c r="B276" s="27"/>
      <c r="C276" s="27"/>
      <c r="D276" s="27"/>
    </row>
    <row r="277" spans="1:4" ht="17.25" hidden="1" customHeight="1" x14ac:dyDescent="0.25">
      <c r="A277" s="40">
        <v>49430</v>
      </c>
      <c r="B277" s="27"/>
      <c r="C277" s="27"/>
      <c r="D277" s="27"/>
    </row>
    <row r="278" spans="1:4" ht="17.25" hidden="1" customHeight="1" x14ac:dyDescent="0.25">
      <c r="A278" s="40">
        <v>49461</v>
      </c>
      <c r="B278" s="27"/>
      <c r="C278" s="27"/>
      <c r="D278" s="27"/>
    </row>
    <row r="279" spans="1:4" ht="17.25" hidden="1" customHeight="1" x14ac:dyDescent="0.25">
      <c r="A279" s="40">
        <v>49491</v>
      </c>
      <c r="B279" s="27"/>
      <c r="C279" s="27"/>
      <c r="D279" s="27"/>
    </row>
    <row r="280" spans="1:4" ht="17.25" hidden="1" customHeight="1" x14ac:dyDescent="0.25">
      <c r="A280" s="40">
        <v>49522</v>
      </c>
      <c r="B280" s="27"/>
      <c r="C280" s="27"/>
      <c r="D280" s="27"/>
    </row>
    <row r="281" spans="1:4" ht="17.25" hidden="1" customHeight="1" x14ac:dyDescent="0.25">
      <c r="A281" s="40">
        <v>49553</v>
      </c>
      <c r="B281" s="27"/>
      <c r="C281" s="27"/>
      <c r="D281" s="27"/>
    </row>
    <row r="282" spans="1:4" ht="17.25" hidden="1" customHeight="1" x14ac:dyDescent="0.25">
      <c r="A282" s="40">
        <v>49583</v>
      </c>
      <c r="B282" s="27"/>
      <c r="C282" s="27"/>
      <c r="D282" s="27"/>
    </row>
    <row r="283" spans="1:4" ht="17.25" hidden="1" customHeight="1" x14ac:dyDescent="0.25">
      <c r="A283" s="40">
        <v>49614</v>
      </c>
      <c r="B283" s="27"/>
      <c r="C283" s="27"/>
      <c r="D283" s="27"/>
    </row>
    <row r="284" spans="1:4" ht="17.25" hidden="1" customHeight="1" x14ac:dyDescent="0.25">
      <c r="A284" s="41">
        <v>49644</v>
      </c>
      <c r="B284" s="28"/>
      <c r="C284" s="28"/>
      <c r="D284" s="28"/>
    </row>
    <row r="285" spans="1:4" ht="17.25" hidden="1" customHeight="1" x14ac:dyDescent="0.25">
      <c r="A285" s="42">
        <v>49675</v>
      </c>
      <c r="B285" s="29"/>
      <c r="C285" s="29"/>
      <c r="D285" s="30"/>
    </row>
    <row r="286" spans="1:4" ht="17.25" hidden="1" customHeight="1" x14ac:dyDescent="0.25">
      <c r="A286" s="43">
        <v>49706</v>
      </c>
      <c r="B286" s="31"/>
      <c r="C286" s="31"/>
      <c r="D286" s="32"/>
    </row>
    <row r="287" spans="1:4" ht="17.25" hidden="1" customHeight="1" x14ac:dyDescent="0.25">
      <c r="A287" s="43">
        <v>49735</v>
      </c>
      <c r="B287" s="31"/>
      <c r="C287" s="31"/>
      <c r="D287" s="32"/>
    </row>
    <row r="288" spans="1:4" ht="17.25" hidden="1" customHeight="1" x14ac:dyDescent="0.25">
      <c r="A288" s="43">
        <v>49766</v>
      </c>
      <c r="B288" s="31"/>
      <c r="C288" s="31"/>
      <c r="D288" s="32"/>
    </row>
    <row r="289" spans="1:4" ht="17.25" hidden="1" customHeight="1" x14ac:dyDescent="0.25">
      <c r="A289" s="43">
        <v>49796</v>
      </c>
      <c r="B289" s="31"/>
      <c r="C289" s="31"/>
      <c r="D289" s="32"/>
    </row>
    <row r="290" spans="1:4" ht="17.25" hidden="1" customHeight="1" x14ac:dyDescent="0.25">
      <c r="A290" s="43">
        <v>49827</v>
      </c>
      <c r="B290" s="31"/>
      <c r="C290" s="31"/>
      <c r="D290" s="32"/>
    </row>
    <row r="291" spans="1:4" ht="17.25" hidden="1" customHeight="1" x14ac:dyDescent="0.25">
      <c r="A291" s="43">
        <v>49857</v>
      </c>
      <c r="B291" s="31"/>
      <c r="C291" s="31"/>
      <c r="D291" s="32"/>
    </row>
    <row r="292" spans="1:4" ht="17.25" hidden="1" customHeight="1" x14ac:dyDescent="0.25">
      <c r="A292" s="43">
        <v>49888</v>
      </c>
      <c r="B292" s="31"/>
      <c r="C292" s="31"/>
      <c r="D292" s="32"/>
    </row>
    <row r="293" spans="1:4" ht="17.25" hidden="1" customHeight="1" x14ac:dyDescent="0.25">
      <c r="A293" s="43">
        <v>49919</v>
      </c>
      <c r="B293" s="31"/>
      <c r="C293" s="31"/>
      <c r="D293" s="32"/>
    </row>
    <row r="294" spans="1:4" ht="17.25" hidden="1" customHeight="1" x14ac:dyDescent="0.25">
      <c r="A294" s="43">
        <v>49949</v>
      </c>
      <c r="B294" s="31"/>
      <c r="C294" s="31"/>
      <c r="D294" s="32"/>
    </row>
    <row r="295" spans="1:4" ht="17.25" hidden="1" customHeight="1" x14ac:dyDescent="0.25">
      <c r="A295" s="43">
        <v>49980</v>
      </c>
      <c r="B295" s="31"/>
      <c r="C295" s="31"/>
      <c r="D295" s="32"/>
    </row>
    <row r="296" spans="1:4" ht="17.25" hidden="1" customHeight="1" x14ac:dyDescent="0.25">
      <c r="A296" s="44">
        <v>50010</v>
      </c>
      <c r="B296" s="33"/>
      <c r="C296" s="33"/>
      <c r="D296" s="34"/>
    </row>
    <row r="297" spans="1:4" ht="17.25" hidden="1" customHeight="1" x14ac:dyDescent="0.25">
      <c r="A297" s="45">
        <v>50041</v>
      </c>
      <c r="B297" s="35"/>
      <c r="C297" s="35"/>
      <c r="D297" s="27"/>
    </row>
    <row r="298" spans="1:4" ht="17.25" hidden="1" customHeight="1" x14ac:dyDescent="0.25">
      <c r="A298" s="40">
        <v>50072</v>
      </c>
      <c r="B298" s="27"/>
      <c r="C298" s="27"/>
      <c r="D298" s="27"/>
    </row>
    <row r="299" spans="1:4" ht="17.25" hidden="1" customHeight="1" x14ac:dyDescent="0.25">
      <c r="A299" s="40">
        <v>50100</v>
      </c>
      <c r="B299" s="27"/>
      <c r="C299" s="27"/>
      <c r="D299" s="27"/>
    </row>
    <row r="300" spans="1:4" ht="17.25" hidden="1" customHeight="1" x14ac:dyDescent="0.25">
      <c r="A300" s="40">
        <v>50131</v>
      </c>
      <c r="B300" s="27"/>
      <c r="C300" s="27"/>
      <c r="D300" s="27"/>
    </row>
    <row r="301" spans="1:4" ht="17.25" hidden="1" customHeight="1" x14ac:dyDescent="0.25">
      <c r="A301" s="40">
        <v>50161</v>
      </c>
      <c r="B301" s="27"/>
      <c r="C301" s="27"/>
      <c r="D301" s="27"/>
    </row>
    <row r="302" spans="1:4" ht="17.25" hidden="1" customHeight="1" x14ac:dyDescent="0.25">
      <c r="A302" s="40">
        <v>50192</v>
      </c>
      <c r="B302" s="27"/>
      <c r="C302" s="27"/>
      <c r="D302" s="27"/>
    </row>
    <row r="303" spans="1:4" ht="17.25" hidden="1" customHeight="1" x14ac:dyDescent="0.25">
      <c r="A303" s="40">
        <v>50222</v>
      </c>
      <c r="B303" s="27"/>
      <c r="C303" s="27"/>
      <c r="D303" s="27"/>
    </row>
    <row r="304" spans="1:4" ht="17.25" hidden="1" customHeight="1" x14ac:dyDescent="0.25">
      <c r="A304" s="40">
        <v>50253</v>
      </c>
      <c r="B304" s="27"/>
      <c r="C304" s="27"/>
      <c r="D304" s="27"/>
    </row>
    <row r="305" spans="1:4" ht="17.25" hidden="1" customHeight="1" x14ac:dyDescent="0.25">
      <c r="A305" s="40">
        <v>50284</v>
      </c>
      <c r="B305" s="27"/>
      <c r="C305" s="27"/>
      <c r="D305" s="27"/>
    </row>
    <row r="306" spans="1:4" ht="17.25" hidden="1" customHeight="1" x14ac:dyDescent="0.25">
      <c r="A306" s="40">
        <v>50314</v>
      </c>
      <c r="B306" s="27"/>
      <c r="C306" s="27"/>
      <c r="D306" s="27"/>
    </row>
    <row r="307" spans="1:4" ht="17.25" hidden="1" customHeight="1" x14ac:dyDescent="0.25">
      <c r="A307" s="40">
        <v>50345</v>
      </c>
      <c r="B307" s="27"/>
      <c r="C307" s="27"/>
      <c r="D307" s="27"/>
    </row>
    <row r="308" spans="1:4" ht="17.25" hidden="1" customHeight="1" x14ac:dyDescent="0.25">
      <c r="A308" s="41">
        <v>50375</v>
      </c>
      <c r="B308" s="28"/>
      <c r="C308" s="28"/>
      <c r="D308" s="28"/>
    </row>
    <row r="309" spans="1:4" ht="17.25" hidden="1" customHeight="1" x14ac:dyDescent="0.25">
      <c r="A309" s="42">
        <v>50406</v>
      </c>
      <c r="B309" s="29"/>
      <c r="C309" s="29"/>
      <c r="D309" s="30"/>
    </row>
    <row r="310" spans="1:4" ht="17.25" hidden="1" customHeight="1" x14ac:dyDescent="0.25">
      <c r="A310" s="43">
        <v>50437</v>
      </c>
      <c r="B310" s="31"/>
      <c r="C310" s="31"/>
      <c r="D310" s="32"/>
    </row>
    <row r="311" spans="1:4" ht="17.25" hidden="1" customHeight="1" x14ac:dyDescent="0.25">
      <c r="A311" s="43">
        <v>50465</v>
      </c>
      <c r="B311" s="31"/>
      <c r="C311" s="31"/>
      <c r="D311" s="32"/>
    </row>
    <row r="312" spans="1:4" ht="17.25" hidden="1" customHeight="1" x14ac:dyDescent="0.25">
      <c r="A312" s="43">
        <v>50496</v>
      </c>
      <c r="B312" s="31"/>
      <c r="C312" s="31"/>
      <c r="D312" s="32"/>
    </row>
    <row r="313" spans="1:4" ht="17.25" hidden="1" customHeight="1" x14ac:dyDescent="0.25">
      <c r="A313" s="43">
        <v>50526</v>
      </c>
      <c r="B313" s="31"/>
      <c r="C313" s="31"/>
      <c r="D313" s="32"/>
    </row>
    <row r="314" spans="1:4" ht="17.25" hidden="1" customHeight="1" x14ac:dyDescent="0.25">
      <c r="A314" s="43">
        <v>50557</v>
      </c>
      <c r="B314" s="31"/>
      <c r="C314" s="31"/>
      <c r="D314" s="32"/>
    </row>
    <row r="315" spans="1:4" ht="17.25" hidden="1" customHeight="1" x14ac:dyDescent="0.25">
      <c r="A315" s="43">
        <v>50587</v>
      </c>
      <c r="B315" s="31"/>
      <c r="C315" s="31"/>
      <c r="D315" s="32"/>
    </row>
    <row r="316" spans="1:4" ht="17.25" hidden="1" customHeight="1" x14ac:dyDescent="0.25">
      <c r="A316" s="43">
        <v>50618</v>
      </c>
      <c r="B316" s="31"/>
      <c r="C316" s="31"/>
      <c r="D316" s="32"/>
    </row>
    <row r="317" spans="1:4" ht="17.25" hidden="1" customHeight="1" x14ac:dyDescent="0.25">
      <c r="A317" s="43">
        <v>50649</v>
      </c>
      <c r="B317" s="31"/>
      <c r="C317" s="31"/>
      <c r="D317" s="32"/>
    </row>
    <row r="318" spans="1:4" ht="17.25" hidden="1" customHeight="1" x14ac:dyDescent="0.25">
      <c r="A318" s="43">
        <v>50679</v>
      </c>
      <c r="B318" s="31"/>
      <c r="C318" s="31"/>
      <c r="D318" s="32"/>
    </row>
    <row r="319" spans="1:4" ht="17.25" hidden="1" customHeight="1" x14ac:dyDescent="0.25">
      <c r="A319" s="43">
        <v>50710</v>
      </c>
      <c r="B319" s="31"/>
      <c r="C319" s="31"/>
      <c r="D319" s="32"/>
    </row>
    <row r="320" spans="1:4" ht="17.25" hidden="1" customHeight="1" x14ac:dyDescent="0.25">
      <c r="A320" s="44">
        <v>50740</v>
      </c>
      <c r="B320" s="33"/>
      <c r="C320" s="33"/>
      <c r="D320" s="34"/>
    </row>
    <row r="321" spans="1:4" ht="17.25" hidden="1" customHeight="1" x14ac:dyDescent="0.25">
      <c r="A321" s="45">
        <v>50771</v>
      </c>
      <c r="B321" s="35"/>
      <c r="C321" s="35"/>
      <c r="D321" s="27"/>
    </row>
    <row r="322" spans="1:4" ht="17.25" hidden="1" customHeight="1" x14ac:dyDescent="0.25">
      <c r="A322" s="40">
        <v>50802</v>
      </c>
      <c r="B322" s="27"/>
      <c r="C322" s="27"/>
      <c r="D322" s="27"/>
    </row>
    <row r="323" spans="1:4" ht="17.25" hidden="1" customHeight="1" x14ac:dyDescent="0.25">
      <c r="A323" s="40">
        <v>50830</v>
      </c>
      <c r="B323" s="27"/>
      <c r="C323" s="27"/>
      <c r="D323" s="27"/>
    </row>
    <row r="324" spans="1:4" ht="17.25" hidden="1" customHeight="1" x14ac:dyDescent="0.25">
      <c r="A324" s="40">
        <v>50861</v>
      </c>
      <c r="B324" s="27"/>
      <c r="C324" s="27"/>
      <c r="D324" s="27"/>
    </row>
    <row r="325" spans="1:4" ht="17.25" hidden="1" customHeight="1" x14ac:dyDescent="0.25">
      <c r="A325" s="40">
        <v>50891</v>
      </c>
      <c r="B325" s="27"/>
      <c r="C325" s="27"/>
      <c r="D325" s="27"/>
    </row>
    <row r="326" spans="1:4" ht="17.25" hidden="1" customHeight="1" x14ac:dyDescent="0.25">
      <c r="A326" s="40">
        <v>50922</v>
      </c>
      <c r="B326" s="27"/>
      <c r="C326" s="27"/>
      <c r="D326" s="27"/>
    </row>
    <row r="327" spans="1:4" ht="17.25" hidden="1" customHeight="1" x14ac:dyDescent="0.25">
      <c r="A327" s="40">
        <v>50952</v>
      </c>
      <c r="B327" s="27"/>
      <c r="C327" s="27"/>
      <c r="D327" s="27"/>
    </row>
    <row r="328" spans="1:4" ht="17.25" hidden="1" customHeight="1" x14ac:dyDescent="0.25">
      <c r="A328" s="40">
        <v>50983</v>
      </c>
      <c r="B328" s="27"/>
      <c r="C328" s="27"/>
      <c r="D328" s="27"/>
    </row>
    <row r="329" spans="1:4" ht="17.25" hidden="1" customHeight="1" x14ac:dyDescent="0.25">
      <c r="A329" s="40">
        <v>51014</v>
      </c>
      <c r="B329" s="27"/>
      <c r="C329" s="27"/>
      <c r="D329" s="27"/>
    </row>
    <row r="330" spans="1:4" ht="17.25" hidden="1" customHeight="1" x14ac:dyDescent="0.25">
      <c r="A330" s="40">
        <v>51044</v>
      </c>
      <c r="B330" s="27"/>
      <c r="C330" s="27"/>
      <c r="D330" s="27"/>
    </row>
    <row r="331" spans="1:4" ht="17.25" hidden="1" customHeight="1" x14ac:dyDescent="0.25">
      <c r="A331" s="40">
        <v>51075</v>
      </c>
      <c r="B331" s="27"/>
      <c r="C331" s="27"/>
      <c r="D331" s="27"/>
    </row>
    <row r="332" spans="1:4" ht="17.25" hidden="1" customHeight="1" x14ac:dyDescent="0.25">
      <c r="A332" s="41">
        <v>51105</v>
      </c>
      <c r="B332" s="28"/>
      <c r="C332" s="28"/>
      <c r="D332" s="28"/>
    </row>
    <row r="333" spans="1:4" ht="17.25" hidden="1" customHeight="1" x14ac:dyDescent="0.25">
      <c r="A333" s="42">
        <v>51136</v>
      </c>
      <c r="B333" s="29"/>
      <c r="C333" s="29"/>
      <c r="D333" s="30"/>
    </row>
    <row r="334" spans="1:4" ht="17.25" hidden="1" customHeight="1" x14ac:dyDescent="0.25">
      <c r="A334" s="43">
        <v>51167</v>
      </c>
      <c r="B334" s="31"/>
      <c r="C334" s="31"/>
      <c r="D334" s="32"/>
    </row>
    <row r="335" spans="1:4" ht="17.25" hidden="1" customHeight="1" x14ac:dyDescent="0.25">
      <c r="A335" s="43">
        <v>51196</v>
      </c>
      <c r="B335" s="31"/>
      <c r="C335" s="31"/>
      <c r="D335" s="32"/>
    </row>
    <row r="336" spans="1:4" ht="17.25" hidden="1" customHeight="1" x14ac:dyDescent="0.25">
      <c r="A336" s="43">
        <v>51227</v>
      </c>
      <c r="B336" s="31"/>
      <c r="C336" s="31"/>
      <c r="D336" s="32"/>
    </row>
    <row r="337" spans="1:4" ht="17.25" hidden="1" customHeight="1" x14ac:dyDescent="0.25">
      <c r="A337" s="43">
        <v>51257</v>
      </c>
      <c r="B337" s="31"/>
      <c r="C337" s="31"/>
      <c r="D337" s="32"/>
    </row>
    <row r="338" spans="1:4" ht="17.25" hidden="1" customHeight="1" x14ac:dyDescent="0.25">
      <c r="A338" s="43">
        <v>51288</v>
      </c>
      <c r="B338" s="31"/>
      <c r="C338" s="31"/>
      <c r="D338" s="32"/>
    </row>
    <row r="339" spans="1:4" ht="17.25" hidden="1" customHeight="1" x14ac:dyDescent="0.25">
      <c r="A339" s="43">
        <v>51318</v>
      </c>
      <c r="B339" s="31"/>
      <c r="C339" s="31"/>
      <c r="D339" s="32"/>
    </row>
    <row r="340" spans="1:4" ht="17.25" hidden="1" customHeight="1" x14ac:dyDescent="0.25">
      <c r="A340" s="43">
        <v>51349</v>
      </c>
      <c r="B340" s="31"/>
      <c r="C340" s="31"/>
      <c r="D340" s="32"/>
    </row>
    <row r="341" spans="1:4" ht="17.25" hidden="1" customHeight="1" x14ac:dyDescent="0.25">
      <c r="A341" s="43">
        <v>51380</v>
      </c>
      <c r="B341" s="31"/>
      <c r="C341" s="31"/>
      <c r="D341" s="32"/>
    </row>
    <row r="342" spans="1:4" ht="17.25" hidden="1" customHeight="1" x14ac:dyDescent="0.25">
      <c r="A342" s="43">
        <v>51410</v>
      </c>
      <c r="B342" s="31"/>
      <c r="C342" s="31"/>
      <c r="D342" s="32"/>
    </row>
    <row r="343" spans="1:4" ht="17.25" hidden="1" customHeight="1" x14ac:dyDescent="0.25">
      <c r="A343" s="43">
        <v>51441</v>
      </c>
      <c r="B343" s="31"/>
      <c r="C343" s="31"/>
      <c r="D343" s="32"/>
    </row>
    <row r="344" spans="1:4" ht="17.25" hidden="1" customHeight="1" x14ac:dyDescent="0.25">
      <c r="A344" s="44">
        <v>51471</v>
      </c>
      <c r="B344" s="33"/>
      <c r="C344" s="33"/>
      <c r="D344" s="34"/>
    </row>
    <row r="345" spans="1:4" ht="17.25" hidden="1" customHeight="1" x14ac:dyDescent="0.25">
      <c r="A345" s="45">
        <v>51502</v>
      </c>
      <c r="B345" s="35"/>
      <c r="C345" s="35"/>
      <c r="D345" s="27"/>
    </row>
    <row r="346" spans="1:4" ht="17.25" hidden="1" customHeight="1" x14ac:dyDescent="0.25">
      <c r="A346" s="40">
        <v>51533</v>
      </c>
      <c r="B346" s="27"/>
      <c r="C346" s="27"/>
      <c r="D346" s="27"/>
    </row>
    <row r="347" spans="1:4" ht="17.25" hidden="1" customHeight="1" x14ac:dyDescent="0.25">
      <c r="A347" s="40">
        <v>51561</v>
      </c>
      <c r="B347" s="27"/>
      <c r="C347" s="27"/>
      <c r="D347" s="27"/>
    </row>
    <row r="348" spans="1:4" ht="17.25" hidden="1" customHeight="1" x14ac:dyDescent="0.25">
      <c r="A348" s="40">
        <v>51592</v>
      </c>
      <c r="B348" s="27"/>
      <c r="C348" s="27"/>
      <c r="D348" s="27"/>
    </row>
    <row r="349" spans="1:4" ht="17.25" hidden="1" customHeight="1" x14ac:dyDescent="0.25">
      <c r="A349" s="40">
        <v>51622</v>
      </c>
      <c r="B349" s="27"/>
      <c r="C349" s="27"/>
      <c r="D349" s="27"/>
    </row>
    <row r="350" spans="1:4" ht="17.25" hidden="1" customHeight="1" x14ac:dyDescent="0.25">
      <c r="A350" s="40">
        <v>51653</v>
      </c>
      <c r="B350" s="27"/>
      <c r="C350" s="27"/>
      <c r="D350" s="27"/>
    </row>
    <row r="351" spans="1:4" ht="17.25" hidden="1" customHeight="1" x14ac:dyDescent="0.25">
      <c r="A351" s="40">
        <v>51683</v>
      </c>
      <c r="B351" s="27"/>
      <c r="C351" s="27"/>
      <c r="D351" s="27"/>
    </row>
    <row r="352" spans="1:4" ht="17.25" hidden="1" customHeight="1" x14ac:dyDescent="0.25">
      <c r="A352" s="40">
        <v>51714</v>
      </c>
      <c r="B352" s="27"/>
      <c r="C352" s="27"/>
      <c r="D352" s="27"/>
    </row>
    <row r="353" spans="1:4" ht="17.25" hidden="1" customHeight="1" x14ac:dyDescent="0.25">
      <c r="A353" s="40">
        <v>51745</v>
      </c>
      <c r="B353" s="27"/>
      <c r="C353" s="27"/>
      <c r="D353" s="27"/>
    </row>
    <row r="354" spans="1:4" ht="17.25" hidden="1" customHeight="1" x14ac:dyDescent="0.25">
      <c r="A354" s="40">
        <v>51775</v>
      </c>
      <c r="B354" s="27"/>
      <c r="C354" s="27"/>
      <c r="D354" s="27"/>
    </row>
    <row r="355" spans="1:4" ht="17.25" hidden="1" customHeight="1" x14ac:dyDescent="0.25">
      <c r="A355" s="40">
        <v>51806</v>
      </c>
      <c r="B355" s="27"/>
      <c r="C355" s="27"/>
      <c r="D355" s="27"/>
    </row>
    <row r="356" spans="1:4" ht="17.25" hidden="1" customHeight="1" x14ac:dyDescent="0.25">
      <c r="A356" s="41">
        <v>51836</v>
      </c>
      <c r="B356" s="28"/>
      <c r="C356" s="28"/>
      <c r="D356" s="28"/>
    </row>
    <row r="357" spans="1:4" ht="17.25" hidden="1" customHeight="1" x14ac:dyDescent="0.25">
      <c r="A357" s="42">
        <v>51867</v>
      </c>
      <c r="B357" s="29"/>
      <c r="C357" s="29"/>
      <c r="D357" s="30"/>
    </row>
    <row r="358" spans="1:4" ht="17.25" hidden="1" customHeight="1" x14ac:dyDescent="0.25">
      <c r="A358" s="43">
        <v>51898</v>
      </c>
      <c r="B358" s="31"/>
      <c r="C358" s="31"/>
      <c r="D358" s="32"/>
    </row>
    <row r="359" spans="1:4" ht="17.25" hidden="1" customHeight="1" x14ac:dyDescent="0.25">
      <c r="A359" s="43">
        <v>51926</v>
      </c>
      <c r="B359" s="31"/>
      <c r="C359" s="31"/>
      <c r="D359" s="32"/>
    </row>
    <row r="360" spans="1:4" ht="17.25" hidden="1" customHeight="1" x14ac:dyDescent="0.25">
      <c r="A360" s="43">
        <v>51957</v>
      </c>
      <c r="B360" s="31"/>
      <c r="C360" s="31"/>
      <c r="D360" s="32"/>
    </row>
    <row r="361" spans="1:4" ht="17.25" hidden="1" customHeight="1" x14ac:dyDescent="0.25">
      <c r="A361" s="43">
        <v>51987</v>
      </c>
      <c r="B361" s="31"/>
      <c r="C361" s="31"/>
      <c r="D361" s="32"/>
    </row>
    <row r="362" spans="1:4" ht="17.25" hidden="1" customHeight="1" x14ac:dyDescent="0.25">
      <c r="A362" s="43">
        <v>52018</v>
      </c>
      <c r="B362" s="31"/>
      <c r="C362" s="31"/>
      <c r="D362" s="32"/>
    </row>
    <row r="363" spans="1:4" ht="17.25" hidden="1" customHeight="1" x14ac:dyDescent="0.25">
      <c r="A363" s="43">
        <v>52048</v>
      </c>
      <c r="B363" s="31"/>
      <c r="C363" s="31"/>
      <c r="D363" s="32"/>
    </row>
    <row r="364" spans="1:4" ht="17.25" hidden="1" customHeight="1" x14ac:dyDescent="0.25">
      <c r="A364" s="43">
        <v>52079</v>
      </c>
      <c r="B364" s="31"/>
      <c r="C364" s="31"/>
      <c r="D364" s="32"/>
    </row>
    <row r="365" spans="1:4" ht="17.25" hidden="1" customHeight="1" x14ac:dyDescent="0.25">
      <c r="A365" s="43">
        <v>52110</v>
      </c>
      <c r="B365" s="31"/>
      <c r="C365" s="31"/>
      <c r="D365" s="32"/>
    </row>
    <row r="366" spans="1:4" ht="17.25" hidden="1" customHeight="1" x14ac:dyDescent="0.25">
      <c r="A366" s="43">
        <v>52140</v>
      </c>
      <c r="B366" s="31"/>
      <c r="C366" s="31"/>
      <c r="D366" s="32"/>
    </row>
    <row r="367" spans="1:4" ht="17.25" hidden="1" customHeight="1" x14ac:dyDescent="0.25">
      <c r="A367" s="43">
        <v>52171</v>
      </c>
      <c r="B367" s="31"/>
      <c r="C367" s="31"/>
      <c r="D367" s="32"/>
    </row>
    <row r="368" spans="1:4" ht="17.25" hidden="1" customHeight="1" x14ac:dyDescent="0.25">
      <c r="A368" s="44">
        <v>52201</v>
      </c>
      <c r="B368" s="33"/>
      <c r="C368" s="33"/>
      <c r="D368" s="34"/>
    </row>
    <row r="369" spans="1:4" ht="17.25" hidden="1" customHeight="1" x14ac:dyDescent="0.25">
      <c r="A369" s="45">
        <v>52232</v>
      </c>
      <c r="B369" s="35"/>
      <c r="C369" s="35"/>
      <c r="D369" s="27"/>
    </row>
    <row r="370" spans="1:4" ht="17.25" hidden="1" customHeight="1" x14ac:dyDescent="0.25">
      <c r="A370" s="40">
        <v>52263</v>
      </c>
      <c r="B370" s="27"/>
      <c r="C370" s="27"/>
      <c r="D370" s="27"/>
    </row>
    <row r="371" spans="1:4" ht="17.25" hidden="1" customHeight="1" x14ac:dyDescent="0.25">
      <c r="A371" s="40">
        <v>52291</v>
      </c>
      <c r="B371" s="27"/>
      <c r="C371" s="27"/>
      <c r="D371" s="27"/>
    </row>
    <row r="372" spans="1:4" ht="17.25" hidden="1" customHeight="1" x14ac:dyDescent="0.25">
      <c r="A372" s="40">
        <v>52322</v>
      </c>
      <c r="B372" s="27"/>
      <c r="C372" s="27"/>
      <c r="D372" s="27"/>
    </row>
    <row r="373" spans="1:4" ht="17.25" hidden="1" customHeight="1" x14ac:dyDescent="0.25">
      <c r="A373" s="40">
        <v>52352</v>
      </c>
      <c r="B373" s="27"/>
      <c r="C373" s="27"/>
      <c r="D373" s="27"/>
    </row>
    <row r="374" spans="1:4" ht="17.25" hidden="1" customHeight="1" x14ac:dyDescent="0.25">
      <c r="A374" s="40">
        <v>52383</v>
      </c>
      <c r="B374" s="27"/>
      <c r="C374" s="27"/>
      <c r="D374" s="27"/>
    </row>
    <row r="375" spans="1:4" ht="17.25" hidden="1" customHeight="1" x14ac:dyDescent="0.25">
      <c r="A375" s="40">
        <v>52413</v>
      </c>
      <c r="B375" s="27"/>
      <c r="C375" s="27"/>
      <c r="D375" s="27"/>
    </row>
    <row r="376" spans="1:4" ht="17.25" hidden="1" customHeight="1" x14ac:dyDescent="0.25">
      <c r="A376" s="40">
        <v>52444</v>
      </c>
      <c r="B376" s="27"/>
      <c r="C376" s="27"/>
      <c r="D376" s="27"/>
    </row>
    <row r="377" spans="1:4" ht="17.25" hidden="1" customHeight="1" x14ac:dyDescent="0.25">
      <c r="A377" s="40">
        <v>52475</v>
      </c>
      <c r="B377" s="27"/>
      <c r="C377" s="27"/>
      <c r="D377" s="27"/>
    </row>
    <row r="378" spans="1:4" ht="17.25" hidden="1" customHeight="1" x14ac:dyDescent="0.25">
      <c r="A378" s="40">
        <v>52505</v>
      </c>
      <c r="B378" s="27"/>
      <c r="C378" s="27"/>
      <c r="D378" s="27"/>
    </row>
    <row r="379" spans="1:4" ht="17.25" hidden="1" customHeight="1" x14ac:dyDescent="0.25">
      <c r="A379" s="40">
        <v>52536</v>
      </c>
      <c r="B379" s="27"/>
      <c r="C379" s="27"/>
      <c r="D379" s="27"/>
    </row>
    <row r="380" spans="1:4" ht="17.25" hidden="1" customHeight="1" x14ac:dyDescent="0.25">
      <c r="A380" s="41">
        <v>52566</v>
      </c>
      <c r="B380" s="28"/>
      <c r="C380" s="28"/>
      <c r="D380" s="28"/>
    </row>
    <row r="381" spans="1:4" ht="17.25" hidden="1" customHeight="1" x14ac:dyDescent="0.25">
      <c r="A381" s="42">
        <v>52597</v>
      </c>
      <c r="B381" s="29"/>
      <c r="C381" s="29"/>
      <c r="D381" s="30"/>
    </row>
    <row r="382" spans="1:4" ht="17.25" hidden="1" customHeight="1" x14ac:dyDescent="0.25">
      <c r="A382" s="43">
        <v>52628</v>
      </c>
      <c r="B382" s="31"/>
      <c r="C382" s="31"/>
      <c r="D382" s="32"/>
    </row>
    <row r="383" spans="1:4" ht="17.25" hidden="1" customHeight="1" x14ac:dyDescent="0.25">
      <c r="A383" s="43">
        <v>52657</v>
      </c>
      <c r="B383" s="31"/>
      <c r="C383" s="31"/>
      <c r="D383" s="32"/>
    </row>
    <row r="384" spans="1:4" ht="17.25" hidden="1" customHeight="1" x14ac:dyDescent="0.25">
      <c r="A384" s="43">
        <v>52688</v>
      </c>
      <c r="B384" s="31"/>
      <c r="C384" s="31"/>
      <c r="D384" s="32"/>
    </row>
    <row r="385" spans="1:4" ht="17.25" hidden="1" customHeight="1" x14ac:dyDescent="0.25">
      <c r="A385" s="43">
        <v>52718</v>
      </c>
      <c r="B385" s="31"/>
      <c r="C385" s="31"/>
      <c r="D385" s="32"/>
    </row>
    <row r="386" spans="1:4" ht="17.25" hidden="1" customHeight="1" x14ac:dyDescent="0.25">
      <c r="A386" s="43">
        <v>52749</v>
      </c>
      <c r="B386" s="31"/>
      <c r="C386" s="31"/>
      <c r="D386" s="32"/>
    </row>
    <row r="387" spans="1:4" ht="17.25" hidden="1" customHeight="1" x14ac:dyDescent="0.25">
      <c r="A387" s="43">
        <v>52779</v>
      </c>
      <c r="B387" s="31"/>
      <c r="C387" s="31"/>
      <c r="D387" s="32"/>
    </row>
    <row r="388" spans="1:4" ht="17.25" hidden="1" customHeight="1" x14ac:dyDescent="0.25">
      <c r="A388" s="43">
        <v>52810</v>
      </c>
      <c r="B388" s="31"/>
      <c r="C388" s="31"/>
      <c r="D388" s="32"/>
    </row>
    <row r="389" spans="1:4" ht="17.25" hidden="1" customHeight="1" x14ac:dyDescent="0.25">
      <c r="A389" s="43">
        <v>52841</v>
      </c>
      <c r="B389" s="31"/>
      <c r="C389" s="31"/>
      <c r="D389" s="32"/>
    </row>
    <row r="390" spans="1:4" ht="17.25" hidden="1" customHeight="1" x14ac:dyDescent="0.25">
      <c r="A390" s="43">
        <v>52871</v>
      </c>
      <c r="B390" s="31"/>
      <c r="C390" s="31"/>
      <c r="D390" s="32"/>
    </row>
    <row r="391" spans="1:4" ht="17.25" hidden="1" customHeight="1" x14ac:dyDescent="0.25">
      <c r="A391" s="43">
        <v>52902</v>
      </c>
      <c r="B391" s="31"/>
      <c r="C391" s="31"/>
      <c r="D391" s="32"/>
    </row>
    <row r="392" spans="1:4" ht="17.25" hidden="1" customHeight="1" x14ac:dyDescent="0.25">
      <c r="A392" s="44">
        <v>52932</v>
      </c>
      <c r="B392" s="33"/>
      <c r="C392" s="33"/>
      <c r="D392" s="34"/>
    </row>
    <row r="393" spans="1:4" ht="17.25" hidden="1" customHeight="1" x14ac:dyDescent="0.25">
      <c r="A393" s="45">
        <v>52963</v>
      </c>
      <c r="B393" s="35"/>
      <c r="C393" s="35"/>
      <c r="D393" s="27"/>
    </row>
    <row r="394" spans="1:4" ht="17.25" hidden="1" customHeight="1" x14ac:dyDescent="0.25">
      <c r="A394" s="40">
        <v>52994</v>
      </c>
      <c r="B394" s="27"/>
      <c r="C394" s="27"/>
      <c r="D394" s="27"/>
    </row>
    <row r="395" spans="1:4" ht="17.25" hidden="1" customHeight="1" x14ac:dyDescent="0.25">
      <c r="A395" s="40">
        <v>53022</v>
      </c>
      <c r="B395" s="27"/>
      <c r="C395" s="27"/>
      <c r="D395" s="27"/>
    </row>
    <row r="396" spans="1:4" ht="17.25" hidden="1" customHeight="1" x14ac:dyDescent="0.25">
      <c r="A396" s="40">
        <v>53053</v>
      </c>
      <c r="B396" s="27"/>
      <c r="C396" s="27"/>
      <c r="D396" s="27"/>
    </row>
    <row r="397" spans="1:4" ht="17.25" hidden="1" customHeight="1" x14ac:dyDescent="0.25">
      <c r="A397" s="40">
        <v>53083</v>
      </c>
      <c r="B397" s="27"/>
      <c r="C397" s="27"/>
      <c r="D397" s="27"/>
    </row>
    <row r="398" spans="1:4" ht="17.25" hidden="1" customHeight="1" x14ac:dyDescent="0.25">
      <c r="A398" s="40">
        <v>53114</v>
      </c>
      <c r="B398" s="27"/>
      <c r="C398" s="27"/>
      <c r="D398" s="27"/>
    </row>
    <row r="399" spans="1:4" ht="17.25" hidden="1" customHeight="1" x14ac:dyDescent="0.25">
      <c r="A399" s="40">
        <v>53144</v>
      </c>
      <c r="B399" s="27"/>
      <c r="C399" s="27"/>
      <c r="D399" s="27"/>
    </row>
    <row r="400" spans="1:4" ht="17.25" hidden="1" customHeight="1" x14ac:dyDescent="0.25">
      <c r="A400" s="40">
        <v>53175</v>
      </c>
      <c r="B400" s="27"/>
      <c r="C400" s="27"/>
      <c r="D400" s="27"/>
    </row>
    <row r="401" spans="1:4" ht="17.25" hidden="1" customHeight="1" x14ac:dyDescent="0.25">
      <c r="A401" s="40">
        <v>53206</v>
      </c>
      <c r="B401" s="27"/>
      <c r="C401" s="27"/>
      <c r="D401" s="27"/>
    </row>
    <row r="402" spans="1:4" ht="17.25" hidden="1" customHeight="1" x14ac:dyDescent="0.25">
      <c r="A402" s="40">
        <v>53236</v>
      </c>
      <c r="B402" s="27"/>
      <c r="C402" s="27"/>
      <c r="D402" s="27"/>
    </row>
    <row r="403" spans="1:4" ht="17.25" hidden="1" customHeight="1" x14ac:dyDescent="0.25">
      <c r="A403" s="40">
        <v>53267</v>
      </c>
      <c r="B403" s="27"/>
      <c r="C403" s="27"/>
      <c r="D403" s="27"/>
    </row>
    <row r="404" spans="1:4" ht="17.25" hidden="1" customHeight="1" x14ac:dyDescent="0.25">
      <c r="A404" s="41">
        <v>53297</v>
      </c>
      <c r="B404" s="28"/>
      <c r="C404" s="28"/>
      <c r="D404" s="28"/>
    </row>
    <row r="405" spans="1:4" ht="17.25" hidden="1" customHeight="1" x14ac:dyDescent="0.25">
      <c r="A405" s="42">
        <v>53328</v>
      </c>
      <c r="B405" s="29"/>
      <c r="C405" s="29"/>
      <c r="D405" s="30"/>
    </row>
    <row r="406" spans="1:4" ht="17.25" hidden="1" customHeight="1" x14ac:dyDescent="0.25">
      <c r="A406" s="43">
        <v>53359</v>
      </c>
      <c r="B406" s="31"/>
      <c r="C406" s="31"/>
      <c r="D406" s="32"/>
    </row>
    <row r="407" spans="1:4" ht="17.25" hidden="1" customHeight="1" x14ac:dyDescent="0.25">
      <c r="A407" s="43">
        <v>53387</v>
      </c>
      <c r="B407" s="31"/>
      <c r="C407" s="31"/>
      <c r="D407" s="32"/>
    </row>
    <row r="408" spans="1:4" ht="17.25" hidden="1" customHeight="1" x14ac:dyDescent="0.25">
      <c r="A408" s="43">
        <v>53418</v>
      </c>
      <c r="B408" s="31"/>
      <c r="C408" s="31"/>
      <c r="D408" s="32"/>
    </row>
    <row r="409" spans="1:4" ht="17.25" hidden="1" customHeight="1" x14ac:dyDescent="0.25">
      <c r="A409" s="43">
        <v>53448</v>
      </c>
      <c r="B409" s="31"/>
      <c r="C409" s="31"/>
      <c r="D409" s="32"/>
    </row>
    <row r="410" spans="1:4" ht="17.25" hidden="1" customHeight="1" x14ac:dyDescent="0.25">
      <c r="A410" s="43">
        <v>53479</v>
      </c>
      <c r="B410" s="31"/>
      <c r="C410" s="31"/>
      <c r="D410" s="32"/>
    </row>
    <row r="411" spans="1:4" ht="17.25" hidden="1" customHeight="1" x14ac:dyDescent="0.25">
      <c r="A411" s="43">
        <v>53509</v>
      </c>
      <c r="B411" s="31"/>
      <c r="C411" s="31"/>
      <c r="D411" s="32"/>
    </row>
    <row r="412" spans="1:4" ht="17.25" hidden="1" customHeight="1" x14ac:dyDescent="0.25">
      <c r="A412" s="43">
        <v>53540</v>
      </c>
      <c r="B412" s="31"/>
      <c r="C412" s="31"/>
      <c r="D412" s="32"/>
    </row>
    <row r="413" spans="1:4" ht="17.25" hidden="1" customHeight="1" x14ac:dyDescent="0.25">
      <c r="A413" s="43">
        <v>53571</v>
      </c>
      <c r="B413" s="31"/>
      <c r="C413" s="31"/>
      <c r="D413" s="32"/>
    </row>
    <row r="414" spans="1:4" ht="17.25" hidden="1" customHeight="1" x14ac:dyDescent="0.25">
      <c r="A414" s="43">
        <v>53601</v>
      </c>
      <c r="B414" s="31"/>
      <c r="C414" s="31"/>
      <c r="D414" s="32"/>
    </row>
    <row r="415" spans="1:4" ht="17.25" hidden="1" customHeight="1" x14ac:dyDescent="0.25">
      <c r="A415" s="43">
        <v>53632</v>
      </c>
      <c r="B415" s="31"/>
      <c r="C415" s="31"/>
      <c r="D415" s="32"/>
    </row>
    <row r="416" spans="1:4" ht="17.25" hidden="1" customHeight="1" x14ac:dyDescent="0.25">
      <c r="A416" s="44">
        <v>53662</v>
      </c>
      <c r="B416" s="33"/>
      <c r="C416" s="33"/>
      <c r="D416" s="34"/>
    </row>
    <row r="417" spans="1:4" ht="17.25" hidden="1" customHeight="1" x14ac:dyDescent="0.25">
      <c r="A417" s="45">
        <v>53693</v>
      </c>
      <c r="B417" s="35"/>
      <c r="C417" s="35"/>
      <c r="D417" s="27"/>
    </row>
    <row r="418" spans="1:4" ht="17.25" hidden="1" customHeight="1" x14ac:dyDescent="0.25">
      <c r="A418" s="40">
        <v>53724</v>
      </c>
      <c r="B418" s="27"/>
      <c r="C418" s="27"/>
      <c r="D418" s="27"/>
    </row>
    <row r="419" spans="1:4" ht="17.25" hidden="1" customHeight="1" x14ac:dyDescent="0.25">
      <c r="A419" s="40">
        <v>53752</v>
      </c>
      <c r="B419" s="27"/>
      <c r="C419" s="27"/>
      <c r="D419" s="27"/>
    </row>
    <row r="420" spans="1:4" ht="17.25" hidden="1" customHeight="1" x14ac:dyDescent="0.25">
      <c r="A420" s="40">
        <v>53783</v>
      </c>
      <c r="B420" s="27"/>
      <c r="C420" s="27"/>
      <c r="D420" s="27"/>
    </row>
    <row r="421" spans="1:4" ht="17.25" hidden="1" customHeight="1" x14ac:dyDescent="0.25">
      <c r="A421" s="40">
        <v>53813</v>
      </c>
      <c r="B421" s="27"/>
      <c r="C421" s="27"/>
      <c r="D421" s="27"/>
    </row>
    <row r="422" spans="1:4" ht="17.25" hidden="1" customHeight="1" x14ac:dyDescent="0.25">
      <c r="A422" s="40">
        <v>53844</v>
      </c>
      <c r="B422" s="27"/>
      <c r="C422" s="27"/>
      <c r="D422" s="27"/>
    </row>
    <row r="423" spans="1:4" ht="17.25" hidden="1" customHeight="1" x14ac:dyDescent="0.25">
      <c r="A423" s="40">
        <v>53874</v>
      </c>
      <c r="B423" s="27"/>
      <c r="C423" s="27"/>
      <c r="D423" s="27"/>
    </row>
    <row r="424" spans="1:4" ht="17.25" hidden="1" customHeight="1" x14ac:dyDescent="0.25">
      <c r="A424" s="40">
        <v>53905</v>
      </c>
      <c r="B424" s="27"/>
      <c r="C424" s="27"/>
      <c r="D424" s="27"/>
    </row>
    <row r="425" spans="1:4" ht="17.25" hidden="1" customHeight="1" x14ac:dyDescent="0.25">
      <c r="A425" s="40">
        <v>53936</v>
      </c>
      <c r="B425" s="27"/>
      <c r="C425" s="27"/>
      <c r="D425" s="27"/>
    </row>
    <row r="426" spans="1:4" ht="17.25" hidden="1" customHeight="1" x14ac:dyDescent="0.25">
      <c r="A426" s="40">
        <v>53966</v>
      </c>
      <c r="B426" s="27"/>
      <c r="C426" s="27"/>
      <c r="D426" s="27"/>
    </row>
    <row r="427" spans="1:4" ht="17.25" hidden="1" customHeight="1" x14ac:dyDescent="0.25">
      <c r="A427" s="40">
        <v>53997</v>
      </c>
      <c r="B427" s="27"/>
      <c r="C427" s="27"/>
      <c r="D427" s="27"/>
    </row>
    <row r="428" spans="1:4" ht="17.25" hidden="1" customHeight="1" x14ac:dyDescent="0.25">
      <c r="A428" s="41">
        <v>54027</v>
      </c>
      <c r="B428" s="28"/>
      <c r="C428" s="28"/>
      <c r="D428" s="28"/>
    </row>
    <row r="429" spans="1:4" ht="17.25" hidden="1" customHeight="1" x14ac:dyDescent="0.25">
      <c r="A429" s="42">
        <v>54058</v>
      </c>
      <c r="B429" s="29"/>
      <c r="C429" s="29"/>
      <c r="D429" s="30"/>
    </row>
    <row r="430" spans="1:4" ht="17.25" hidden="1" customHeight="1" x14ac:dyDescent="0.25">
      <c r="A430" s="43">
        <v>54089</v>
      </c>
      <c r="B430" s="31"/>
      <c r="C430" s="31"/>
      <c r="D430" s="32"/>
    </row>
    <row r="431" spans="1:4" ht="17.25" hidden="1" customHeight="1" x14ac:dyDescent="0.25">
      <c r="A431" s="43">
        <v>54118</v>
      </c>
      <c r="B431" s="31"/>
      <c r="C431" s="31"/>
      <c r="D431" s="32"/>
    </row>
    <row r="432" spans="1:4" ht="17.25" hidden="1" customHeight="1" x14ac:dyDescent="0.25">
      <c r="A432" s="43">
        <v>54149</v>
      </c>
      <c r="B432" s="31"/>
      <c r="C432" s="31"/>
      <c r="D432" s="32"/>
    </row>
    <row r="433" spans="1:4" ht="17.25" hidden="1" customHeight="1" x14ac:dyDescent="0.25">
      <c r="A433" s="43">
        <v>54179</v>
      </c>
      <c r="B433" s="31"/>
      <c r="C433" s="31"/>
      <c r="D433" s="32"/>
    </row>
    <row r="434" spans="1:4" ht="17.25" hidden="1" customHeight="1" x14ac:dyDescent="0.25">
      <c r="A434" s="43">
        <v>54210</v>
      </c>
      <c r="B434" s="31"/>
      <c r="C434" s="31"/>
      <c r="D434" s="32"/>
    </row>
    <row r="435" spans="1:4" ht="17.25" hidden="1" customHeight="1" x14ac:dyDescent="0.25">
      <c r="A435" s="43">
        <v>54240</v>
      </c>
      <c r="B435" s="31"/>
      <c r="C435" s="31"/>
      <c r="D435" s="32"/>
    </row>
    <row r="436" spans="1:4" ht="17.25" hidden="1" customHeight="1" x14ac:dyDescent="0.25">
      <c r="A436" s="43">
        <v>54271</v>
      </c>
      <c r="B436" s="31"/>
      <c r="C436" s="31"/>
      <c r="D436" s="32"/>
    </row>
    <row r="437" spans="1:4" ht="17.25" hidden="1" customHeight="1" x14ac:dyDescent="0.25">
      <c r="A437" s="43">
        <v>54302</v>
      </c>
      <c r="B437" s="31"/>
      <c r="C437" s="31"/>
      <c r="D437" s="32"/>
    </row>
    <row r="438" spans="1:4" ht="17.25" hidden="1" customHeight="1" x14ac:dyDescent="0.25">
      <c r="A438" s="43">
        <v>54332</v>
      </c>
      <c r="B438" s="31"/>
      <c r="C438" s="31"/>
      <c r="D438" s="32"/>
    </row>
    <row r="439" spans="1:4" ht="17.25" hidden="1" customHeight="1" x14ac:dyDescent="0.25">
      <c r="A439" s="43">
        <v>54363</v>
      </c>
      <c r="B439" s="31"/>
      <c r="C439" s="31"/>
      <c r="D439" s="32"/>
    </row>
    <row r="440" spans="1:4" ht="17.25" hidden="1" customHeight="1" x14ac:dyDescent="0.25">
      <c r="A440" s="44">
        <v>54393</v>
      </c>
      <c r="B440" s="33"/>
      <c r="C440" s="33"/>
      <c r="D440" s="34"/>
    </row>
    <row r="441" spans="1:4" x14ac:dyDescent="0.25">
      <c r="A441" s="64" t="s">
        <v>13</v>
      </c>
      <c r="B441" s="65"/>
      <c r="C441" s="65"/>
      <c r="D441" s="65"/>
    </row>
    <row r="442" spans="1:4" ht="16.5" x14ac:dyDescent="0.25">
      <c r="A442" s="24" t="s">
        <v>29</v>
      </c>
    </row>
  </sheetData>
  <mergeCells count="2">
    <mergeCell ref="A7:A8"/>
    <mergeCell ref="B7:D7"/>
  </mergeCells>
  <hyperlinks>
    <hyperlink ref="D1" location="'Índice '!A1" display="Regresar al índice" xr:uid="{00000000-0004-0000-0100-000000000000}"/>
  </hyperlinks>
  <printOptions horizontalCentered="1" verticalCentered="1"/>
  <pageMargins left="0.51181102362204722" right="0.70866141732283472" top="0.55118110236220474" bottom="0.55118110236220474" header="0" footer="0"/>
  <pageSetup scale="45" orientation="portrait" r:id="rId1"/>
  <cellWatches>
    <cellWatch r="A1"/>
    <cellWatch r="B1"/>
    <cellWatch r="C1"/>
    <cellWatch r="D1"/>
    <cellWatch r="A2"/>
    <cellWatch r="B2"/>
    <cellWatch r="C2"/>
    <cellWatch r="D2"/>
    <cellWatch r="A3"/>
    <cellWatch r="B3"/>
    <cellWatch r="C3"/>
    <cellWatch r="D3"/>
    <cellWatch r="A5"/>
    <cellWatch r="B5"/>
    <cellWatch r="C5"/>
    <cellWatch r="D5"/>
    <cellWatch r="A6"/>
    <cellWatch r="B6"/>
    <cellWatch r="C6"/>
    <cellWatch r="D6"/>
    <cellWatch r="A7"/>
    <cellWatch r="B7"/>
    <cellWatch r="B8"/>
    <cellWatch r="C8"/>
    <cellWatch r="D8"/>
    <cellWatch r="A9"/>
    <cellWatch r="B9"/>
    <cellWatch r="C9"/>
    <cellWatch r="D9"/>
    <cellWatch r="A10"/>
    <cellWatch r="B10"/>
    <cellWatch r="C10"/>
    <cellWatch r="D10"/>
    <cellWatch r="A11"/>
    <cellWatch r="B11"/>
    <cellWatch r="C11"/>
    <cellWatch r="D11"/>
    <cellWatch r="A12"/>
    <cellWatch r="B12"/>
    <cellWatch r="C12"/>
    <cellWatch r="D12"/>
    <cellWatch r="A13"/>
    <cellWatch r="B13"/>
    <cellWatch r="C13"/>
    <cellWatch r="D13"/>
    <cellWatch r="A14"/>
    <cellWatch r="B14"/>
    <cellWatch r="C14"/>
    <cellWatch r="D14"/>
    <cellWatch r="A15"/>
    <cellWatch r="B15"/>
    <cellWatch r="C15"/>
    <cellWatch r="D15"/>
    <cellWatch r="A16"/>
    <cellWatch r="B16"/>
    <cellWatch r="C16"/>
    <cellWatch r="D16"/>
    <cellWatch r="A17"/>
    <cellWatch r="B17"/>
    <cellWatch r="C17"/>
    <cellWatch r="D17"/>
    <cellWatch r="A18"/>
    <cellWatch r="B18"/>
    <cellWatch r="C18"/>
    <cellWatch r="D18"/>
    <cellWatch r="A19"/>
    <cellWatch r="B19"/>
    <cellWatch r="C19"/>
    <cellWatch r="D19"/>
    <cellWatch r="A20"/>
    <cellWatch r="B20"/>
    <cellWatch r="C20"/>
    <cellWatch r="D20"/>
    <cellWatch r="A21"/>
    <cellWatch r="B21"/>
    <cellWatch r="C21"/>
    <cellWatch r="D21"/>
    <cellWatch r="A22"/>
    <cellWatch r="B22"/>
    <cellWatch r="C22"/>
    <cellWatch r="D22"/>
    <cellWatch r="A23"/>
    <cellWatch r="B23"/>
    <cellWatch r="C23"/>
    <cellWatch r="D23"/>
    <cellWatch r="A24"/>
    <cellWatch r="B24"/>
    <cellWatch r="C24"/>
    <cellWatch r="D24"/>
    <cellWatch r="A25"/>
    <cellWatch r="B25"/>
    <cellWatch r="C25"/>
    <cellWatch r="D25"/>
    <cellWatch r="A26"/>
    <cellWatch r="B26"/>
    <cellWatch r="C26"/>
    <cellWatch r="D26"/>
    <cellWatch r="A27"/>
    <cellWatch r="B27"/>
    <cellWatch r="C27"/>
    <cellWatch r="D27"/>
    <cellWatch r="A28"/>
    <cellWatch r="B28"/>
    <cellWatch r="C28"/>
    <cellWatch r="D28"/>
    <cellWatch r="A29"/>
    <cellWatch r="B29"/>
    <cellWatch r="C29"/>
    <cellWatch r="D29"/>
    <cellWatch r="A30"/>
    <cellWatch r="B30"/>
    <cellWatch r="C30"/>
    <cellWatch r="D30"/>
    <cellWatch r="A31"/>
    <cellWatch r="B31"/>
    <cellWatch r="C31"/>
    <cellWatch r="D31"/>
    <cellWatch r="A32"/>
    <cellWatch r="B32"/>
    <cellWatch r="C32"/>
    <cellWatch r="D32"/>
    <cellWatch r="A33"/>
    <cellWatch r="B33"/>
    <cellWatch r="C33"/>
    <cellWatch r="D33"/>
    <cellWatch r="A34"/>
    <cellWatch r="B34"/>
    <cellWatch r="C34"/>
    <cellWatch r="D34"/>
    <cellWatch r="A35"/>
    <cellWatch r="B35"/>
    <cellWatch r="C35"/>
    <cellWatch r="D35"/>
    <cellWatch r="A36"/>
    <cellWatch r="B36"/>
    <cellWatch r="C36"/>
    <cellWatch r="D36"/>
    <cellWatch r="A37"/>
    <cellWatch r="B37"/>
    <cellWatch r="C37"/>
    <cellWatch r="D37"/>
    <cellWatch r="A38"/>
    <cellWatch r="B38"/>
    <cellWatch r="C38"/>
    <cellWatch r="D38"/>
    <cellWatch r="A39"/>
    <cellWatch r="B39"/>
    <cellWatch r="C39"/>
    <cellWatch r="D39"/>
    <cellWatch r="A40"/>
    <cellWatch r="B40"/>
    <cellWatch r="C40"/>
    <cellWatch r="D40"/>
    <cellWatch r="A41"/>
    <cellWatch r="B41"/>
    <cellWatch r="C41"/>
    <cellWatch r="D41"/>
    <cellWatch r="A42"/>
    <cellWatch r="B42"/>
    <cellWatch r="C42"/>
    <cellWatch r="D42"/>
    <cellWatch r="A43"/>
    <cellWatch r="B43"/>
    <cellWatch r="C43"/>
    <cellWatch r="D43"/>
    <cellWatch r="A44"/>
    <cellWatch r="B44"/>
    <cellWatch r="C44"/>
    <cellWatch r="D44"/>
    <cellWatch r="A45"/>
    <cellWatch r="B45"/>
    <cellWatch r="C45"/>
    <cellWatch r="D45"/>
    <cellWatch r="A46"/>
    <cellWatch r="B46"/>
    <cellWatch r="C46"/>
    <cellWatch r="D46"/>
    <cellWatch r="A47"/>
    <cellWatch r="B47"/>
    <cellWatch r="C47"/>
    <cellWatch r="D47"/>
    <cellWatch r="A48"/>
    <cellWatch r="B48"/>
    <cellWatch r="C48"/>
    <cellWatch r="D48"/>
    <cellWatch r="A49"/>
    <cellWatch r="B49"/>
    <cellWatch r="C49"/>
    <cellWatch r="D49"/>
    <cellWatch r="A50"/>
    <cellWatch r="B50"/>
    <cellWatch r="C50"/>
    <cellWatch r="D50"/>
    <cellWatch r="A51"/>
    <cellWatch r="B51"/>
    <cellWatch r="C51"/>
    <cellWatch r="D51"/>
    <cellWatch r="A52"/>
    <cellWatch r="B52"/>
    <cellWatch r="C52"/>
    <cellWatch r="D52"/>
    <cellWatch r="A53"/>
    <cellWatch r="B53"/>
    <cellWatch r="C53"/>
    <cellWatch r="D53"/>
    <cellWatch r="A54"/>
    <cellWatch r="B54"/>
    <cellWatch r="C54"/>
    <cellWatch r="D54"/>
    <cellWatch r="A55"/>
    <cellWatch r="B55"/>
    <cellWatch r="C55"/>
    <cellWatch r="D55"/>
    <cellWatch r="A56"/>
    <cellWatch r="B56"/>
    <cellWatch r="C56"/>
    <cellWatch r="D56"/>
    <cellWatch r="A57"/>
    <cellWatch r="B57"/>
    <cellWatch r="C57"/>
    <cellWatch r="D57"/>
    <cellWatch r="A58"/>
    <cellWatch r="B58"/>
    <cellWatch r="C58"/>
    <cellWatch r="D58"/>
    <cellWatch r="A59"/>
    <cellWatch r="B59"/>
    <cellWatch r="C59"/>
    <cellWatch r="D59"/>
    <cellWatch r="A60"/>
    <cellWatch r="B60"/>
    <cellWatch r="C60"/>
    <cellWatch r="D60"/>
    <cellWatch r="A61"/>
    <cellWatch r="B61"/>
    <cellWatch r="C61"/>
    <cellWatch r="D61"/>
    <cellWatch r="A62"/>
    <cellWatch r="B62"/>
    <cellWatch r="C62"/>
    <cellWatch r="D62"/>
    <cellWatch r="A63"/>
    <cellWatch r="B63"/>
    <cellWatch r="C63"/>
    <cellWatch r="D63"/>
    <cellWatch r="A64"/>
    <cellWatch r="B64"/>
    <cellWatch r="C64"/>
    <cellWatch r="D64"/>
    <cellWatch r="A65"/>
    <cellWatch r="B65"/>
    <cellWatch r="C65"/>
    <cellWatch r="D65"/>
    <cellWatch r="A66"/>
    <cellWatch r="B66"/>
    <cellWatch r="C66"/>
    <cellWatch r="D66"/>
    <cellWatch r="A67"/>
    <cellWatch r="B67"/>
    <cellWatch r="C67"/>
    <cellWatch r="D67"/>
    <cellWatch r="A68"/>
    <cellWatch r="B68"/>
    <cellWatch r="C68"/>
    <cellWatch r="D68"/>
    <cellWatch r="A69"/>
    <cellWatch r="B69"/>
    <cellWatch r="C69"/>
    <cellWatch r="D69"/>
    <cellWatch r="A70"/>
    <cellWatch r="B70"/>
    <cellWatch r="C70"/>
    <cellWatch r="D70"/>
    <cellWatch r="A71"/>
    <cellWatch r="B71"/>
    <cellWatch r="C71"/>
    <cellWatch r="D71"/>
    <cellWatch r="A72"/>
    <cellWatch r="B72"/>
    <cellWatch r="C72"/>
    <cellWatch r="D72"/>
    <cellWatch r="A73"/>
    <cellWatch r="B73"/>
    <cellWatch r="C73"/>
    <cellWatch r="D73"/>
    <cellWatch r="A74"/>
    <cellWatch r="B74"/>
    <cellWatch r="C74"/>
    <cellWatch r="D74"/>
    <cellWatch r="A75"/>
    <cellWatch r="B75"/>
    <cellWatch r="C75"/>
    <cellWatch r="D75"/>
    <cellWatch r="A76"/>
    <cellWatch r="B76"/>
    <cellWatch r="C76"/>
    <cellWatch r="D76"/>
    <cellWatch r="A77"/>
    <cellWatch r="B77"/>
    <cellWatch r="C77"/>
    <cellWatch r="D77"/>
    <cellWatch r="A78"/>
    <cellWatch r="B78"/>
    <cellWatch r="C78"/>
    <cellWatch r="D78"/>
    <cellWatch r="A79"/>
    <cellWatch r="B79"/>
    <cellWatch r="C79"/>
    <cellWatch r="D79"/>
    <cellWatch r="A80"/>
    <cellWatch r="B80"/>
    <cellWatch r="C80"/>
    <cellWatch r="D80"/>
    <cellWatch r="A81"/>
    <cellWatch r="B81"/>
    <cellWatch r="C81"/>
    <cellWatch r="D81"/>
    <cellWatch r="A82"/>
    <cellWatch r="B82"/>
    <cellWatch r="C82"/>
    <cellWatch r="D82"/>
    <cellWatch r="A83"/>
    <cellWatch r="B83"/>
    <cellWatch r="C83"/>
    <cellWatch r="D83"/>
    <cellWatch r="A84"/>
    <cellWatch r="B84"/>
    <cellWatch r="C84"/>
    <cellWatch r="D84"/>
    <cellWatch r="A85"/>
    <cellWatch r="B85"/>
    <cellWatch r="C85"/>
    <cellWatch r="D85"/>
    <cellWatch r="A86"/>
    <cellWatch r="B86"/>
    <cellWatch r="C86"/>
    <cellWatch r="D86"/>
    <cellWatch r="A87"/>
    <cellWatch r="B87"/>
    <cellWatch r="C87"/>
    <cellWatch r="D87"/>
    <cellWatch r="A88"/>
    <cellWatch r="B88"/>
    <cellWatch r="C88"/>
    <cellWatch r="D88"/>
    <cellWatch r="A89"/>
    <cellWatch r="B89"/>
    <cellWatch r="C89"/>
    <cellWatch r="D89"/>
    <cellWatch r="A90"/>
    <cellWatch r="B90"/>
    <cellWatch r="C90"/>
    <cellWatch r="D90"/>
    <cellWatch r="A91"/>
    <cellWatch r="B91"/>
    <cellWatch r="C91"/>
    <cellWatch r="D91"/>
    <cellWatch r="A92"/>
    <cellWatch r="B92"/>
    <cellWatch r="C92"/>
    <cellWatch r="D92"/>
  </cellWatches>
  <ignoredErrors>
    <ignoredError sqref="F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0" tint="-4.9989318521683403E-2"/>
    <pageSetUpPr fitToPage="1"/>
  </sheetPr>
  <dimension ref="A1:CF451"/>
  <sheetViews>
    <sheetView showGridLines="0" zoomScale="70" zoomScaleNormal="70" zoomScaleSheetLayoutView="85" workbookViewId="0">
      <pane xSplit="1" ySplit="8" topLeftCell="B133" activePane="bottomRight" state="frozen"/>
      <selection activeCell="E70" sqref="E70"/>
      <selection pane="topRight" activeCell="E70" sqref="E70"/>
      <selection pane="bottomLeft" activeCell="E70" sqref="E70"/>
      <selection pane="bottomRight" activeCell="B149" sqref="B149"/>
    </sheetView>
  </sheetViews>
  <sheetFormatPr baseColWidth="10" defaultColWidth="11.42578125" defaultRowHeight="12.75" x14ac:dyDescent="0.2"/>
  <cols>
    <col min="1" max="1" width="11.42578125" style="24"/>
    <col min="2" max="2" width="14.85546875" style="24" bestFit="1" customWidth="1"/>
    <col min="3" max="3" width="15.85546875" style="24" bestFit="1" customWidth="1"/>
    <col min="4" max="4" width="16.7109375" style="24" customWidth="1"/>
    <col min="5" max="5" width="15.42578125" style="24" bestFit="1" customWidth="1"/>
    <col min="6" max="6" width="14.140625" style="24" bestFit="1" customWidth="1"/>
    <col min="7" max="7" width="15" style="24" bestFit="1" customWidth="1"/>
    <col min="8" max="8" width="17.85546875" style="24" customWidth="1"/>
    <col min="9" max="9" width="15.5703125" style="24" bestFit="1" customWidth="1"/>
    <col min="10" max="10" width="16.7109375" style="24" customWidth="1"/>
    <col min="11" max="11" width="14.28515625" style="24" bestFit="1" customWidth="1"/>
    <col min="12" max="12" width="14.42578125" style="24" bestFit="1" customWidth="1"/>
    <col min="13" max="13" width="15.28515625" style="24" bestFit="1" customWidth="1"/>
    <col min="14" max="14" width="16.7109375" style="24" customWidth="1"/>
    <col min="15" max="15" width="16.42578125" style="24" bestFit="1" customWidth="1"/>
    <col min="16" max="16" width="11.42578125" style="24" bestFit="1" customWidth="1"/>
    <col min="17" max="17" width="12.85546875" style="24" customWidth="1"/>
    <col min="18" max="18" width="15.28515625" style="24" bestFit="1" customWidth="1"/>
    <col min="19" max="19" width="16.7109375" style="24" customWidth="1"/>
    <col min="20" max="22" width="11.42578125" style="24"/>
    <col min="23" max="23" width="13" style="24" customWidth="1"/>
    <col min="24" max="24" width="12.85546875" style="24" customWidth="1"/>
    <col min="25" max="25" width="16.5703125" style="24" customWidth="1"/>
    <col min="26" max="26" width="13.7109375" style="24" customWidth="1"/>
    <col min="27" max="27" width="15.5703125" style="24" customWidth="1"/>
    <col min="28" max="28" width="11.42578125" style="24"/>
    <col min="29" max="29" width="17" style="24" customWidth="1"/>
    <col min="30" max="30" width="12.7109375" style="24" customWidth="1"/>
    <col min="31" max="31" width="16.7109375" style="24" customWidth="1"/>
    <col min="32" max="32" width="12.5703125" style="24" customWidth="1"/>
    <col min="33" max="34" width="14.7109375" style="24" customWidth="1"/>
    <col min="35" max="35" width="16.85546875" style="24" customWidth="1"/>
    <col min="36" max="36" width="17" style="24" customWidth="1"/>
    <col min="37" max="38" width="11.42578125" style="24"/>
    <col min="39" max="39" width="11.85546875" style="24" customWidth="1"/>
    <col min="40" max="40" width="16" style="24" customWidth="1"/>
    <col min="41" max="43" width="11.42578125" style="24"/>
    <col min="44" max="16384" width="11.42578125" style="54"/>
  </cols>
  <sheetData>
    <row r="1" spans="1:84" s="53" customFormat="1" ht="26.25" x14ac:dyDescent="0.25">
      <c r="A1" s="2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62" t="s">
        <v>58</v>
      </c>
      <c r="U1" s="51"/>
      <c r="V1" s="25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62" t="s">
        <v>58</v>
      </c>
      <c r="AP1" s="51"/>
      <c r="AQ1" s="51"/>
      <c r="AR1" s="52"/>
      <c r="BM1" s="52"/>
    </row>
    <row r="2" spans="1:84" s="74" customFormat="1" ht="15.75" x14ac:dyDescent="0.25">
      <c r="A2" s="71" t="s">
        <v>53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1" t="s">
        <v>54</v>
      </c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3"/>
      <c r="BM2" s="73"/>
    </row>
    <row r="3" spans="1:84" s="74" customFormat="1" ht="18" x14ac:dyDescent="0.25">
      <c r="A3" s="71" t="s">
        <v>66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1" t="s">
        <v>66</v>
      </c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3"/>
      <c r="BM3" s="73"/>
    </row>
    <row r="4" spans="1:84" s="74" customFormat="1" ht="15.75" x14ac:dyDescent="0.25">
      <c r="A4" s="75" t="s">
        <v>56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5" t="s">
        <v>55</v>
      </c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3"/>
      <c r="BM4" s="73"/>
    </row>
    <row r="5" spans="1:84" s="74" customFormat="1" ht="15.75" x14ac:dyDescent="0.25">
      <c r="A5" s="75" t="s">
        <v>26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5" t="s">
        <v>26</v>
      </c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3"/>
      <c r="BM5" s="73"/>
    </row>
    <row r="7" spans="1:84" ht="12.75" customHeight="1" x14ac:dyDescent="0.2">
      <c r="A7" s="89" t="s">
        <v>2</v>
      </c>
      <c r="B7" s="70" t="s">
        <v>33</v>
      </c>
      <c r="C7" s="70" t="s">
        <v>34</v>
      </c>
      <c r="D7" s="70" t="s">
        <v>35</v>
      </c>
      <c r="E7" s="70" t="s">
        <v>36</v>
      </c>
      <c r="F7" s="70" t="s">
        <v>37</v>
      </c>
      <c r="G7" s="70" t="s">
        <v>38</v>
      </c>
      <c r="H7" s="70" t="s">
        <v>39</v>
      </c>
      <c r="I7" s="70" t="s">
        <v>40</v>
      </c>
      <c r="J7" s="70" t="s">
        <v>41</v>
      </c>
      <c r="K7" s="70" t="s">
        <v>42</v>
      </c>
      <c r="L7" s="70" t="s">
        <v>43</v>
      </c>
      <c r="M7" s="70" t="s">
        <v>44</v>
      </c>
      <c r="N7" s="70" t="s">
        <v>45</v>
      </c>
      <c r="O7" s="70" t="s">
        <v>46</v>
      </c>
      <c r="P7" s="70" t="s">
        <v>47</v>
      </c>
      <c r="Q7" s="70" t="s">
        <v>48</v>
      </c>
      <c r="R7" s="70" t="s">
        <v>49</v>
      </c>
      <c r="S7" s="89" t="s">
        <v>65</v>
      </c>
      <c r="T7" s="89" t="s">
        <v>12</v>
      </c>
      <c r="V7" s="89" t="s">
        <v>2</v>
      </c>
      <c r="W7" s="70" t="s">
        <v>33</v>
      </c>
      <c r="X7" s="70" t="s">
        <v>34</v>
      </c>
      <c r="Y7" s="70" t="s">
        <v>35</v>
      </c>
      <c r="Z7" s="70" t="s">
        <v>36</v>
      </c>
      <c r="AA7" s="70" t="s">
        <v>37</v>
      </c>
      <c r="AB7" s="70" t="s">
        <v>38</v>
      </c>
      <c r="AC7" s="70" t="s">
        <v>39</v>
      </c>
      <c r="AD7" s="70" t="s">
        <v>40</v>
      </c>
      <c r="AE7" s="70" t="s">
        <v>41</v>
      </c>
      <c r="AF7" s="70" t="s">
        <v>42</v>
      </c>
      <c r="AG7" s="70" t="s">
        <v>43</v>
      </c>
      <c r="AH7" s="70" t="s">
        <v>44</v>
      </c>
      <c r="AI7" s="70" t="s">
        <v>45</v>
      </c>
      <c r="AJ7" s="70" t="s">
        <v>46</v>
      </c>
      <c r="AK7" s="70" t="s">
        <v>47</v>
      </c>
      <c r="AL7" s="70" t="s">
        <v>48</v>
      </c>
      <c r="AM7" s="70" t="s">
        <v>49</v>
      </c>
      <c r="AN7" s="89" t="s">
        <v>65</v>
      </c>
      <c r="AO7" s="89" t="s">
        <v>12</v>
      </c>
    </row>
    <row r="8" spans="1:84" s="56" customFormat="1" ht="115.5" customHeight="1" x14ac:dyDescent="0.25">
      <c r="A8" s="90"/>
      <c r="B8" s="70" t="s">
        <v>14</v>
      </c>
      <c r="C8" s="70" t="s">
        <v>0</v>
      </c>
      <c r="D8" s="70" t="s">
        <v>59</v>
      </c>
      <c r="E8" s="70" t="s">
        <v>50</v>
      </c>
      <c r="F8" s="70" t="s">
        <v>1</v>
      </c>
      <c r="G8" s="70" t="s">
        <v>51</v>
      </c>
      <c r="H8" s="70" t="s">
        <v>60</v>
      </c>
      <c r="I8" s="70" t="s">
        <v>15</v>
      </c>
      <c r="J8" s="70" t="s">
        <v>61</v>
      </c>
      <c r="K8" s="70" t="s">
        <v>16</v>
      </c>
      <c r="L8" s="70" t="s">
        <v>17</v>
      </c>
      <c r="M8" s="70" t="s">
        <v>62</v>
      </c>
      <c r="N8" s="70" t="s">
        <v>63</v>
      </c>
      <c r="O8" s="70" t="s">
        <v>64</v>
      </c>
      <c r="P8" s="70" t="s">
        <v>18</v>
      </c>
      <c r="Q8" s="70" t="s">
        <v>52</v>
      </c>
      <c r="R8" s="70" t="s">
        <v>19</v>
      </c>
      <c r="S8" s="90"/>
      <c r="T8" s="90"/>
      <c r="U8" s="26"/>
      <c r="V8" s="90"/>
      <c r="W8" s="70" t="s">
        <v>14</v>
      </c>
      <c r="X8" s="70" t="s">
        <v>0</v>
      </c>
      <c r="Y8" s="70" t="s">
        <v>59</v>
      </c>
      <c r="Z8" s="70" t="s">
        <v>50</v>
      </c>
      <c r="AA8" s="70" t="s">
        <v>1</v>
      </c>
      <c r="AB8" s="70" t="s">
        <v>51</v>
      </c>
      <c r="AC8" s="70" t="s">
        <v>60</v>
      </c>
      <c r="AD8" s="70" t="s">
        <v>15</v>
      </c>
      <c r="AE8" s="70" t="s">
        <v>61</v>
      </c>
      <c r="AF8" s="70" t="s">
        <v>16</v>
      </c>
      <c r="AG8" s="70" t="s">
        <v>17</v>
      </c>
      <c r="AH8" s="70" t="s">
        <v>62</v>
      </c>
      <c r="AI8" s="70" t="s">
        <v>63</v>
      </c>
      <c r="AJ8" s="70" t="s">
        <v>64</v>
      </c>
      <c r="AK8" s="70" t="s">
        <v>18</v>
      </c>
      <c r="AL8" s="70" t="s">
        <v>52</v>
      </c>
      <c r="AM8" s="70" t="s">
        <v>19</v>
      </c>
      <c r="AN8" s="90"/>
      <c r="AO8" s="90"/>
      <c r="AP8" s="26"/>
      <c r="AQ8" s="26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</row>
    <row r="9" spans="1:84" s="59" customFormat="1" ht="15.75" customHeight="1" x14ac:dyDescent="0.25">
      <c r="A9" s="40">
        <v>41275</v>
      </c>
      <c r="B9" s="27">
        <v>106.21177041675833</v>
      </c>
      <c r="C9" s="27">
        <v>104.02114411469225</v>
      </c>
      <c r="D9" s="27">
        <v>104.45224133461105</v>
      </c>
      <c r="E9" s="27">
        <v>96.254593750944267</v>
      </c>
      <c r="F9" s="27">
        <v>88.99879231066609</v>
      </c>
      <c r="G9" s="27">
        <v>98.113042901286619</v>
      </c>
      <c r="H9" s="27">
        <v>98.372365372253398</v>
      </c>
      <c r="I9" s="27">
        <v>89.992963915617125</v>
      </c>
      <c r="J9" s="27">
        <v>93.531133791393856</v>
      </c>
      <c r="K9" s="27">
        <v>110.31296123988743</v>
      </c>
      <c r="L9" s="27">
        <v>97.617440355806195</v>
      </c>
      <c r="M9" s="27">
        <v>91.077163693950865</v>
      </c>
      <c r="N9" s="27">
        <v>96.977570294226865</v>
      </c>
      <c r="O9" s="27">
        <v>95.11436182053437</v>
      </c>
      <c r="P9" s="27">
        <v>101.3780551409283</v>
      </c>
      <c r="Q9" s="27">
        <v>91.554579110418118</v>
      </c>
      <c r="R9" s="27">
        <v>95.648087170535533</v>
      </c>
      <c r="S9" s="27">
        <v>99.31449757566952</v>
      </c>
      <c r="T9" s="27">
        <v>99.075403498558217</v>
      </c>
      <c r="U9" s="23"/>
      <c r="V9" s="40">
        <v>41275</v>
      </c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3"/>
      <c r="AQ9" s="23"/>
      <c r="AR9" s="57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M9" s="57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</row>
    <row r="10" spans="1:84" s="59" customFormat="1" ht="15.75" x14ac:dyDescent="0.25">
      <c r="A10" s="40">
        <v>41306</v>
      </c>
      <c r="B10" s="27">
        <v>107.71380512047774</v>
      </c>
      <c r="C10" s="27">
        <v>90.05358946766674</v>
      </c>
      <c r="D10" s="27">
        <v>100.77996534227749</v>
      </c>
      <c r="E10" s="27">
        <v>90.348044620784862</v>
      </c>
      <c r="F10" s="27">
        <v>92.326172438383423</v>
      </c>
      <c r="G10" s="27">
        <v>98.117918495493001</v>
      </c>
      <c r="H10" s="27">
        <v>98.61247921782433</v>
      </c>
      <c r="I10" s="27">
        <v>86.047558667642818</v>
      </c>
      <c r="J10" s="27">
        <v>93.644576850629363</v>
      </c>
      <c r="K10" s="27">
        <v>95.71209680296721</v>
      </c>
      <c r="L10" s="27">
        <v>97.913458822329517</v>
      </c>
      <c r="M10" s="27">
        <v>92.354084170166402</v>
      </c>
      <c r="N10" s="27">
        <v>100.21757856124222</v>
      </c>
      <c r="O10" s="27">
        <v>98.382447419781442</v>
      </c>
      <c r="P10" s="27">
        <v>118.65430934846243</v>
      </c>
      <c r="Q10" s="27">
        <v>93.521533688789759</v>
      </c>
      <c r="R10" s="27">
        <v>93.309072306073546</v>
      </c>
      <c r="S10" s="27">
        <v>98.131117429329635</v>
      </c>
      <c r="T10" s="27">
        <v>98.813285552173767</v>
      </c>
      <c r="U10" s="23"/>
      <c r="V10" s="40">
        <v>41306</v>
      </c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3"/>
      <c r="AQ10" s="23"/>
      <c r="AR10" s="57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M10" s="57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</row>
    <row r="11" spans="1:84" s="59" customFormat="1" ht="15.75" x14ac:dyDescent="0.25">
      <c r="A11" s="40">
        <v>41334</v>
      </c>
      <c r="B11" s="27">
        <v>114.23975889606</v>
      </c>
      <c r="C11" s="27">
        <v>96.038635252927591</v>
      </c>
      <c r="D11" s="27">
        <v>104.52633841862993</v>
      </c>
      <c r="E11" s="27">
        <v>93.53604418251561</v>
      </c>
      <c r="F11" s="27">
        <v>89.409394086608899</v>
      </c>
      <c r="G11" s="27">
        <v>100.41828067579108</v>
      </c>
      <c r="H11" s="27">
        <v>102.22967988385032</v>
      </c>
      <c r="I11" s="27">
        <v>102.57926703799893</v>
      </c>
      <c r="J11" s="27">
        <v>92.286020603945744</v>
      </c>
      <c r="K11" s="27">
        <v>101.08841141133642</v>
      </c>
      <c r="L11" s="27">
        <v>99.094600073813339</v>
      </c>
      <c r="M11" s="27">
        <v>96.82870900339357</v>
      </c>
      <c r="N11" s="27">
        <v>105.58845778170985</v>
      </c>
      <c r="O11" s="27">
        <v>100.37559429017509</v>
      </c>
      <c r="P11" s="27">
        <v>117.115894943912</v>
      </c>
      <c r="Q11" s="27">
        <v>95.369147200940702</v>
      </c>
      <c r="R11" s="27">
        <v>95.779043013879317</v>
      </c>
      <c r="S11" s="27">
        <v>98.036601317909287</v>
      </c>
      <c r="T11" s="27">
        <v>101.72054427298143</v>
      </c>
      <c r="U11" s="23"/>
      <c r="V11" s="40">
        <v>41334</v>
      </c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3"/>
      <c r="AQ11" s="23"/>
      <c r="AR11" s="57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M11" s="57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</row>
    <row r="12" spans="1:84" s="59" customFormat="1" ht="15.75" x14ac:dyDescent="0.25">
      <c r="A12" s="40">
        <v>41365</v>
      </c>
      <c r="B12" s="27">
        <v>106.34567900830898</v>
      </c>
      <c r="C12" s="27">
        <v>90.921172027212535</v>
      </c>
      <c r="D12" s="27">
        <v>104.26025073402769</v>
      </c>
      <c r="E12" s="27">
        <v>91.430517358889389</v>
      </c>
      <c r="F12" s="27">
        <v>100.20604453977666</v>
      </c>
      <c r="G12" s="27">
        <v>101.48028056254886</v>
      </c>
      <c r="H12" s="27">
        <v>103.3418582655449</v>
      </c>
      <c r="I12" s="27">
        <v>92.354674906833793</v>
      </c>
      <c r="J12" s="27">
        <v>102.91708494397855</v>
      </c>
      <c r="K12" s="27">
        <v>96.317136833583305</v>
      </c>
      <c r="L12" s="27">
        <v>99.615228605947877</v>
      </c>
      <c r="M12" s="27">
        <v>102.05924452593077</v>
      </c>
      <c r="N12" s="27">
        <v>103.47090037296122</v>
      </c>
      <c r="O12" s="27">
        <v>99.372026031135533</v>
      </c>
      <c r="P12" s="27">
        <v>101.65766355880758</v>
      </c>
      <c r="Q12" s="27">
        <v>96.393841133831401</v>
      </c>
      <c r="R12" s="27">
        <v>102.09480279401002</v>
      </c>
      <c r="S12" s="27">
        <v>99.04731379808733</v>
      </c>
      <c r="T12" s="27">
        <v>101.20067867957118</v>
      </c>
      <c r="U12" s="23"/>
      <c r="V12" s="40">
        <v>41365</v>
      </c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3"/>
      <c r="AQ12" s="23"/>
      <c r="AR12" s="57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M12" s="57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</row>
    <row r="13" spans="1:84" s="59" customFormat="1" ht="15.75" x14ac:dyDescent="0.25">
      <c r="A13" s="40">
        <v>41395</v>
      </c>
      <c r="B13" s="27">
        <v>99.297033316946383</v>
      </c>
      <c r="C13" s="27">
        <v>102.93228093088476</v>
      </c>
      <c r="D13" s="27">
        <v>102.87962771194871</v>
      </c>
      <c r="E13" s="27">
        <v>90.990094475442561</v>
      </c>
      <c r="F13" s="27">
        <v>105.38131887450855</v>
      </c>
      <c r="G13" s="27">
        <v>99.430022969896399</v>
      </c>
      <c r="H13" s="27">
        <v>100.34051362266877</v>
      </c>
      <c r="I13" s="27">
        <v>100.24944278221119</v>
      </c>
      <c r="J13" s="27">
        <v>95.743724488593145</v>
      </c>
      <c r="K13" s="27">
        <v>92.558912125149931</v>
      </c>
      <c r="L13" s="27">
        <v>99.539822857754359</v>
      </c>
      <c r="M13" s="27">
        <v>99.456837341993349</v>
      </c>
      <c r="N13" s="27">
        <v>98.101498867288399</v>
      </c>
      <c r="O13" s="27">
        <v>99.759417980573005</v>
      </c>
      <c r="P13" s="27">
        <v>95.081626248355661</v>
      </c>
      <c r="Q13" s="27">
        <v>103.30601849947587</v>
      </c>
      <c r="R13" s="27">
        <v>100.53281109483918</v>
      </c>
      <c r="S13" s="27">
        <v>98.760691813060973</v>
      </c>
      <c r="T13" s="27">
        <v>99.504872572857394</v>
      </c>
      <c r="U13" s="23"/>
      <c r="V13" s="40">
        <v>41395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3"/>
      <c r="AQ13" s="23"/>
      <c r="AR13" s="57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M13" s="57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</row>
    <row r="14" spans="1:84" s="59" customFormat="1" ht="15.75" x14ac:dyDescent="0.25">
      <c r="A14" s="40">
        <v>41426</v>
      </c>
      <c r="B14" s="27">
        <v>91.639783855220429</v>
      </c>
      <c r="C14" s="27">
        <v>91.665209441312314</v>
      </c>
      <c r="D14" s="27">
        <v>94.302907425136809</v>
      </c>
      <c r="E14" s="27">
        <v>92.329938088893812</v>
      </c>
      <c r="F14" s="27">
        <v>101.02210778825327</v>
      </c>
      <c r="G14" s="27">
        <v>97.331888053680657</v>
      </c>
      <c r="H14" s="27">
        <v>95.6047268167829</v>
      </c>
      <c r="I14" s="27">
        <v>100.48840299984228</v>
      </c>
      <c r="J14" s="27">
        <v>100.9092765724257</v>
      </c>
      <c r="K14" s="27">
        <v>106.31121133494969</v>
      </c>
      <c r="L14" s="27">
        <v>99.33635996689604</v>
      </c>
      <c r="M14" s="27">
        <v>96.016068944083074</v>
      </c>
      <c r="N14" s="27">
        <v>91.734976718754496</v>
      </c>
      <c r="O14" s="27">
        <v>100.24400757448784</v>
      </c>
      <c r="P14" s="27">
        <v>95.686318067998883</v>
      </c>
      <c r="Q14" s="27">
        <v>98.687563287751303</v>
      </c>
      <c r="R14" s="27">
        <v>95.943253702219806</v>
      </c>
      <c r="S14" s="27">
        <v>97.341712899525106</v>
      </c>
      <c r="T14" s="27">
        <v>96.716531898831249</v>
      </c>
      <c r="U14" s="23"/>
      <c r="V14" s="40">
        <v>41426</v>
      </c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3"/>
      <c r="AQ14" s="23"/>
      <c r="AR14" s="57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M14" s="57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</row>
    <row r="15" spans="1:84" s="59" customFormat="1" ht="15.75" x14ac:dyDescent="0.25">
      <c r="A15" s="40">
        <v>41456</v>
      </c>
      <c r="B15" s="27">
        <v>92.166145215347015</v>
      </c>
      <c r="C15" s="27">
        <v>99.207198363345867</v>
      </c>
      <c r="D15" s="27">
        <v>98.355739060748235</v>
      </c>
      <c r="E15" s="27">
        <v>99.555167052857456</v>
      </c>
      <c r="F15" s="27">
        <v>99.985995847358225</v>
      </c>
      <c r="G15" s="27">
        <v>98.191531087405195</v>
      </c>
      <c r="H15" s="27">
        <v>95.920716818019656</v>
      </c>
      <c r="I15" s="27">
        <v>102.23551071938526</v>
      </c>
      <c r="J15" s="27">
        <v>99.469505877062204</v>
      </c>
      <c r="K15" s="27">
        <v>98.703549908310336</v>
      </c>
      <c r="L15" s="27">
        <v>100.0509313659236</v>
      </c>
      <c r="M15" s="27">
        <v>100.38136826383057</v>
      </c>
      <c r="N15" s="27">
        <v>94.236445861911477</v>
      </c>
      <c r="O15" s="27">
        <v>100.18980558849304</v>
      </c>
      <c r="P15" s="27">
        <v>105.04516438239449</v>
      </c>
      <c r="Q15" s="27">
        <v>105.46353863803468</v>
      </c>
      <c r="R15" s="27">
        <v>103.30040262324032</v>
      </c>
      <c r="S15" s="27">
        <v>97.815734935881224</v>
      </c>
      <c r="T15" s="27">
        <v>98.643773530346849</v>
      </c>
      <c r="U15" s="23"/>
      <c r="V15" s="40">
        <v>41456</v>
      </c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3"/>
      <c r="AQ15" s="23"/>
      <c r="AR15" s="57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M15" s="57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</row>
    <row r="16" spans="1:84" s="59" customFormat="1" ht="15.75" x14ac:dyDescent="0.25">
      <c r="A16" s="40">
        <v>41487</v>
      </c>
      <c r="B16" s="27">
        <v>95.248460135243491</v>
      </c>
      <c r="C16" s="27">
        <v>94.628183772128864</v>
      </c>
      <c r="D16" s="27">
        <v>94.733091571016388</v>
      </c>
      <c r="E16" s="27">
        <v>100.14248826343444</v>
      </c>
      <c r="F16" s="27">
        <v>103.97827251231035</v>
      </c>
      <c r="G16" s="27">
        <v>99.617115152579089</v>
      </c>
      <c r="H16" s="27">
        <v>96.061072414261901</v>
      </c>
      <c r="I16" s="27">
        <v>101.4677514594223</v>
      </c>
      <c r="J16" s="27">
        <v>98.599838832463689</v>
      </c>
      <c r="K16" s="27">
        <v>94.770354185887598</v>
      </c>
      <c r="L16" s="27">
        <v>100.29819423656012</v>
      </c>
      <c r="M16" s="27">
        <v>98.377368503799872</v>
      </c>
      <c r="N16" s="27">
        <v>89.830574629403088</v>
      </c>
      <c r="O16" s="27">
        <v>100.25146642546623</v>
      </c>
      <c r="P16" s="27">
        <v>106.30703965778667</v>
      </c>
      <c r="Q16" s="27">
        <v>109.789552152017</v>
      </c>
      <c r="R16" s="27">
        <v>103.4133761710313</v>
      </c>
      <c r="S16" s="27">
        <v>98.884479631145467</v>
      </c>
      <c r="T16" s="27">
        <v>98.671576754832941</v>
      </c>
      <c r="U16" s="23"/>
      <c r="V16" s="40">
        <v>41487</v>
      </c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3"/>
      <c r="AQ16" s="23"/>
      <c r="AR16" s="57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M16" s="57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</row>
    <row r="17" spans="1:84" s="59" customFormat="1" ht="15.75" x14ac:dyDescent="0.25">
      <c r="A17" s="40">
        <v>41518</v>
      </c>
      <c r="B17" s="27">
        <v>91.404974694959762</v>
      </c>
      <c r="C17" s="27">
        <v>92.30930537716759</v>
      </c>
      <c r="D17" s="27">
        <v>91.093245692965269</v>
      </c>
      <c r="E17" s="27">
        <v>107.90401188080673</v>
      </c>
      <c r="F17" s="27">
        <v>100.0367964706514</v>
      </c>
      <c r="G17" s="27">
        <v>100.37468332095629</v>
      </c>
      <c r="H17" s="27">
        <v>97.313168917100967</v>
      </c>
      <c r="I17" s="27">
        <v>96.073673292692234</v>
      </c>
      <c r="J17" s="27">
        <v>95.76164868303924</v>
      </c>
      <c r="K17" s="27">
        <v>103.54414293925551</v>
      </c>
      <c r="L17" s="27">
        <v>100.44356067596843</v>
      </c>
      <c r="M17" s="27">
        <v>94.851843582928325</v>
      </c>
      <c r="N17" s="27">
        <v>93.160017976201019</v>
      </c>
      <c r="O17" s="27">
        <v>101.57987300538987</v>
      </c>
      <c r="P17" s="27">
        <v>99.347662177827715</v>
      </c>
      <c r="Q17" s="27">
        <v>99.34948722350039</v>
      </c>
      <c r="R17" s="27">
        <v>105.6316842587037</v>
      </c>
      <c r="S17" s="27">
        <v>100.6763922872079</v>
      </c>
      <c r="T17" s="27">
        <v>97.718134395680138</v>
      </c>
      <c r="U17" s="23"/>
      <c r="V17" s="40">
        <v>41518</v>
      </c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3"/>
      <c r="AQ17" s="23"/>
      <c r="AR17" s="57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M17" s="57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</row>
    <row r="18" spans="1:84" s="59" customFormat="1" ht="15.75" x14ac:dyDescent="0.25">
      <c r="A18" s="40">
        <v>41548</v>
      </c>
      <c r="B18" s="27">
        <v>91.260920036622835</v>
      </c>
      <c r="C18" s="27">
        <v>104.10925384028957</v>
      </c>
      <c r="D18" s="27">
        <v>95.719242501147633</v>
      </c>
      <c r="E18" s="27">
        <v>111.22546514674538</v>
      </c>
      <c r="F18" s="27">
        <v>104.61764961803084</v>
      </c>
      <c r="G18" s="27">
        <v>101.09325265032541</v>
      </c>
      <c r="H18" s="27">
        <v>99.790030265252071</v>
      </c>
      <c r="I18" s="27">
        <v>103.18450456890764</v>
      </c>
      <c r="J18" s="27">
        <v>107.57192154785974</v>
      </c>
      <c r="K18" s="27">
        <v>92.793793443093847</v>
      </c>
      <c r="L18" s="27">
        <v>101.3619436913301</v>
      </c>
      <c r="M18" s="27">
        <v>105.74233754052716</v>
      </c>
      <c r="N18" s="27">
        <v>97.061073055150544</v>
      </c>
      <c r="O18" s="27">
        <v>101.3567410959912</v>
      </c>
      <c r="P18" s="27">
        <v>85.45846028289688</v>
      </c>
      <c r="Q18" s="27">
        <v>99.491850687534367</v>
      </c>
      <c r="R18" s="27">
        <v>106.61498246826808</v>
      </c>
      <c r="S18" s="27">
        <v>103.28924560123851</v>
      </c>
      <c r="T18" s="27">
        <v>99.479990220888624</v>
      </c>
      <c r="U18" s="23"/>
      <c r="V18" s="40">
        <v>41548</v>
      </c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3"/>
      <c r="AQ18" s="23"/>
      <c r="AR18" s="57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M18" s="57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</row>
    <row r="19" spans="1:84" s="59" customFormat="1" ht="15.75" x14ac:dyDescent="0.25">
      <c r="A19" s="40">
        <v>41579</v>
      </c>
      <c r="B19" s="27">
        <v>98.212316718027864</v>
      </c>
      <c r="C19" s="27">
        <v>108.93249572479506</v>
      </c>
      <c r="D19" s="27">
        <v>101.84236668817634</v>
      </c>
      <c r="E19" s="27">
        <v>111.38506712632316</v>
      </c>
      <c r="F19" s="27">
        <v>108.31303207321068</v>
      </c>
      <c r="G19" s="27">
        <v>102.59889990755849</v>
      </c>
      <c r="H19" s="27">
        <v>103.28573760035935</v>
      </c>
      <c r="I19" s="27">
        <v>103.87796421643718</v>
      </c>
      <c r="J19" s="27">
        <v>101.40830738510054</v>
      </c>
      <c r="K19" s="27">
        <v>107.30869487559114</v>
      </c>
      <c r="L19" s="27">
        <v>101.77966010176969</v>
      </c>
      <c r="M19" s="27">
        <v>107.62344302713531</v>
      </c>
      <c r="N19" s="27">
        <v>106.98650426029847</v>
      </c>
      <c r="O19" s="27">
        <v>101.49521372566446</v>
      </c>
      <c r="P19" s="27">
        <v>82.636530304074029</v>
      </c>
      <c r="Q19" s="27">
        <v>104.30897111113175</v>
      </c>
      <c r="R19" s="27">
        <v>101.07336026460429</v>
      </c>
      <c r="S19" s="27">
        <v>104.26815017254218</v>
      </c>
      <c r="T19" s="27">
        <v>102.159715493695</v>
      </c>
      <c r="U19" s="23"/>
      <c r="V19" s="40">
        <v>41579</v>
      </c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3"/>
      <c r="AQ19" s="23"/>
      <c r="AR19" s="57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M19" s="57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</row>
    <row r="20" spans="1:84" s="59" customFormat="1" ht="15.75" x14ac:dyDescent="0.25">
      <c r="A20" s="41">
        <v>41609</v>
      </c>
      <c r="B20" s="28">
        <v>106.25935258602723</v>
      </c>
      <c r="C20" s="28">
        <v>125.18153168757694</v>
      </c>
      <c r="D20" s="28">
        <v>107.05498351931449</v>
      </c>
      <c r="E20" s="28">
        <v>114.89856805236262</v>
      </c>
      <c r="F20" s="28">
        <v>105.72442344024175</v>
      </c>
      <c r="G20" s="28">
        <v>103.23308422247905</v>
      </c>
      <c r="H20" s="28">
        <v>109.12765080608158</v>
      </c>
      <c r="I20" s="28">
        <v>121.44828543300929</v>
      </c>
      <c r="J20" s="28">
        <v>118.15696042350841</v>
      </c>
      <c r="K20" s="28">
        <v>100.57873489998752</v>
      </c>
      <c r="L20" s="28">
        <v>102.94879924590079</v>
      </c>
      <c r="M20" s="28">
        <v>115.23153140226079</v>
      </c>
      <c r="N20" s="28">
        <v>122.6344016208523</v>
      </c>
      <c r="O20" s="28">
        <v>101.87904504230769</v>
      </c>
      <c r="P20" s="28">
        <v>91.631275886555485</v>
      </c>
      <c r="Q20" s="28">
        <v>102.76391726657488</v>
      </c>
      <c r="R20" s="28">
        <v>96.659124132594854</v>
      </c>
      <c r="S20" s="28">
        <v>104.43406253840297</v>
      </c>
      <c r="T20" s="28">
        <v>106.29549312958319</v>
      </c>
      <c r="U20" s="23"/>
      <c r="V20" s="41">
        <v>41609</v>
      </c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3"/>
      <c r="AQ20" s="23"/>
      <c r="AR20" s="57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M20" s="57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</row>
    <row r="21" spans="1:84" s="59" customFormat="1" ht="15.75" x14ac:dyDescent="0.25">
      <c r="A21" s="42">
        <v>41640</v>
      </c>
      <c r="B21" s="29">
        <v>107.32413798211842</v>
      </c>
      <c r="C21" s="29">
        <v>120.72732728695846</v>
      </c>
      <c r="D21" s="29">
        <v>104.4106115006758</v>
      </c>
      <c r="E21" s="29">
        <v>110.2571484627661</v>
      </c>
      <c r="F21" s="29">
        <v>98.199812509110927</v>
      </c>
      <c r="G21" s="29">
        <v>101.48612972315431</v>
      </c>
      <c r="H21" s="29">
        <v>101.62958323931718</v>
      </c>
      <c r="I21" s="29">
        <v>93.759907433824466</v>
      </c>
      <c r="J21" s="29">
        <v>99.606512911302289</v>
      </c>
      <c r="K21" s="29">
        <v>114.03361693525314</v>
      </c>
      <c r="L21" s="29">
        <v>101.6639937693181</v>
      </c>
      <c r="M21" s="29">
        <v>99.114126257531282</v>
      </c>
      <c r="N21" s="29">
        <v>101.21427559898915</v>
      </c>
      <c r="O21" s="29">
        <v>98.280999144559985</v>
      </c>
      <c r="P21" s="29">
        <v>101.67538882020905</v>
      </c>
      <c r="Q21" s="29">
        <v>100.33384475633871</v>
      </c>
      <c r="R21" s="29">
        <v>97.374627561287653</v>
      </c>
      <c r="S21" s="29">
        <v>103.11389528937777</v>
      </c>
      <c r="T21" s="29">
        <v>102.74761232764322</v>
      </c>
      <c r="U21" s="23"/>
      <c r="V21" s="42">
        <v>41640</v>
      </c>
      <c r="W21" s="29">
        <f t="shared" ref="W21:W84" si="0">B21/B9*100-100</f>
        <v>1.0473110098770917</v>
      </c>
      <c r="X21" s="29">
        <f t="shared" ref="X21:X84" si="1">C21/C9*100-100</f>
        <v>16.060372450668496</v>
      </c>
      <c r="Y21" s="29">
        <f t="shared" ref="Y21:Y84" si="2">D21/D9*100-100</f>
        <v>-3.9855376393390429E-2</v>
      </c>
      <c r="Z21" s="29">
        <f t="shared" ref="Z21:Z84" si="3">E21/E9*100-100</f>
        <v>14.547414482941974</v>
      </c>
      <c r="AA21" s="29">
        <f t="shared" ref="AA21:AA84" si="4">F21/F9*100-100</f>
        <v>10.338365228965188</v>
      </c>
      <c r="AB21" s="29">
        <f t="shared" ref="AB21:AB84" si="5">G21/G9*100-100</f>
        <v>3.4379596454483732</v>
      </c>
      <c r="AC21" s="29">
        <f t="shared" ref="AC21:AC84" si="6">H21/H9*100-100</f>
        <v>3.3111106505755714</v>
      </c>
      <c r="AD21" s="29">
        <f t="shared" ref="AD21:AD84" si="7">I21/I9*100-100</f>
        <v>4.1858200400416479</v>
      </c>
      <c r="AE21" s="29">
        <f t="shared" ref="AE21:AE84" si="8">J21/J9*100-100</f>
        <v>6.495568773344047</v>
      </c>
      <c r="AF21" s="29">
        <f t="shared" ref="AF21:AF84" si="9">K21/K9*100-100</f>
        <v>3.3728182559388955</v>
      </c>
      <c r="AG21" s="29">
        <f t="shared" ref="AG21:AG84" si="10">L21/L9*100-100</f>
        <v>4.145318089434241</v>
      </c>
      <c r="AH21" s="29">
        <f t="shared" ref="AH21:AH84" si="11">M21/M9*100-100</f>
        <v>8.8243443664838424</v>
      </c>
      <c r="AI21" s="29">
        <f t="shared" ref="AI21:AI84" si="12">N21/N9*100-100</f>
        <v>4.3687476309297608</v>
      </c>
      <c r="AJ21" s="29">
        <f t="shared" ref="AJ21:AJ84" si="13">O21/O9*100-100</f>
        <v>3.3292946127321414</v>
      </c>
      <c r="AK21" s="29">
        <f t="shared" ref="AK21:AK84" si="14">P21/P9*100-100</f>
        <v>0.29329195442487332</v>
      </c>
      <c r="AL21" s="29">
        <f t="shared" ref="AL21:AL84" si="15">Q21/Q9*100-100</f>
        <v>9.5891060078300114</v>
      </c>
      <c r="AM21" s="29">
        <f t="shared" ref="AM21:AM84" si="16">R21/R9*100-100</f>
        <v>1.8050966222396028</v>
      </c>
      <c r="AN21" s="29">
        <f t="shared" ref="AN21:AN84" si="17">S21/S9*100-100</f>
        <v>3.8256224483373273</v>
      </c>
      <c r="AO21" s="29">
        <f t="shared" ref="AO21:AO84" si="18">T21/T9*100-100</f>
        <v>3.7064788024188573</v>
      </c>
      <c r="AP21" s="23"/>
      <c r="AQ21" s="23"/>
      <c r="AR21" s="57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M21" s="57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</row>
    <row r="22" spans="1:84" s="59" customFormat="1" ht="15.75" x14ac:dyDescent="0.25">
      <c r="A22" s="43">
        <v>41671</v>
      </c>
      <c r="B22" s="31">
        <v>108.4841644138161</v>
      </c>
      <c r="C22" s="31">
        <v>133.77948263573813</v>
      </c>
      <c r="D22" s="31">
        <v>103.60777949106719</v>
      </c>
      <c r="E22" s="31">
        <v>98.836710134821516</v>
      </c>
      <c r="F22" s="31">
        <v>103.46261485911323</v>
      </c>
      <c r="G22" s="31">
        <v>100.11324212517704</v>
      </c>
      <c r="H22" s="31">
        <v>102.62045409775118</v>
      </c>
      <c r="I22" s="31">
        <v>91.58943727252236</v>
      </c>
      <c r="J22" s="31">
        <v>93.82943774240816</v>
      </c>
      <c r="K22" s="31">
        <v>96.342721417426873</v>
      </c>
      <c r="L22" s="31">
        <v>101.88008549472285</v>
      </c>
      <c r="M22" s="31">
        <v>97.58102708473541</v>
      </c>
      <c r="N22" s="31">
        <v>102.1532218924637</v>
      </c>
      <c r="O22" s="31">
        <v>101.15152864936321</v>
      </c>
      <c r="P22" s="31">
        <v>119.88381474574688</v>
      </c>
      <c r="Q22" s="31">
        <v>105.55618105186109</v>
      </c>
      <c r="R22" s="31">
        <v>97.35430630514125</v>
      </c>
      <c r="S22" s="31">
        <v>100.75611264372003</v>
      </c>
      <c r="T22" s="31">
        <v>102.57352312150955</v>
      </c>
      <c r="U22" s="23"/>
      <c r="V22" s="43">
        <v>41671</v>
      </c>
      <c r="W22" s="31">
        <f t="shared" si="0"/>
        <v>0.7151908638606983</v>
      </c>
      <c r="X22" s="31">
        <f t="shared" si="1"/>
        <v>48.555413977996892</v>
      </c>
      <c r="Y22" s="31">
        <f t="shared" si="2"/>
        <v>2.8059288760277354</v>
      </c>
      <c r="Z22" s="31">
        <f t="shared" si="3"/>
        <v>9.3955165821970894</v>
      </c>
      <c r="AA22" s="31">
        <f t="shared" si="4"/>
        <v>12.062064446744003</v>
      </c>
      <c r="AB22" s="31">
        <f t="shared" si="5"/>
        <v>2.0335975938744468</v>
      </c>
      <c r="AC22" s="31">
        <f t="shared" si="6"/>
        <v>4.064368842277716</v>
      </c>
      <c r="AD22" s="31">
        <f t="shared" si="7"/>
        <v>6.4404832521570512</v>
      </c>
      <c r="AE22" s="31">
        <f t="shared" si="8"/>
        <v>0.19740693801593068</v>
      </c>
      <c r="AF22" s="31">
        <f t="shared" si="9"/>
        <v>0.65887660549101668</v>
      </c>
      <c r="AG22" s="31">
        <f t="shared" si="10"/>
        <v>4.051155704335855</v>
      </c>
      <c r="AH22" s="31">
        <f t="shared" si="11"/>
        <v>5.6596770587190548</v>
      </c>
      <c r="AI22" s="31">
        <f t="shared" si="12"/>
        <v>1.9314409298351052</v>
      </c>
      <c r="AJ22" s="31">
        <f t="shared" si="13"/>
        <v>2.8146090102501518</v>
      </c>
      <c r="AK22" s="31">
        <f t="shared" si="14"/>
        <v>1.0362079591004374</v>
      </c>
      <c r="AL22" s="31">
        <f t="shared" si="15"/>
        <v>12.868316940907803</v>
      </c>
      <c r="AM22" s="31">
        <f t="shared" si="16"/>
        <v>4.3353062023792006</v>
      </c>
      <c r="AN22" s="31">
        <f t="shared" si="17"/>
        <v>2.6749875912508827</v>
      </c>
      <c r="AO22" s="31">
        <f t="shared" si="18"/>
        <v>3.8053967625136522</v>
      </c>
      <c r="AP22" s="23"/>
      <c r="AQ22" s="23"/>
      <c r="AR22" s="57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M22" s="57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</row>
    <row r="23" spans="1:84" s="59" customFormat="1" ht="15.75" x14ac:dyDescent="0.25">
      <c r="A23" s="43">
        <v>41699</v>
      </c>
      <c r="B23" s="31">
        <v>117.03315839325121</v>
      </c>
      <c r="C23" s="31">
        <v>135.83097357712222</v>
      </c>
      <c r="D23" s="31">
        <v>108.80029488278018</v>
      </c>
      <c r="E23" s="31">
        <v>107.25400129420578</v>
      </c>
      <c r="F23" s="31">
        <v>100.11935898801001</v>
      </c>
      <c r="G23" s="31">
        <v>102.18538484231563</v>
      </c>
      <c r="H23" s="31">
        <v>105.903266330346</v>
      </c>
      <c r="I23" s="31">
        <v>102.02651426742437</v>
      </c>
      <c r="J23" s="31">
        <v>98.699779220743508</v>
      </c>
      <c r="K23" s="31">
        <v>112.08866192836733</v>
      </c>
      <c r="L23" s="31">
        <v>103.32912426952139</v>
      </c>
      <c r="M23" s="31">
        <v>103.74908745707766</v>
      </c>
      <c r="N23" s="31">
        <v>112.58712965502792</v>
      </c>
      <c r="O23" s="31">
        <v>102.66008836300553</v>
      </c>
      <c r="P23" s="31">
        <v>118.78690812489529</v>
      </c>
      <c r="Q23" s="31">
        <v>106.60521831699518</v>
      </c>
      <c r="R23" s="31">
        <v>104.63037326120036</v>
      </c>
      <c r="S23" s="31">
        <v>99.919062137828462</v>
      </c>
      <c r="T23" s="31">
        <v>106.76505936970561</v>
      </c>
      <c r="U23" s="23"/>
      <c r="V23" s="43">
        <v>41699</v>
      </c>
      <c r="W23" s="31">
        <f t="shared" si="0"/>
        <v>2.4452078017188228</v>
      </c>
      <c r="X23" s="31">
        <f t="shared" si="1"/>
        <v>41.433677414716925</v>
      </c>
      <c r="Y23" s="31">
        <f t="shared" si="2"/>
        <v>4.0888799213772984</v>
      </c>
      <c r="Z23" s="31">
        <f t="shared" si="3"/>
        <v>14.665958167872176</v>
      </c>
      <c r="AA23" s="31">
        <f t="shared" si="4"/>
        <v>11.978567812490269</v>
      </c>
      <c r="AB23" s="31">
        <f t="shared" si="5"/>
        <v>1.7597434995225427</v>
      </c>
      <c r="AC23" s="31">
        <f t="shared" si="6"/>
        <v>3.5934637090417283</v>
      </c>
      <c r="AD23" s="31">
        <f t="shared" si="7"/>
        <v>-0.53885427975401967</v>
      </c>
      <c r="AE23" s="31">
        <f t="shared" si="8"/>
        <v>6.9498701697443721</v>
      </c>
      <c r="AF23" s="31">
        <f t="shared" si="9"/>
        <v>10.8818116374092</v>
      </c>
      <c r="AG23" s="31">
        <f t="shared" si="10"/>
        <v>4.2732138709413476</v>
      </c>
      <c r="AH23" s="31">
        <f t="shared" si="11"/>
        <v>7.1470316241039029</v>
      </c>
      <c r="AI23" s="31">
        <f t="shared" si="12"/>
        <v>6.6282546599808256</v>
      </c>
      <c r="AJ23" s="31">
        <f t="shared" si="13"/>
        <v>2.2759457505439116</v>
      </c>
      <c r="AK23" s="31">
        <f t="shared" si="14"/>
        <v>1.4268030669821314</v>
      </c>
      <c r="AL23" s="31">
        <f t="shared" si="15"/>
        <v>11.781662566805082</v>
      </c>
      <c r="AM23" s="31">
        <f t="shared" si="16"/>
        <v>9.2414060203529118</v>
      </c>
      <c r="AN23" s="31">
        <f t="shared" si="17"/>
        <v>1.9201612404073529</v>
      </c>
      <c r="AO23" s="31">
        <f t="shared" si="18"/>
        <v>4.9591900365638253</v>
      </c>
      <c r="AP23" s="23"/>
      <c r="AQ23" s="23"/>
      <c r="AR23" s="57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M23" s="57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</row>
    <row r="24" spans="1:84" s="59" customFormat="1" ht="15.75" x14ac:dyDescent="0.25">
      <c r="A24" s="43">
        <v>41730</v>
      </c>
      <c r="B24" s="31">
        <v>106.51124487919378</v>
      </c>
      <c r="C24" s="31">
        <v>156.37581652168168</v>
      </c>
      <c r="D24" s="31">
        <v>105.55336216736319</v>
      </c>
      <c r="E24" s="31">
        <v>99.252266110127124</v>
      </c>
      <c r="F24" s="31">
        <v>105.12322899765304</v>
      </c>
      <c r="G24" s="31">
        <v>103.54432280482165</v>
      </c>
      <c r="H24" s="31">
        <v>107.08042299374553</v>
      </c>
      <c r="I24" s="31">
        <v>101.61396109429853</v>
      </c>
      <c r="J24" s="31">
        <v>104.26821494649388</v>
      </c>
      <c r="K24" s="31">
        <v>97.869872673863597</v>
      </c>
      <c r="L24" s="31">
        <v>103.68291468737021</v>
      </c>
      <c r="M24" s="31">
        <v>105.84220089321667</v>
      </c>
      <c r="N24" s="31">
        <v>105.72996428384089</v>
      </c>
      <c r="O24" s="31">
        <v>103.79059554416708</v>
      </c>
      <c r="P24" s="31">
        <v>105.1981987911186</v>
      </c>
      <c r="Q24" s="31">
        <v>108.06864559562374</v>
      </c>
      <c r="R24" s="31">
        <v>102.1361963507134</v>
      </c>
      <c r="S24" s="31">
        <v>100.48275684253824</v>
      </c>
      <c r="T24" s="31">
        <v>104.79868377845607</v>
      </c>
      <c r="U24" s="23"/>
      <c r="V24" s="43">
        <v>41730</v>
      </c>
      <c r="W24" s="31">
        <f t="shared" si="0"/>
        <v>0.15568650501715808</v>
      </c>
      <c r="X24" s="31">
        <f t="shared" si="1"/>
        <v>71.99054195526503</v>
      </c>
      <c r="Y24" s="31">
        <f t="shared" si="2"/>
        <v>1.240272706262985</v>
      </c>
      <c r="Z24" s="31">
        <f t="shared" si="3"/>
        <v>8.5548556184312758</v>
      </c>
      <c r="AA24" s="31">
        <f t="shared" si="4"/>
        <v>4.907073700453779</v>
      </c>
      <c r="AB24" s="31">
        <f t="shared" si="5"/>
        <v>2.0339343080556347</v>
      </c>
      <c r="AC24" s="31">
        <f t="shared" si="6"/>
        <v>3.6176674108124587</v>
      </c>
      <c r="AD24" s="31">
        <f t="shared" si="7"/>
        <v>10.025790461398287</v>
      </c>
      <c r="AE24" s="31">
        <f t="shared" si="8"/>
        <v>1.3128335331794574</v>
      </c>
      <c r="AF24" s="31">
        <f t="shared" si="9"/>
        <v>1.6121075556503541</v>
      </c>
      <c r="AG24" s="31">
        <f t="shared" si="10"/>
        <v>4.0833978281704901</v>
      </c>
      <c r="AH24" s="31">
        <f t="shared" si="11"/>
        <v>3.7066278364668506</v>
      </c>
      <c r="AI24" s="31">
        <f t="shared" si="12"/>
        <v>2.1832842883717518</v>
      </c>
      <c r="AJ24" s="31">
        <f t="shared" si="13"/>
        <v>4.4464923273750117</v>
      </c>
      <c r="AK24" s="31">
        <f t="shared" si="14"/>
        <v>3.4828020912194688</v>
      </c>
      <c r="AL24" s="31">
        <f t="shared" si="15"/>
        <v>12.11156680184915</v>
      </c>
      <c r="AM24" s="31">
        <f t="shared" si="16"/>
        <v>4.0544234937115675E-2</v>
      </c>
      <c r="AN24" s="31">
        <f t="shared" si="17"/>
        <v>1.4492498477819709</v>
      </c>
      <c r="AO24" s="31">
        <f t="shared" si="18"/>
        <v>3.5553171637090912</v>
      </c>
      <c r="AP24" s="23"/>
      <c r="AQ24" s="23"/>
      <c r="AR24" s="57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M24" s="57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</row>
    <row r="25" spans="1:84" s="59" customFormat="1" ht="15.75" x14ac:dyDescent="0.25">
      <c r="A25" s="43">
        <v>41760</v>
      </c>
      <c r="B25" s="31">
        <v>101.55566631491121</v>
      </c>
      <c r="C25" s="31">
        <v>145.29372869466022</v>
      </c>
      <c r="D25" s="31">
        <v>105.71891462561527</v>
      </c>
      <c r="E25" s="31">
        <v>104.66263399417613</v>
      </c>
      <c r="F25" s="31">
        <v>109.8573978741116</v>
      </c>
      <c r="G25" s="31">
        <v>101.84636334023773</v>
      </c>
      <c r="H25" s="31">
        <v>105.77201614106279</v>
      </c>
      <c r="I25" s="31">
        <v>106.05028369981275</v>
      </c>
      <c r="J25" s="31">
        <v>99.590475750320877</v>
      </c>
      <c r="K25" s="31">
        <v>102.54468968629345</v>
      </c>
      <c r="L25" s="31">
        <v>104.03343353421704</v>
      </c>
      <c r="M25" s="31">
        <v>102.85651528728255</v>
      </c>
      <c r="N25" s="31">
        <v>106.84244607434346</v>
      </c>
      <c r="O25" s="31">
        <v>104.13796367347037</v>
      </c>
      <c r="P25" s="31">
        <v>98.735981401677606</v>
      </c>
      <c r="Q25" s="31">
        <v>108.34249838983911</v>
      </c>
      <c r="R25" s="31">
        <v>113.11245836404125</v>
      </c>
      <c r="S25" s="31">
        <v>100.16600586434238</v>
      </c>
      <c r="T25" s="31">
        <v>104.39432940332706</v>
      </c>
      <c r="U25" s="23"/>
      <c r="V25" s="43">
        <v>41760</v>
      </c>
      <c r="W25" s="31">
        <f t="shared" si="0"/>
        <v>2.2746228386859144</v>
      </c>
      <c r="X25" s="31">
        <f t="shared" si="1"/>
        <v>41.154677017426252</v>
      </c>
      <c r="Y25" s="31">
        <f t="shared" si="2"/>
        <v>2.7598145296717291</v>
      </c>
      <c r="Z25" s="31">
        <f t="shared" si="3"/>
        <v>15.02640435484291</v>
      </c>
      <c r="AA25" s="31">
        <f t="shared" si="4"/>
        <v>4.2475070984197032</v>
      </c>
      <c r="AB25" s="31">
        <f t="shared" si="5"/>
        <v>2.4301919059929133</v>
      </c>
      <c r="AC25" s="31">
        <f t="shared" si="6"/>
        <v>5.4130702766972405</v>
      </c>
      <c r="AD25" s="31">
        <f t="shared" si="7"/>
        <v>5.7864071426349</v>
      </c>
      <c r="AE25" s="31">
        <f t="shared" si="8"/>
        <v>4.0177581165500129</v>
      </c>
      <c r="AF25" s="31">
        <f t="shared" si="9"/>
        <v>10.788564095958293</v>
      </c>
      <c r="AG25" s="31">
        <f t="shared" si="10"/>
        <v>4.514384843626047</v>
      </c>
      <c r="AH25" s="31">
        <f t="shared" si="11"/>
        <v>3.4182445733710978</v>
      </c>
      <c r="AI25" s="31">
        <f t="shared" si="12"/>
        <v>8.9101056640121357</v>
      </c>
      <c r="AJ25" s="31">
        <f t="shared" si="13"/>
        <v>4.3891050905590134</v>
      </c>
      <c r="AK25" s="31">
        <f t="shared" si="14"/>
        <v>3.8433873057415582</v>
      </c>
      <c r="AL25" s="31">
        <f t="shared" si="15"/>
        <v>4.8753015202001961</v>
      </c>
      <c r="AM25" s="31">
        <f t="shared" si="16"/>
        <v>12.512976740832272</v>
      </c>
      <c r="AN25" s="31">
        <f t="shared" si="17"/>
        <v>1.4229487719076133</v>
      </c>
      <c r="AO25" s="31">
        <f t="shared" si="18"/>
        <v>4.9137863343220829</v>
      </c>
      <c r="AP25" s="23"/>
      <c r="AQ25" s="23"/>
      <c r="AR25" s="57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M25" s="57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</row>
    <row r="26" spans="1:84" s="59" customFormat="1" ht="15.75" x14ac:dyDescent="0.25">
      <c r="A26" s="43">
        <v>41791</v>
      </c>
      <c r="B26" s="31">
        <v>93.336821596562643</v>
      </c>
      <c r="C26" s="31">
        <v>133.38592489406864</v>
      </c>
      <c r="D26" s="31">
        <v>98.477882262118413</v>
      </c>
      <c r="E26" s="31">
        <v>106.97923925127175</v>
      </c>
      <c r="F26" s="31">
        <v>106.10480399538939</v>
      </c>
      <c r="G26" s="31">
        <v>100.16634065083214</v>
      </c>
      <c r="H26" s="31">
        <v>100.09304111336715</v>
      </c>
      <c r="I26" s="31">
        <v>103.92409928805793</v>
      </c>
      <c r="J26" s="31">
        <v>100.10102858543368</v>
      </c>
      <c r="K26" s="31">
        <v>104.79853454423851</v>
      </c>
      <c r="L26" s="31">
        <v>103.68470105225173</v>
      </c>
      <c r="M26" s="31">
        <v>98.965629842585301</v>
      </c>
      <c r="N26" s="31">
        <v>100.10813500813893</v>
      </c>
      <c r="O26" s="31">
        <v>104.30061048019337</v>
      </c>
      <c r="P26" s="31">
        <v>99.27231124011729</v>
      </c>
      <c r="Q26" s="31">
        <v>104.07170302337052</v>
      </c>
      <c r="R26" s="31">
        <v>104.35823459561334</v>
      </c>
      <c r="S26" s="31">
        <v>100.30970013700644</v>
      </c>
      <c r="T26" s="31">
        <v>101.04946877280709</v>
      </c>
      <c r="U26" s="23"/>
      <c r="V26" s="43">
        <v>41791</v>
      </c>
      <c r="W26" s="31">
        <f t="shared" si="0"/>
        <v>1.8518569882523224</v>
      </c>
      <c r="X26" s="31">
        <f t="shared" si="1"/>
        <v>45.514231306554279</v>
      </c>
      <c r="Y26" s="31">
        <f t="shared" si="2"/>
        <v>4.4271963091869111</v>
      </c>
      <c r="Z26" s="31">
        <f t="shared" si="3"/>
        <v>15.866252556428464</v>
      </c>
      <c r="AA26" s="31">
        <f t="shared" si="4"/>
        <v>5.0312711924301396</v>
      </c>
      <c r="AB26" s="31">
        <f t="shared" si="5"/>
        <v>2.9121520745474641</v>
      </c>
      <c r="AC26" s="31">
        <f t="shared" si="6"/>
        <v>4.6946573103918467</v>
      </c>
      <c r="AD26" s="31">
        <f t="shared" si="7"/>
        <v>3.4189978003939814</v>
      </c>
      <c r="AE26" s="31">
        <f t="shared" si="8"/>
        <v>-0.80096499989464576</v>
      </c>
      <c r="AF26" s="31">
        <f t="shared" si="9"/>
        <v>-1.4228760746082258</v>
      </c>
      <c r="AG26" s="31">
        <f t="shared" si="10"/>
        <v>4.3773912058029651</v>
      </c>
      <c r="AH26" s="31">
        <f t="shared" si="11"/>
        <v>3.0719450722565682</v>
      </c>
      <c r="AI26" s="31">
        <f t="shared" si="12"/>
        <v>9.1275526400963258</v>
      </c>
      <c r="AJ26" s="31">
        <f t="shared" si="13"/>
        <v>4.0467285814478373</v>
      </c>
      <c r="AK26" s="31">
        <f t="shared" si="14"/>
        <v>3.7476550927271006</v>
      </c>
      <c r="AL26" s="31">
        <f t="shared" si="15"/>
        <v>5.455742908475969</v>
      </c>
      <c r="AM26" s="31">
        <f t="shared" si="16"/>
        <v>8.7707895747534366</v>
      </c>
      <c r="AN26" s="31">
        <f t="shared" si="17"/>
        <v>3.0490394601385873</v>
      </c>
      <c r="AO26" s="31">
        <f t="shared" si="18"/>
        <v>4.4800374754010477</v>
      </c>
      <c r="AP26" s="23"/>
      <c r="AQ26" s="23"/>
      <c r="AR26" s="57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M26" s="57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</row>
    <row r="27" spans="1:84" s="59" customFormat="1" ht="15.75" x14ac:dyDescent="0.25">
      <c r="A27" s="43">
        <v>41821</v>
      </c>
      <c r="B27" s="31">
        <v>95.07656407425992</v>
      </c>
      <c r="C27" s="31">
        <v>171.73870392657957</v>
      </c>
      <c r="D27" s="31">
        <v>103.58470877225407</v>
      </c>
      <c r="E27" s="31">
        <v>101.05394217568552</v>
      </c>
      <c r="F27" s="31">
        <v>106.52040710537784</v>
      </c>
      <c r="G27" s="31">
        <v>101.62501181770135</v>
      </c>
      <c r="H27" s="31">
        <v>102.10403022111922</v>
      </c>
      <c r="I27" s="31">
        <v>107.087167691262</v>
      </c>
      <c r="J27" s="31">
        <v>103.47893084344278</v>
      </c>
      <c r="K27" s="31">
        <v>102.32022558053259</v>
      </c>
      <c r="L27" s="31">
        <v>104.31200712000386</v>
      </c>
      <c r="M27" s="31">
        <v>104.8274644024189</v>
      </c>
      <c r="N27" s="31">
        <v>102.31022462616895</v>
      </c>
      <c r="O27" s="31">
        <v>103.99639357149061</v>
      </c>
      <c r="P27" s="31">
        <v>107.94606219187818</v>
      </c>
      <c r="Q27" s="31">
        <v>115.61998293090438</v>
      </c>
      <c r="R27" s="31">
        <v>102.94315726546496</v>
      </c>
      <c r="S27" s="31">
        <v>102.29528648734828</v>
      </c>
      <c r="T27" s="31">
        <v>103.7792949485473</v>
      </c>
      <c r="U27" s="23"/>
      <c r="V27" s="43">
        <v>41821</v>
      </c>
      <c r="W27" s="31">
        <f t="shared" si="0"/>
        <v>3.1577960129640701</v>
      </c>
      <c r="X27" s="31">
        <f t="shared" si="1"/>
        <v>73.111131812822123</v>
      </c>
      <c r="Y27" s="31">
        <f t="shared" si="2"/>
        <v>5.3163849526627303</v>
      </c>
      <c r="Z27" s="31">
        <f t="shared" si="3"/>
        <v>1.5054719581077336</v>
      </c>
      <c r="AA27" s="31">
        <f t="shared" si="4"/>
        <v>6.5353264751148288</v>
      </c>
      <c r="AB27" s="31">
        <f t="shared" si="5"/>
        <v>3.4967177843879824</v>
      </c>
      <c r="AC27" s="31">
        <f t="shared" si="6"/>
        <v>6.4462752241838643</v>
      </c>
      <c r="AD27" s="31">
        <f t="shared" si="7"/>
        <v>4.7455692623216805</v>
      </c>
      <c r="AE27" s="31">
        <f t="shared" si="8"/>
        <v>4.0308081668124061</v>
      </c>
      <c r="AF27" s="31">
        <f t="shared" si="9"/>
        <v>3.6641799363669634</v>
      </c>
      <c r="AG27" s="31">
        <f t="shared" si="10"/>
        <v>4.2589066347577642</v>
      </c>
      <c r="AH27" s="31">
        <f t="shared" si="11"/>
        <v>4.4292045580637449</v>
      </c>
      <c r="AI27" s="31">
        <f t="shared" si="12"/>
        <v>8.5675756236480964</v>
      </c>
      <c r="AJ27" s="31">
        <f t="shared" si="13"/>
        <v>3.799376553970248</v>
      </c>
      <c r="AK27" s="31">
        <f t="shared" si="14"/>
        <v>2.7615719643443839</v>
      </c>
      <c r="AL27" s="31">
        <f t="shared" si="15"/>
        <v>9.6302896944583125</v>
      </c>
      <c r="AM27" s="31">
        <f t="shared" si="16"/>
        <v>-0.34583152505058479</v>
      </c>
      <c r="AN27" s="31">
        <f t="shared" si="17"/>
        <v>4.5795817558426819</v>
      </c>
      <c r="AO27" s="31">
        <f t="shared" si="18"/>
        <v>5.2061283083625796</v>
      </c>
      <c r="AP27" s="23"/>
      <c r="AQ27" s="23"/>
      <c r="AR27" s="57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M27" s="57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</row>
    <row r="28" spans="1:84" s="59" customFormat="1" ht="15.75" x14ac:dyDescent="0.25">
      <c r="A28" s="43">
        <v>41852</v>
      </c>
      <c r="B28" s="31">
        <v>95.444424719400615</v>
      </c>
      <c r="C28" s="31">
        <v>147.05257287864168</v>
      </c>
      <c r="D28" s="31">
        <v>97.223508074684744</v>
      </c>
      <c r="E28" s="31">
        <v>95.200743135433569</v>
      </c>
      <c r="F28" s="31">
        <v>111.02117188706093</v>
      </c>
      <c r="G28" s="31">
        <v>103.15526232924496</v>
      </c>
      <c r="H28" s="31">
        <v>102.36707897350689</v>
      </c>
      <c r="I28" s="31">
        <v>107.67642100948869</v>
      </c>
      <c r="J28" s="31">
        <v>96.930376788565596</v>
      </c>
      <c r="K28" s="31">
        <v>101.22970156161975</v>
      </c>
      <c r="L28" s="31">
        <v>104.31379869080283</v>
      </c>
      <c r="M28" s="31">
        <v>101.51778352256882</v>
      </c>
      <c r="N28" s="31">
        <v>96.491420768564652</v>
      </c>
      <c r="O28" s="31">
        <v>104.17158809336283</v>
      </c>
      <c r="P28" s="31">
        <v>108.79855327003708</v>
      </c>
      <c r="Q28" s="31">
        <v>109.88259824700505</v>
      </c>
      <c r="R28" s="31">
        <v>102.88841111276999</v>
      </c>
      <c r="S28" s="31">
        <v>102.68054456163955</v>
      </c>
      <c r="T28" s="31">
        <v>102.19797400994581</v>
      </c>
      <c r="U28" s="23"/>
      <c r="V28" s="43">
        <v>41852</v>
      </c>
      <c r="W28" s="31">
        <f t="shared" si="0"/>
        <v>0.20574042234264311</v>
      </c>
      <c r="X28" s="31">
        <f t="shared" si="1"/>
        <v>55.40039660145473</v>
      </c>
      <c r="Y28" s="31">
        <f t="shared" si="2"/>
        <v>2.6288770506359214</v>
      </c>
      <c r="Z28" s="31">
        <f t="shared" si="3"/>
        <v>-4.9347137400871617</v>
      </c>
      <c r="AA28" s="31">
        <f t="shared" si="4"/>
        <v>6.7734337228162218</v>
      </c>
      <c r="AB28" s="31">
        <f t="shared" si="5"/>
        <v>3.5517462749715634</v>
      </c>
      <c r="AC28" s="31">
        <f t="shared" si="6"/>
        <v>6.5645806368374053</v>
      </c>
      <c r="AD28" s="31">
        <f t="shared" si="7"/>
        <v>6.1188598946624779</v>
      </c>
      <c r="AE28" s="31">
        <f t="shared" si="8"/>
        <v>-1.6931691407069849</v>
      </c>
      <c r="AF28" s="31">
        <f t="shared" si="9"/>
        <v>6.8157889998621783</v>
      </c>
      <c r="AG28" s="31">
        <f t="shared" si="10"/>
        <v>4.003665753714003</v>
      </c>
      <c r="AH28" s="31">
        <f t="shared" si="11"/>
        <v>3.1922128702269958</v>
      </c>
      <c r="AI28" s="31">
        <f t="shared" si="12"/>
        <v>7.4148987320196369</v>
      </c>
      <c r="AJ28" s="31">
        <f t="shared" si="13"/>
        <v>3.9102886049164027</v>
      </c>
      <c r="AK28" s="31">
        <f t="shared" si="14"/>
        <v>2.3436957893577386</v>
      </c>
      <c r="AL28" s="31">
        <f t="shared" si="15"/>
        <v>8.4749498621889074E-2</v>
      </c>
      <c r="AM28" s="31">
        <f t="shared" si="16"/>
        <v>-0.50763748143479859</v>
      </c>
      <c r="AN28" s="31">
        <f t="shared" si="17"/>
        <v>3.8388885138031839</v>
      </c>
      <c r="AO28" s="31">
        <f t="shared" si="18"/>
        <v>3.5738734203820712</v>
      </c>
      <c r="AP28" s="23"/>
      <c r="AQ28" s="23"/>
      <c r="AR28" s="57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M28" s="57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</row>
    <row r="29" spans="1:84" s="59" customFormat="1" ht="15.75" x14ac:dyDescent="0.25">
      <c r="A29" s="43">
        <v>41883</v>
      </c>
      <c r="B29" s="31">
        <v>94.143361899866292</v>
      </c>
      <c r="C29" s="31">
        <v>163.93583070371767</v>
      </c>
      <c r="D29" s="31">
        <v>93.822090181203947</v>
      </c>
      <c r="E29" s="31">
        <v>102.98319322340183</v>
      </c>
      <c r="F29" s="31">
        <v>106.72685422290689</v>
      </c>
      <c r="G29" s="31">
        <v>103.84259393972265</v>
      </c>
      <c r="H29" s="31">
        <v>102.81077303991705</v>
      </c>
      <c r="I29" s="31">
        <v>100.12822509688799</v>
      </c>
      <c r="J29" s="31">
        <v>97.672373457117942</v>
      </c>
      <c r="K29" s="31">
        <v>104.33026752748415</v>
      </c>
      <c r="L29" s="31">
        <v>104.41120217752898</v>
      </c>
      <c r="M29" s="31">
        <v>98.757380146879569</v>
      </c>
      <c r="N29" s="31">
        <v>101.86912921702701</v>
      </c>
      <c r="O29" s="31">
        <v>104.75490463759425</v>
      </c>
      <c r="P29" s="31">
        <v>102.01108121852171</v>
      </c>
      <c r="Q29" s="31">
        <v>109.69680136022576</v>
      </c>
      <c r="R29" s="31">
        <v>103.25681046667198</v>
      </c>
      <c r="S29" s="31">
        <v>102.34341450756209</v>
      </c>
      <c r="T29" s="31">
        <v>101.76666973069487</v>
      </c>
      <c r="U29" s="23"/>
      <c r="V29" s="43">
        <v>41883</v>
      </c>
      <c r="W29" s="31">
        <f t="shared" si="0"/>
        <v>2.9958842109471391</v>
      </c>
      <c r="X29" s="31">
        <f t="shared" si="1"/>
        <v>77.594046487394195</v>
      </c>
      <c r="Y29" s="31">
        <f t="shared" si="2"/>
        <v>2.9956606194891719</v>
      </c>
      <c r="Z29" s="31">
        <f t="shared" si="3"/>
        <v>-4.5603667293117525</v>
      </c>
      <c r="AA29" s="31">
        <f t="shared" si="4"/>
        <v>6.6875969526055457</v>
      </c>
      <c r="AB29" s="31">
        <f t="shared" si="5"/>
        <v>3.4549654395196683</v>
      </c>
      <c r="AC29" s="31">
        <f t="shared" si="6"/>
        <v>5.6493937911932193</v>
      </c>
      <c r="AD29" s="31">
        <f t="shared" si="7"/>
        <v>4.2202527136059587</v>
      </c>
      <c r="AE29" s="31">
        <f t="shared" si="8"/>
        <v>1.9952922702939162</v>
      </c>
      <c r="AF29" s="31">
        <f t="shared" si="9"/>
        <v>0.75921685757718649</v>
      </c>
      <c r="AG29" s="31">
        <f t="shared" si="10"/>
        <v>3.9501203211624443</v>
      </c>
      <c r="AH29" s="31">
        <f t="shared" si="11"/>
        <v>4.1175125505459107</v>
      </c>
      <c r="AI29" s="31">
        <f t="shared" si="12"/>
        <v>9.3485504082350559</v>
      </c>
      <c r="AJ29" s="31">
        <f t="shared" si="13"/>
        <v>3.1256503264538651</v>
      </c>
      <c r="AK29" s="31">
        <f t="shared" si="14"/>
        <v>2.6809076150444184</v>
      </c>
      <c r="AL29" s="31">
        <f t="shared" si="15"/>
        <v>10.415065468277305</v>
      </c>
      <c r="AM29" s="31">
        <f t="shared" si="16"/>
        <v>-2.248258946828301</v>
      </c>
      <c r="AN29" s="31">
        <f t="shared" si="17"/>
        <v>1.6558223655835036</v>
      </c>
      <c r="AO29" s="31">
        <f t="shared" si="18"/>
        <v>4.1430747322921775</v>
      </c>
      <c r="AP29" s="23"/>
      <c r="AQ29" s="23"/>
      <c r="AR29" s="57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M29" s="57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</row>
    <row r="30" spans="1:84" s="59" customFormat="1" ht="15.75" x14ac:dyDescent="0.25">
      <c r="A30" s="43">
        <v>41913</v>
      </c>
      <c r="B30" s="31">
        <v>93.400972960141246</v>
      </c>
      <c r="C30" s="31">
        <v>150.11115245735763</v>
      </c>
      <c r="D30" s="31">
        <v>99.901902887383997</v>
      </c>
      <c r="E30" s="31">
        <v>114.05826116899469</v>
      </c>
      <c r="F30" s="31">
        <v>112.77732149648868</v>
      </c>
      <c r="G30" s="31">
        <v>105.5219639849393</v>
      </c>
      <c r="H30" s="31">
        <v>106.19814890349596</v>
      </c>
      <c r="I30" s="31">
        <v>106.97537793462102</v>
      </c>
      <c r="J30" s="31">
        <v>99.60246290520854</v>
      </c>
      <c r="K30" s="31">
        <v>104.96734651442947</v>
      </c>
      <c r="L30" s="31">
        <v>105.34003507556987</v>
      </c>
      <c r="M30" s="31">
        <v>109.1878527934613</v>
      </c>
      <c r="N30" s="31">
        <v>104.38021361735237</v>
      </c>
      <c r="O30" s="31">
        <v>105.301013048534</v>
      </c>
      <c r="P30" s="31">
        <v>88.399235614344803</v>
      </c>
      <c r="Q30" s="31">
        <v>115.75044932646118</v>
      </c>
      <c r="R30" s="31">
        <v>104.37307382971483</v>
      </c>
      <c r="S30" s="31">
        <v>105.7179493449905</v>
      </c>
      <c r="T30" s="31">
        <v>103.88712979754601</v>
      </c>
      <c r="U30" s="23"/>
      <c r="V30" s="43">
        <v>41913</v>
      </c>
      <c r="W30" s="31">
        <f t="shared" si="0"/>
        <v>2.3449828498985283</v>
      </c>
      <c r="X30" s="31">
        <f t="shared" si="1"/>
        <v>44.18617646385016</v>
      </c>
      <c r="Y30" s="31">
        <f t="shared" si="2"/>
        <v>4.3697173911360778</v>
      </c>
      <c r="Z30" s="31">
        <f t="shared" si="3"/>
        <v>2.5468951903342258</v>
      </c>
      <c r="AA30" s="31">
        <f t="shared" si="4"/>
        <v>7.7995174889223762</v>
      </c>
      <c r="AB30" s="31">
        <f t="shared" si="5"/>
        <v>4.3808179265262197</v>
      </c>
      <c r="AC30" s="31">
        <f t="shared" si="6"/>
        <v>6.4216020590538392</v>
      </c>
      <c r="AD30" s="31">
        <f t="shared" si="7"/>
        <v>3.6738785358820962</v>
      </c>
      <c r="AE30" s="31">
        <f t="shared" si="8"/>
        <v>-7.4084933391335994</v>
      </c>
      <c r="AF30" s="31">
        <f t="shared" si="9"/>
        <v>13.118930285785851</v>
      </c>
      <c r="AG30" s="31">
        <f t="shared" si="10"/>
        <v>3.9246399973879278</v>
      </c>
      <c r="AH30" s="31">
        <f t="shared" si="11"/>
        <v>3.2584065503692869</v>
      </c>
      <c r="AI30" s="31">
        <f t="shared" si="12"/>
        <v>7.540757928817726</v>
      </c>
      <c r="AJ30" s="31">
        <f t="shared" si="13"/>
        <v>3.8914747158329988</v>
      </c>
      <c r="AK30" s="31">
        <f t="shared" si="14"/>
        <v>3.4411751881708881</v>
      </c>
      <c r="AL30" s="31">
        <f t="shared" si="15"/>
        <v>16.341638562929958</v>
      </c>
      <c r="AM30" s="31">
        <f t="shared" si="16"/>
        <v>-2.1028082420034337</v>
      </c>
      <c r="AN30" s="31">
        <f t="shared" si="17"/>
        <v>2.3513616830239243</v>
      </c>
      <c r="AO30" s="31">
        <f t="shared" si="18"/>
        <v>4.4301769299249401</v>
      </c>
      <c r="AP30" s="23"/>
      <c r="AQ30" s="23"/>
      <c r="AR30" s="57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M30" s="57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</row>
    <row r="31" spans="1:84" s="59" customFormat="1" ht="15.75" x14ac:dyDescent="0.25">
      <c r="A31" s="43">
        <v>41944</v>
      </c>
      <c r="B31" s="31">
        <v>98.932599896703849</v>
      </c>
      <c r="C31" s="31">
        <v>139.95927253795506</v>
      </c>
      <c r="D31" s="31">
        <v>107.05539554727292</v>
      </c>
      <c r="E31" s="31">
        <v>117.86729119314232</v>
      </c>
      <c r="F31" s="31">
        <v>117.8826912906125</v>
      </c>
      <c r="G31" s="31">
        <v>108.88400730096984</v>
      </c>
      <c r="H31" s="31">
        <v>107.98914424868504</v>
      </c>
      <c r="I31" s="31">
        <v>108.0605820567469</v>
      </c>
      <c r="J31" s="31">
        <v>100.0438155808346</v>
      </c>
      <c r="K31" s="31">
        <v>108.21380997553371</v>
      </c>
      <c r="L31" s="31">
        <v>105.95305724751307</v>
      </c>
      <c r="M31" s="31">
        <v>112.20951782325659</v>
      </c>
      <c r="N31" s="31">
        <v>111.87869432860413</v>
      </c>
      <c r="O31" s="31">
        <v>105.49086776912333</v>
      </c>
      <c r="P31" s="31">
        <v>85.97454973950164</v>
      </c>
      <c r="Q31" s="31">
        <v>112.67827636145326</v>
      </c>
      <c r="R31" s="31">
        <v>105.17920070673352</v>
      </c>
      <c r="S31" s="31">
        <v>111.46448227214439</v>
      </c>
      <c r="T31" s="31">
        <v>107.09287664971242</v>
      </c>
      <c r="U31" s="23"/>
      <c r="V31" s="43">
        <v>41944</v>
      </c>
      <c r="W31" s="31">
        <f t="shared" si="0"/>
        <v>0.73339393952385024</v>
      </c>
      <c r="X31" s="31">
        <f t="shared" si="1"/>
        <v>28.48257226341849</v>
      </c>
      <c r="Y31" s="31">
        <f t="shared" si="2"/>
        <v>5.1187232078551119</v>
      </c>
      <c r="Z31" s="31">
        <f t="shared" si="3"/>
        <v>5.8196527003638607</v>
      </c>
      <c r="AA31" s="31">
        <f t="shared" si="4"/>
        <v>8.8351872662317561</v>
      </c>
      <c r="AB31" s="31">
        <f t="shared" si="5"/>
        <v>6.1259013489172105</v>
      </c>
      <c r="AC31" s="31">
        <f t="shared" si="6"/>
        <v>4.5537813425164728</v>
      </c>
      <c r="AD31" s="31">
        <f t="shared" si="7"/>
        <v>4.0264726709458216</v>
      </c>
      <c r="AE31" s="31">
        <f t="shared" si="8"/>
        <v>-1.3455424308427126</v>
      </c>
      <c r="AF31" s="31">
        <f t="shared" si="9"/>
        <v>0.84346855675758547</v>
      </c>
      <c r="AG31" s="31">
        <f t="shared" si="10"/>
        <v>4.1004235439285281</v>
      </c>
      <c r="AH31" s="31">
        <f t="shared" si="11"/>
        <v>4.2612228963581771</v>
      </c>
      <c r="AI31" s="31">
        <f t="shared" si="12"/>
        <v>4.572717000270373</v>
      </c>
      <c r="AJ31" s="31">
        <f t="shared" si="13"/>
        <v>3.9367906099088401</v>
      </c>
      <c r="AK31" s="31">
        <f t="shared" si="14"/>
        <v>4.0393993106255124</v>
      </c>
      <c r="AL31" s="31">
        <f t="shared" si="15"/>
        <v>8.0235718569256846</v>
      </c>
      <c r="AM31" s="31">
        <f t="shared" si="16"/>
        <v>4.0622379936517348</v>
      </c>
      <c r="AN31" s="31">
        <f t="shared" si="17"/>
        <v>6.9017548385521081</v>
      </c>
      <c r="AO31" s="31">
        <f t="shared" si="18"/>
        <v>4.828871274922335</v>
      </c>
      <c r="AP31" s="23"/>
      <c r="AQ31" s="23"/>
      <c r="AR31" s="57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M31" s="57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</row>
    <row r="32" spans="1:84" s="59" customFormat="1" ht="15.75" x14ac:dyDescent="0.25">
      <c r="A32" s="44">
        <v>41974</v>
      </c>
      <c r="B32" s="33">
        <v>108.02118234615261</v>
      </c>
      <c r="C32" s="33">
        <v>161.24601453524474</v>
      </c>
      <c r="D32" s="33">
        <v>112.88096261606843</v>
      </c>
      <c r="E32" s="33">
        <v>119.82397203661387</v>
      </c>
      <c r="F32" s="33">
        <v>111.61800340076405</v>
      </c>
      <c r="G32" s="33">
        <v>110.39575777502749</v>
      </c>
      <c r="H32" s="33">
        <v>115.43320982910249</v>
      </c>
      <c r="I32" s="33">
        <v>133.8830326586039</v>
      </c>
      <c r="J32" s="33">
        <v>121.95961793174736</v>
      </c>
      <c r="K32" s="33">
        <v>106.56085855402763</v>
      </c>
      <c r="L32" s="33">
        <v>107.23732378244981</v>
      </c>
      <c r="M32" s="33">
        <v>120.91574196947043</v>
      </c>
      <c r="N32" s="33">
        <v>120.86805058462579</v>
      </c>
      <c r="O32" s="33">
        <v>107.38397984674133</v>
      </c>
      <c r="P32" s="33">
        <v>95.859694720669722</v>
      </c>
      <c r="Q32" s="33">
        <v>114.38004122409183</v>
      </c>
      <c r="R32" s="33">
        <v>100.67975378084891</v>
      </c>
      <c r="S32" s="33">
        <v>114.56167203752447</v>
      </c>
      <c r="T32" s="33">
        <v>112.27511224309474</v>
      </c>
      <c r="U32" s="23"/>
      <c r="V32" s="44">
        <v>41974</v>
      </c>
      <c r="W32" s="33">
        <f t="shared" si="0"/>
        <v>1.6580467669412968</v>
      </c>
      <c r="X32" s="33">
        <f t="shared" si="1"/>
        <v>28.809747221879405</v>
      </c>
      <c r="Y32" s="33">
        <f t="shared" si="2"/>
        <v>5.4420438033161247</v>
      </c>
      <c r="Z32" s="33">
        <f t="shared" si="3"/>
        <v>4.2867409644362198</v>
      </c>
      <c r="AA32" s="33">
        <f t="shared" si="4"/>
        <v>5.5744734932070941</v>
      </c>
      <c r="AB32" s="33">
        <f t="shared" si="5"/>
        <v>6.9383508266710976</v>
      </c>
      <c r="AC32" s="33">
        <f t="shared" si="6"/>
        <v>5.7781496957410212</v>
      </c>
      <c r="AD32" s="33">
        <f t="shared" si="7"/>
        <v>10.238717805903974</v>
      </c>
      <c r="AE32" s="33">
        <f t="shared" si="8"/>
        <v>3.2183101990852947</v>
      </c>
      <c r="AF32" s="33">
        <f t="shared" si="9"/>
        <v>5.9477022255137229</v>
      </c>
      <c r="AG32" s="33">
        <f t="shared" si="10"/>
        <v>4.1656867957299539</v>
      </c>
      <c r="AH32" s="33">
        <f t="shared" si="11"/>
        <v>4.9328603881577209</v>
      </c>
      <c r="AI32" s="33">
        <f t="shared" si="12"/>
        <v>-1.4403389366121928</v>
      </c>
      <c r="AJ32" s="33">
        <f t="shared" si="13"/>
        <v>5.4034024387915878</v>
      </c>
      <c r="AK32" s="33">
        <f t="shared" si="14"/>
        <v>4.6146021576183784</v>
      </c>
      <c r="AL32" s="33">
        <f t="shared" si="15"/>
        <v>11.303699067235939</v>
      </c>
      <c r="AM32" s="33">
        <f t="shared" si="16"/>
        <v>4.1595966074952742</v>
      </c>
      <c r="AN32" s="33">
        <f t="shared" si="17"/>
        <v>9.6976113472530443</v>
      </c>
      <c r="AO32" s="33">
        <f t="shared" si="18"/>
        <v>5.6254681524661407</v>
      </c>
      <c r="AP32" s="23"/>
      <c r="AQ32" s="23"/>
      <c r="AR32" s="57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M32" s="57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</row>
    <row r="33" spans="1:84" s="59" customFormat="1" ht="15.75" x14ac:dyDescent="0.25">
      <c r="A33" s="45">
        <v>42005</v>
      </c>
      <c r="B33" s="35">
        <v>109.37485572056993</v>
      </c>
      <c r="C33" s="35">
        <v>168.38156229433429</v>
      </c>
      <c r="D33" s="35">
        <v>108.37991275375299</v>
      </c>
      <c r="E33" s="35">
        <v>111.57699666383373</v>
      </c>
      <c r="F33" s="35">
        <v>104.5576383082075</v>
      </c>
      <c r="G33" s="35">
        <v>106.28937200723652</v>
      </c>
      <c r="H33" s="35">
        <v>104.52122980737977</v>
      </c>
      <c r="I33" s="35">
        <v>104.15077996391049</v>
      </c>
      <c r="J33" s="35">
        <v>97.390489295198947</v>
      </c>
      <c r="K33" s="35">
        <v>117.12225252742407</v>
      </c>
      <c r="L33" s="35">
        <v>106.18241024164534</v>
      </c>
      <c r="M33" s="35">
        <v>106.4529640804751</v>
      </c>
      <c r="N33" s="35">
        <v>112.59107273985057</v>
      </c>
      <c r="O33" s="35">
        <v>104.15322051822064</v>
      </c>
      <c r="P33" s="35">
        <v>103.01875058635363</v>
      </c>
      <c r="Q33" s="35">
        <v>112.50949412244984</v>
      </c>
      <c r="R33" s="35">
        <v>99.427134335276975</v>
      </c>
      <c r="S33" s="35">
        <v>110.69623463675994</v>
      </c>
      <c r="T33" s="35">
        <v>107.76356395580544</v>
      </c>
      <c r="U33" s="23"/>
      <c r="V33" s="45">
        <v>42005</v>
      </c>
      <c r="W33" s="35">
        <f t="shared" si="0"/>
        <v>1.9107702861710152</v>
      </c>
      <c r="X33" s="35">
        <f t="shared" si="1"/>
        <v>39.472616580093586</v>
      </c>
      <c r="Y33" s="35">
        <f t="shared" si="2"/>
        <v>3.8016262868563899</v>
      </c>
      <c r="Z33" s="35">
        <f t="shared" si="3"/>
        <v>1.197063609452357</v>
      </c>
      <c r="AA33" s="35">
        <f t="shared" si="4"/>
        <v>6.4743767189033008</v>
      </c>
      <c r="AB33" s="35">
        <f t="shared" si="5"/>
        <v>4.7329051735296872</v>
      </c>
      <c r="AC33" s="35">
        <f t="shared" si="6"/>
        <v>2.845280356265306</v>
      </c>
      <c r="AD33" s="35">
        <f t="shared" si="7"/>
        <v>11.082426182448927</v>
      </c>
      <c r="AE33" s="35">
        <f t="shared" si="8"/>
        <v>-2.2247778296150926</v>
      </c>
      <c r="AF33" s="35">
        <f t="shared" si="9"/>
        <v>2.708530760648074</v>
      </c>
      <c r="AG33" s="35">
        <f t="shared" si="10"/>
        <v>4.4444609195462164</v>
      </c>
      <c r="AH33" s="35">
        <f t="shared" si="11"/>
        <v>7.4044317395030959</v>
      </c>
      <c r="AI33" s="35">
        <f t="shared" si="12"/>
        <v>11.2403088136858</v>
      </c>
      <c r="AJ33" s="35">
        <f t="shared" si="13"/>
        <v>5.9749304797189779</v>
      </c>
      <c r="AK33" s="35">
        <f t="shared" si="14"/>
        <v>1.321226091911015</v>
      </c>
      <c r="AL33" s="35">
        <f t="shared" si="15"/>
        <v>12.135136848069322</v>
      </c>
      <c r="AM33" s="35">
        <f t="shared" si="16"/>
        <v>2.1078455706518184</v>
      </c>
      <c r="AN33" s="35">
        <f t="shared" si="17"/>
        <v>7.3533633135506733</v>
      </c>
      <c r="AO33" s="35">
        <f t="shared" si="18"/>
        <v>4.8818181897670456</v>
      </c>
      <c r="AP33" s="23"/>
      <c r="AQ33" s="23"/>
      <c r="AR33" s="57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M33" s="57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</row>
    <row r="34" spans="1:84" s="59" customFormat="1" ht="15.75" x14ac:dyDescent="0.25">
      <c r="A34" s="40">
        <v>42036</v>
      </c>
      <c r="B34" s="27">
        <v>110.37577601376961</v>
      </c>
      <c r="C34" s="27">
        <v>160.2631245222737</v>
      </c>
      <c r="D34" s="27">
        <v>106.13320708284895</v>
      </c>
      <c r="E34" s="27">
        <v>101.6961646619218</v>
      </c>
      <c r="F34" s="27">
        <v>107.80323937634661</v>
      </c>
      <c r="G34" s="27">
        <v>103.43105535942503</v>
      </c>
      <c r="H34" s="27">
        <v>104.5757939143511</v>
      </c>
      <c r="I34" s="27">
        <v>99.591431760007495</v>
      </c>
      <c r="J34" s="27">
        <v>98.469760116507317</v>
      </c>
      <c r="K34" s="27">
        <v>107.87902814077955</v>
      </c>
      <c r="L34" s="27">
        <v>106.24228037054868</v>
      </c>
      <c r="M34" s="27">
        <v>102.62261358904598</v>
      </c>
      <c r="N34" s="27">
        <v>111.91216015357962</v>
      </c>
      <c r="O34" s="27">
        <v>107.23236355838444</v>
      </c>
      <c r="P34" s="27">
        <v>119.85407471026298</v>
      </c>
      <c r="Q34" s="27">
        <v>111.57129872608783</v>
      </c>
      <c r="R34" s="27">
        <v>103.78361470290129</v>
      </c>
      <c r="S34" s="27">
        <v>107.9794581063134</v>
      </c>
      <c r="T34" s="27">
        <v>107.15484705635362</v>
      </c>
      <c r="U34" s="23"/>
      <c r="V34" s="40">
        <v>42036</v>
      </c>
      <c r="W34" s="27">
        <f t="shared" si="0"/>
        <v>1.7436753190427794</v>
      </c>
      <c r="X34" s="27">
        <f t="shared" si="1"/>
        <v>19.796489988413725</v>
      </c>
      <c r="Y34" s="27">
        <f t="shared" si="2"/>
        <v>2.4374883857051373</v>
      </c>
      <c r="Z34" s="27">
        <f t="shared" si="3"/>
        <v>2.8931097799590191</v>
      </c>
      <c r="AA34" s="27">
        <f t="shared" si="4"/>
        <v>4.1953555138192371</v>
      </c>
      <c r="AB34" s="27">
        <f t="shared" si="5"/>
        <v>3.314060321909821</v>
      </c>
      <c r="AC34" s="27">
        <f t="shared" si="6"/>
        <v>1.9054094369309098</v>
      </c>
      <c r="AD34" s="27">
        <f t="shared" si="7"/>
        <v>8.7368093153311577</v>
      </c>
      <c r="AE34" s="27">
        <f t="shared" si="8"/>
        <v>4.9454867105122418</v>
      </c>
      <c r="AF34" s="27">
        <f t="shared" si="9"/>
        <v>11.974237963830191</v>
      </c>
      <c r="AG34" s="27">
        <f t="shared" si="10"/>
        <v>4.281695342758411</v>
      </c>
      <c r="AH34" s="27">
        <f t="shared" si="11"/>
        <v>5.1665642952627024</v>
      </c>
      <c r="AI34" s="27">
        <f t="shared" si="12"/>
        <v>9.5532358943990232</v>
      </c>
      <c r="AJ34" s="27">
        <f t="shared" si="13"/>
        <v>6.0116095033028358</v>
      </c>
      <c r="AK34" s="27">
        <f t="shared" si="14"/>
        <v>-2.4807381669461392E-2</v>
      </c>
      <c r="AL34" s="27">
        <f t="shared" si="15"/>
        <v>5.6984987655734187</v>
      </c>
      <c r="AM34" s="27">
        <f t="shared" si="16"/>
        <v>6.604030824900974</v>
      </c>
      <c r="AN34" s="27">
        <f t="shared" si="17"/>
        <v>7.1691386984485774</v>
      </c>
      <c r="AO34" s="27">
        <f t="shared" si="18"/>
        <v>4.4663805974734601</v>
      </c>
      <c r="AP34" s="23"/>
      <c r="AQ34" s="23"/>
      <c r="AR34" s="57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M34" s="57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</row>
    <row r="35" spans="1:84" s="59" customFormat="1" ht="15.75" x14ac:dyDescent="0.25">
      <c r="A35" s="40">
        <v>42064</v>
      </c>
      <c r="B35" s="27">
        <v>119.20764890859601</v>
      </c>
      <c r="C35" s="27">
        <v>162.55528295712213</v>
      </c>
      <c r="D35" s="27">
        <v>114.56162950215341</v>
      </c>
      <c r="E35" s="27">
        <v>109.51239343364774</v>
      </c>
      <c r="F35" s="27">
        <v>102.88140420259147</v>
      </c>
      <c r="G35" s="27">
        <v>105.72832938069674</v>
      </c>
      <c r="H35" s="27">
        <v>108.68409130529653</v>
      </c>
      <c r="I35" s="27">
        <v>109.7189677162432</v>
      </c>
      <c r="J35" s="27">
        <v>102.90043894501703</v>
      </c>
      <c r="K35" s="27">
        <v>117.05022568040336</v>
      </c>
      <c r="L35" s="27">
        <v>107.63049678309753</v>
      </c>
      <c r="M35" s="27">
        <v>111.46351983674147</v>
      </c>
      <c r="N35" s="27">
        <v>120.17975824636558</v>
      </c>
      <c r="O35" s="27">
        <v>107.63180825275843</v>
      </c>
      <c r="P35" s="27">
        <v>122.51315319726584</v>
      </c>
      <c r="Q35" s="27">
        <v>115.45717000029745</v>
      </c>
      <c r="R35" s="27">
        <v>108.57166395539778</v>
      </c>
      <c r="S35" s="27">
        <v>109.37888255479506</v>
      </c>
      <c r="T35" s="27">
        <v>111.73354114670818</v>
      </c>
      <c r="U35" s="23"/>
      <c r="V35" s="40">
        <v>42064</v>
      </c>
      <c r="W35" s="27">
        <f t="shared" si="0"/>
        <v>1.8580123318881618</v>
      </c>
      <c r="X35" s="27">
        <f t="shared" si="1"/>
        <v>19.67467999103043</v>
      </c>
      <c r="Y35" s="27">
        <f t="shared" si="2"/>
        <v>5.2953299672398941</v>
      </c>
      <c r="Z35" s="27">
        <f t="shared" si="3"/>
        <v>2.1056483787929068</v>
      </c>
      <c r="AA35" s="27">
        <f t="shared" si="4"/>
        <v>2.7587523956403146</v>
      </c>
      <c r="AB35" s="27">
        <f t="shared" si="5"/>
        <v>3.4671734552336346</v>
      </c>
      <c r="AC35" s="27">
        <f t="shared" si="6"/>
        <v>2.6258160596069473</v>
      </c>
      <c r="AD35" s="27">
        <f t="shared" si="7"/>
        <v>7.5396611400992555</v>
      </c>
      <c r="AE35" s="27">
        <f t="shared" si="8"/>
        <v>4.2559970827074238</v>
      </c>
      <c r="AF35" s="27">
        <f t="shared" si="9"/>
        <v>4.4264635393781617</v>
      </c>
      <c r="AG35" s="27">
        <f t="shared" si="10"/>
        <v>4.1627881238560889</v>
      </c>
      <c r="AH35" s="27">
        <f t="shared" si="11"/>
        <v>7.4356628754497507</v>
      </c>
      <c r="AI35" s="27">
        <f t="shared" si="12"/>
        <v>6.7437802301220557</v>
      </c>
      <c r="AJ35" s="27">
        <f t="shared" si="13"/>
        <v>4.842894613701219</v>
      </c>
      <c r="AK35" s="27">
        <f t="shared" si="14"/>
        <v>3.1369156173782073</v>
      </c>
      <c r="AL35" s="27">
        <f t="shared" si="15"/>
        <v>8.3034881622592138</v>
      </c>
      <c r="AM35" s="27">
        <f t="shared" si="16"/>
        <v>3.7668705284634001</v>
      </c>
      <c r="AN35" s="27">
        <f t="shared" si="17"/>
        <v>9.4674831954664569</v>
      </c>
      <c r="AO35" s="27">
        <f t="shared" si="18"/>
        <v>4.6536589838794811</v>
      </c>
      <c r="AP35" s="23"/>
      <c r="AQ35" s="23"/>
      <c r="AR35" s="57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M35" s="57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</row>
    <row r="36" spans="1:84" s="59" customFormat="1" ht="15.75" x14ac:dyDescent="0.25">
      <c r="A36" s="40">
        <v>42095</v>
      </c>
      <c r="B36" s="27">
        <v>107.6479879238296</v>
      </c>
      <c r="C36" s="27">
        <v>146.37023820481951</v>
      </c>
      <c r="D36" s="27">
        <v>108.02333033713195</v>
      </c>
      <c r="E36" s="27">
        <v>102.69083033263</v>
      </c>
      <c r="F36" s="27">
        <v>102.53658129410712</v>
      </c>
      <c r="G36" s="27">
        <v>106.52264661855568</v>
      </c>
      <c r="H36" s="27">
        <v>108.61261307942316</v>
      </c>
      <c r="I36" s="27">
        <v>104.6006765639721</v>
      </c>
      <c r="J36" s="27">
        <v>99.007795648959757</v>
      </c>
      <c r="K36" s="27">
        <v>107.35089947050847</v>
      </c>
      <c r="L36" s="27">
        <v>107.47541916496318</v>
      </c>
      <c r="M36" s="27">
        <v>110.77543659793726</v>
      </c>
      <c r="N36" s="27">
        <v>112.6497918734095</v>
      </c>
      <c r="O36" s="27">
        <v>107.62616792061804</v>
      </c>
      <c r="P36" s="27">
        <v>106.84941894156768</v>
      </c>
      <c r="Q36" s="27">
        <v>110.58894344963581</v>
      </c>
      <c r="R36" s="27">
        <v>109.52799140712654</v>
      </c>
      <c r="S36" s="27">
        <v>109.35145865267637</v>
      </c>
      <c r="T36" s="27">
        <v>107.65509541144205</v>
      </c>
      <c r="U36" s="23"/>
      <c r="V36" s="40">
        <v>42095</v>
      </c>
      <c r="W36" s="27">
        <f t="shared" si="0"/>
        <v>1.0672516746237761</v>
      </c>
      <c r="X36" s="27">
        <f t="shared" si="1"/>
        <v>-6.3984179519695061</v>
      </c>
      <c r="Y36" s="27">
        <f t="shared" si="2"/>
        <v>2.3400184693808512</v>
      </c>
      <c r="Z36" s="27">
        <f t="shared" si="3"/>
        <v>3.4644692330627009</v>
      </c>
      <c r="AA36" s="27">
        <f t="shared" si="4"/>
        <v>-2.4605862359913573</v>
      </c>
      <c r="AB36" s="27">
        <f t="shared" si="5"/>
        <v>2.876375771318834</v>
      </c>
      <c r="AC36" s="27">
        <f t="shared" si="6"/>
        <v>1.4308778792993024</v>
      </c>
      <c r="AD36" s="27">
        <f t="shared" si="7"/>
        <v>2.9392766874837974</v>
      </c>
      <c r="AE36" s="27">
        <f t="shared" si="8"/>
        <v>-5.0450842572049055</v>
      </c>
      <c r="AF36" s="27">
        <f t="shared" si="9"/>
        <v>9.6873803322897345</v>
      </c>
      <c r="AG36" s="27">
        <f t="shared" si="10"/>
        <v>3.6577911500928764</v>
      </c>
      <c r="AH36" s="27">
        <f t="shared" si="11"/>
        <v>4.6609345450948183</v>
      </c>
      <c r="AI36" s="27">
        <f t="shared" si="12"/>
        <v>6.5448121887110062</v>
      </c>
      <c r="AJ36" s="27">
        <f t="shared" si="13"/>
        <v>3.6954912498009378</v>
      </c>
      <c r="AK36" s="27">
        <f t="shared" si="14"/>
        <v>1.5696277782547838</v>
      </c>
      <c r="AL36" s="27">
        <f t="shared" si="15"/>
        <v>2.3321268071061496</v>
      </c>
      <c r="AM36" s="27">
        <f t="shared" si="16"/>
        <v>7.2371943742953988</v>
      </c>
      <c r="AN36" s="27">
        <f t="shared" si="17"/>
        <v>8.8260932410879889</v>
      </c>
      <c r="AO36" s="27">
        <f t="shared" si="18"/>
        <v>2.7256178512932649</v>
      </c>
      <c r="AP36" s="23"/>
      <c r="AQ36" s="23"/>
      <c r="AR36" s="57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M36" s="57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</row>
    <row r="37" spans="1:84" s="59" customFormat="1" ht="15.75" x14ac:dyDescent="0.25">
      <c r="A37" s="40">
        <v>42125</v>
      </c>
      <c r="B37" s="27">
        <v>102.27680613661812</v>
      </c>
      <c r="C37" s="27">
        <v>145.64522510794032</v>
      </c>
      <c r="D37" s="27">
        <v>107.47010066257967</v>
      </c>
      <c r="E37" s="27">
        <v>99.750076572898692</v>
      </c>
      <c r="F37" s="27">
        <v>106.72701703734101</v>
      </c>
      <c r="G37" s="27">
        <v>104.85539912809566</v>
      </c>
      <c r="H37" s="27">
        <v>106.59199738613734</v>
      </c>
      <c r="I37" s="27">
        <v>112.9920907043859</v>
      </c>
      <c r="J37" s="27">
        <v>101.87011386546887</v>
      </c>
      <c r="K37" s="27">
        <v>106.52612018457471</v>
      </c>
      <c r="L37" s="27">
        <v>107.6976721589831</v>
      </c>
      <c r="M37" s="27">
        <v>108.34818632835841</v>
      </c>
      <c r="N37" s="27">
        <v>111.49776728167258</v>
      </c>
      <c r="O37" s="27">
        <v>107.90428054159428</v>
      </c>
      <c r="P37" s="27">
        <v>100.32135023179819</v>
      </c>
      <c r="Q37" s="27">
        <v>114.59120726305096</v>
      </c>
      <c r="R37" s="27">
        <v>107.25980034296028</v>
      </c>
      <c r="S37" s="27">
        <v>108.48903499251452</v>
      </c>
      <c r="T37" s="27">
        <v>106.6706593532725</v>
      </c>
      <c r="U37" s="23"/>
      <c r="V37" s="40">
        <v>42125</v>
      </c>
      <c r="W37" s="27">
        <f t="shared" si="0"/>
        <v>0.71009314189396378</v>
      </c>
      <c r="X37" s="27">
        <f t="shared" si="1"/>
        <v>0.24192125595369873</v>
      </c>
      <c r="Y37" s="27">
        <f t="shared" si="2"/>
        <v>1.6564548010787945</v>
      </c>
      <c r="Z37" s="27">
        <f t="shared" si="3"/>
        <v>-4.6937070411879631</v>
      </c>
      <c r="AA37" s="27">
        <f t="shared" si="4"/>
        <v>-2.8494947972077114</v>
      </c>
      <c r="AB37" s="27">
        <f t="shared" si="5"/>
        <v>2.9544852552129299</v>
      </c>
      <c r="AC37" s="27">
        <f t="shared" si="6"/>
        <v>0.77523457998660206</v>
      </c>
      <c r="AD37" s="27">
        <f t="shared" si="7"/>
        <v>6.5457693863627071</v>
      </c>
      <c r="AE37" s="27">
        <f t="shared" si="8"/>
        <v>2.2890121750830588</v>
      </c>
      <c r="AF37" s="27">
        <f t="shared" si="9"/>
        <v>3.8826296227150578</v>
      </c>
      <c r="AG37" s="27">
        <f t="shared" si="10"/>
        <v>3.5221740745112271</v>
      </c>
      <c r="AH37" s="27">
        <f t="shared" si="11"/>
        <v>5.3391571994612121</v>
      </c>
      <c r="AI37" s="27">
        <f t="shared" si="12"/>
        <v>4.3571832903281233</v>
      </c>
      <c r="AJ37" s="27">
        <f t="shared" si="13"/>
        <v>3.6166607596950655</v>
      </c>
      <c r="AK37" s="27">
        <f t="shared" si="14"/>
        <v>1.605664730946458</v>
      </c>
      <c r="AL37" s="27">
        <f t="shared" si="15"/>
        <v>5.7675510220631026</v>
      </c>
      <c r="AM37" s="27">
        <f t="shared" si="16"/>
        <v>-5.1741939886451433</v>
      </c>
      <c r="AN37" s="27">
        <f t="shared" si="17"/>
        <v>8.3092353102750707</v>
      </c>
      <c r="AO37" s="27">
        <f t="shared" si="18"/>
        <v>2.1805111091339597</v>
      </c>
      <c r="AP37" s="23"/>
      <c r="AQ37" s="23"/>
      <c r="AR37" s="57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M37" s="57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</row>
    <row r="38" spans="1:84" s="59" customFormat="1" ht="15.75" x14ac:dyDescent="0.25">
      <c r="A38" s="40">
        <v>42156</v>
      </c>
      <c r="B38" s="27">
        <v>96.014773464817438</v>
      </c>
      <c r="C38" s="27">
        <v>134.57349394258711</v>
      </c>
      <c r="D38" s="27">
        <v>102.70324838940191</v>
      </c>
      <c r="E38" s="27">
        <v>97.902744037719984</v>
      </c>
      <c r="F38" s="27">
        <v>103.29842341477796</v>
      </c>
      <c r="G38" s="27">
        <v>105.54581404044417</v>
      </c>
      <c r="H38" s="27">
        <v>105.18677904715857</v>
      </c>
      <c r="I38" s="27">
        <v>108.23316605755686</v>
      </c>
      <c r="J38" s="27">
        <v>106.47898917453097</v>
      </c>
      <c r="K38" s="27">
        <v>118.89732370622835</v>
      </c>
      <c r="L38" s="27">
        <v>107.93895481810949</v>
      </c>
      <c r="M38" s="27">
        <v>106.53892128705429</v>
      </c>
      <c r="N38" s="27">
        <v>106.52921054847452</v>
      </c>
      <c r="O38" s="27">
        <v>108.30050513279801</v>
      </c>
      <c r="P38" s="27">
        <v>100.93853969434207</v>
      </c>
      <c r="Q38" s="27">
        <v>113.35778446835978</v>
      </c>
      <c r="R38" s="27">
        <v>110.19683964720274</v>
      </c>
      <c r="S38" s="27">
        <v>109.73969622566575</v>
      </c>
      <c r="T38" s="27">
        <v>105.61829710661006</v>
      </c>
      <c r="U38" s="23"/>
      <c r="V38" s="40">
        <v>42156</v>
      </c>
      <c r="W38" s="27">
        <f t="shared" si="0"/>
        <v>2.8691269130953714</v>
      </c>
      <c r="X38" s="27">
        <f t="shared" si="1"/>
        <v>0.89032560928868065</v>
      </c>
      <c r="Y38" s="27">
        <f t="shared" si="2"/>
        <v>4.2906752564366002</v>
      </c>
      <c r="Z38" s="27">
        <f t="shared" si="3"/>
        <v>-8.4843519892985881</v>
      </c>
      <c r="AA38" s="27">
        <f t="shared" si="4"/>
        <v>-2.6449137785819516</v>
      </c>
      <c r="AB38" s="27">
        <f t="shared" si="5"/>
        <v>5.3705399984254427</v>
      </c>
      <c r="AC38" s="27">
        <f t="shared" si="6"/>
        <v>5.0890030686770302</v>
      </c>
      <c r="AD38" s="27">
        <f t="shared" si="7"/>
        <v>4.1463595056571165</v>
      </c>
      <c r="AE38" s="27">
        <f t="shared" si="8"/>
        <v>6.3715235290053585</v>
      </c>
      <c r="AF38" s="27">
        <f t="shared" si="9"/>
        <v>13.453231214829955</v>
      </c>
      <c r="AG38" s="27">
        <f t="shared" si="10"/>
        <v>4.1030679769369556</v>
      </c>
      <c r="AH38" s="27">
        <f t="shared" si="11"/>
        <v>7.6524460628554181</v>
      </c>
      <c r="AI38" s="27">
        <f t="shared" si="12"/>
        <v>6.4141396099463464</v>
      </c>
      <c r="AJ38" s="27">
        <f t="shared" si="13"/>
        <v>3.8349676326815256</v>
      </c>
      <c r="AK38" s="27">
        <f t="shared" si="14"/>
        <v>1.6784422901110219</v>
      </c>
      <c r="AL38" s="27">
        <f t="shared" si="15"/>
        <v>8.9227726415738147</v>
      </c>
      <c r="AM38" s="27">
        <f t="shared" si="16"/>
        <v>5.5947717726482153</v>
      </c>
      <c r="AN38" s="27">
        <f t="shared" si="17"/>
        <v>9.4008815456326715</v>
      </c>
      <c r="AO38" s="27">
        <f t="shared" si="18"/>
        <v>4.5213778848013817</v>
      </c>
      <c r="AP38" s="23"/>
      <c r="AQ38" s="23"/>
      <c r="AR38" s="57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M38" s="57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</row>
    <row r="39" spans="1:84" s="59" customFormat="1" ht="15.75" x14ac:dyDescent="0.25">
      <c r="A39" s="40">
        <v>42186</v>
      </c>
      <c r="B39" s="27">
        <v>97.240183559905944</v>
      </c>
      <c r="C39" s="27">
        <v>157.6787123525416</v>
      </c>
      <c r="D39" s="27">
        <v>108.54502178024639</v>
      </c>
      <c r="E39" s="27">
        <v>97.165430750010643</v>
      </c>
      <c r="F39" s="27">
        <v>102.58645190505848</v>
      </c>
      <c r="G39" s="27">
        <v>108.29216062833562</v>
      </c>
      <c r="H39" s="27">
        <v>107.75526281477329</v>
      </c>
      <c r="I39" s="27">
        <v>115.69979175217063</v>
      </c>
      <c r="J39" s="27">
        <v>111.52253886888313</v>
      </c>
      <c r="K39" s="27">
        <v>108.97107773434981</v>
      </c>
      <c r="L39" s="27">
        <v>108.80253166299958</v>
      </c>
      <c r="M39" s="27">
        <v>113.70706967669089</v>
      </c>
      <c r="N39" s="27">
        <v>106.7356045561408</v>
      </c>
      <c r="O39" s="27">
        <v>108.6391905078999</v>
      </c>
      <c r="P39" s="27">
        <v>110.27035762379111</v>
      </c>
      <c r="Q39" s="27">
        <v>124.02673747042901</v>
      </c>
      <c r="R39" s="27">
        <v>114.21440136923326</v>
      </c>
      <c r="S39" s="27">
        <v>112.4530831985532</v>
      </c>
      <c r="T39" s="27">
        <v>108.70166648010746</v>
      </c>
      <c r="U39" s="23"/>
      <c r="V39" s="40">
        <v>42186</v>
      </c>
      <c r="W39" s="27">
        <f t="shared" si="0"/>
        <v>2.2756601552787856</v>
      </c>
      <c r="X39" s="27">
        <f t="shared" si="1"/>
        <v>-8.1868508685431891</v>
      </c>
      <c r="Y39" s="27">
        <f t="shared" si="2"/>
        <v>4.7886537180871613</v>
      </c>
      <c r="Z39" s="27">
        <f t="shared" si="3"/>
        <v>-3.8479561924606287</v>
      </c>
      <c r="AA39" s="27">
        <f t="shared" si="4"/>
        <v>-3.6931469820872849</v>
      </c>
      <c r="AB39" s="27">
        <f t="shared" si="5"/>
        <v>6.5605392721567881</v>
      </c>
      <c r="AC39" s="27">
        <f t="shared" si="6"/>
        <v>5.5347791673018349</v>
      </c>
      <c r="AD39" s="27">
        <f t="shared" si="7"/>
        <v>8.0426294266548126</v>
      </c>
      <c r="AE39" s="27">
        <f t="shared" si="8"/>
        <v>7.7731843186608103</v>
      </c>
      <c r="AF39" s="27">
        <f t="shared" si="9"/>
        <v>6.5000366409303467</v>
      </c>
      <c r="AG39" s="27">
        <f t="shared" si="10"/>
        <v>4.304897074628883</v>
      </c>
      <c r="AH39" s="27">
        <f t="shared" si="11"/>
        <v>8.4706859265281338</v>
      </c>
      <c r="AI39" s="27">
        <f t="shared" si="12"/>
        <v>4.3254522665175728</v>
      </c>
      <c r="AJ39" s="27">
        <f t="shared" si="13"/>
        <v>4.4643826357475263</v>
      </c>
      <c r="AK39" s="27">
        <f t="shared" si="14"/>
        <v>2.1532007603773451</v>
      </c>
      <c r="AL39" s="27">
        <f t="shared" si="15"/>
        <v>7.2710221247382236</v>
      </c>
      <c r="AM39" s="27">
        <f t="shared" si="16"/>
        <v>10.948997877248459</v>
      </c>
      <c r="AN39" s="27">
        <f t="shared" si="17"/>
        <v>9.9298775730602529</v>
      </c>
      <c r="AO39" s="27">
        <f t="shared" si="18"/>
        <v>4.7431152177326084</v>
      </c>
      <c r="AP39" s="23"/>
      <c r="AQ39" s="23"/>
      <c r="AR39" s="57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M39" s="57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</row>
    <row r="40" spans="1:84" s="59" customFormat="1" ht="15.75" x14ac:dyDescent="0.25">
      <c r="A40" s="40">
        <v>42217</v>
      </c>
      <c r="B40" s="27">
        <v>98.914838006566512</v>
      </c>
      <c r="C40" s="27">
        <v>149.5977823594082</v>
      </c>
      <c r="D40" s="27">
        <v>101.35944359895133</v>
      </c>
      <c r="E40" s="27">
        <v>96.60447447954779</v>
      </c>
      <c r="F40" s="27">
        <v>107.29169557988548</v>
      </c>
      <c r="G40" s="27">
        <v>109.48011672031299</v>
      </c>
      <c r="H40" s="27">
        <v>107.49828065372088</v>
      </c>
      <c r="I40" s="27">
        <v>110.34980766152115</v>
      </c>
      <c r="J40" s="27">
        <v>109.82197904929014</v>
      </c>
      <c r="K40" s="27">
        <v>108.0131236046707</v>
      </c>
      <c r="L40" s="27">
        <v>108.81825585796378</v>
      </c>
      <c r="M40" s="27">
        <v>109.50337250365415</v>
      </c>
      <c r="N40" s="27">
        <v>103.73828422865175</v>
      </c>
      <c r="O40" s="27">
        <v>109.13104511820237</v>
      </c>
      <c r="P40" s="27">
        <v>111.53231943176283</v>
      </c>
      <c r="Q40" s="27">
        <v>118.52326058378527</v>
      </c>
      <c r="R40" s="27">
        <v>110.79469391848961</v>
      </c>
      <c r="S40" s="27">
        <v>112.32805644292993</v>
      </c>
      <c r="T40" s="27">
        <v>107.52233887606798</v>
      </c>
      <c r="U40" s="23"/>
      <c r="V40" s="40">
        <v>42217</v>
      </c>
      <c r="W40" s="27">
        <f t="shared" si="0"/>
        <v>3.6360565820043007</v>
      </c>
      <c r="X40" s="27">
        <f t="shared" si="1"/>
        <v>1.7308160142611086</v>
      </c>
      <c r="Y40" s="27">
        <f t="shared" si="2"/>
        <v>4.2540488470025792</v>
      </c>
      <c r="Z40" s="27">
        <f t="shared" si="3"/>
        <v>1.4744962044227492</v>
      </c>
      <c r="AA40" s="27">
        <f t="shared" si="4"/>
        <v>-3.3592478297467068</v>
      </c>
      <c r="AB40" s="27">
        <f t="shared" si="5"/>
        <v>6.1313928618403679</v>
      </c>
      <c r="AC40" s="27">
        <f t="shared" si="6"/>
        <v>5.0125506477936881</v>
      </c>
      <c r="AD40" s="27">
        <f t="shared" si="7"/>
        <v>2.4827967227819272</v>
      </c>
      <c r="AE40" s="27">
        <f t="shared" si="8"/>
        <v>13.299857782297721</v>
      </c>
      <c r="AF40" s="27">
        <f t="shared" si="9"/>
        <v>6.7010195015953826</v>
      </c>
      <c r="AG40" s="27">
        <f t="shared" si="10"/>
        <v>4.3181795924359392</v>
      </c>
      <c r="AH40" s="27">
        <f t="shared" si="11"/>
        <v>7.8661971370858481</v>
      </c>
      <c r="AI40" s="27">
        <f t="shared" si="12"/>
        <v>7.510370769095374</v>
      </c>
      <c r="AJ40" s="27">
        <f t="shared" si="13"/>
        <v>4.7608538139926111</v>
      </c>
      <c r="AK40" s="27">
        <f t="shared" si="14"/>
        <v>2.5126861337398338</v>
      </c>
      <c r="AL40" s="27">
        <f t="shared" si="15"/>
        <v>7.8635402462516168</v>
      </c>
      <c r="AM40" s="27">
        <f t="shared" si="16"/>
        <v>7.6843278268278681</v>
      </c>
      <c r="AN40" s="27">
        <f t="shared" si="17"/>
        <v>9.3956571057128997</v>
      </c>
      <c r="AO40" s="27">
        <f t="shared" si="18"/>
        <v>5.2098536372198652</v>
      </c>
      <c r="AP40" s="23"/>
      <c r="AQ40" s="23"/>
      <c r="AR40" s="57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M40" s="57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</row>
    <row r="41" spans="1:84" s="59" customFormat="1" ht="15.75" x14ac:dyDescent="0.25">
      <c r="A41" s="40">
        <v>42248</v>
      </c>
      <c r="B41" s="27">
        <v>98.092029775018005</v>
      </c>
      <c r="C41" s="27">
        <v>152.88504658363578</v>
      </c>
      <c r="D41" s="27">
        <v>99.972857077652478</v>
      </c>
      <c r="E41" s="27">
        <v>104.05966977965875</v>
      </c>
      <c r="F41" s="27">
        <v>104.79313258428074</v>
      </c>
      <c r="G41" s="27">
        <v>109.53418225512576</v>
      </c>
      <c r="H41" s="27">
        <v>109.5616766051731</v>
      </c>
      <c r="I41" s="27">
        <v>104.5504619916324</v>
      </c>
      <c r="J41" s="27">
        <v>107.42610696273162</v>
      </c>
      <c r="K41" s="27">
        <v>117.11118254126339</v>
      </c>
      <c r="L41" s="27">
        <v>108.7517599258435</v>
      </c>
      <c r="M41" s="27">
        <v>103.08932541371952</v>
      </c>
      <c r="N41" s="27">
        <v>105.08982366897668</v>
      </c>
      <c r="O41" s="27">
        <v>109.40024155839937</v>
      </c>
      <c r="P41" s="27">
        <v>104.29372704311753</v>
      </c>
      <c r="Q41" s="27">
        <v>114.99275559388461</v>
      </c>
      <c r="R41" s="27">
        <v>105.3342561607204</v>
      </c>
      <c r="S41" s="27">
        <v>110.57355585115486</v>
      </c>
      <c r="T41" s="27">
        <v>106.65752003632308</v>
      </c>
      <c r="U41" s="23"/>
      <c r="V41" s="40">
        <v>42248</v>
      </c>
      <c r="W41" s="27">
        <f t="shared" si="0"/>
        <v>4.1943136461938053</v>
      </c>
      <c r="X41" s="27">
        <f t="shared" si="1"/>
        <v>-6.740920561810583</v>
      </c>
      <c r="Y41" s="27">
        <f t="shared" si="2"/>
        <v>6.5557768800174898</v>
      </c>
      <c r="Z41" s="27">
        <f t="shared" si="3"/>
        <v>1.0452934333874424</v>
      </c>
      <c r="AA41" s="27">
        <f t="shared" si="4"/>
        <v>-1.8118416894284479</v>
      </c>
      <c r="AB41" s="27">
        <f t="shared" si="5"/>
        <v>5.4809766392265828</v>
      </c>
      <c r="AC41" s="27">
        <f t="shared" si="6"/>
        <v>6.5663386877121894</v>
      </c>
      <c r="AD41" s="27">
        <f t="shared" si="7"/>
        <v>4.4165737387887134</v>
      </c>
      <c r="AE41" s="27">
        <f t="shared" si="8"/>
        <v>9.9861743504123552</v>
      </c>
      <c r="AF41" s="27">
        <f t="shared" si="9"/>
        <v>12.250438263672919</v>
      </c>
      <c r="AG41" s="27">
        <f t="shared" si="10"/>
        <v>4.1571762969784913</v>
      </c>
      <c r="AH41" s="27">
        <f t="shared" si="11"/>
        <v>4.3864521926332429</v>
      </c>
      <c r="AI41" s="27">
        <f t="shared" si="12"/>
        <v>3.1616000614750988</v>
      </c>
      <c r="AJ41" s="27">
        <f t="shared" si="13"/>
        <v>4.4344815518432767</v>
      </c>
      <c r="AK41" s="27">
        <f t="shared" si="14"/>
        <v>2.2376449669287126</v>
      </c>
      <c r="AL41" s="27">
        <f t="shared" si="15"/>
        <v>4.8278109917424388</v>
      </c>
      <c r="AM41" s="27">
        <f t="shared" si="16"/>
        <v>2.0119212327587235</v>
      </c>
      <c r="AN41" s="27">
        <f t="shared" si="17"/>
        <v>8.0416911856938924</v>
      </c>
      <c r="AO41" s="27">
        <f t="shared" si="18"/>
        <v>4.8059451277818681</v>
      </c>
      <c r="AP41" s="23"/>
      <c r="AQ41" s="23"/>
      <c r="AR41" s="57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M41" s="57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</row>
    <row r="42" spans="1:84" s="59" customFormat="1" ht="15.75" x14ac:dyDescent="0.25">
      <c r="A42" s="40">
        <v>42278</v>
      </c>
      <c r="B42" s="27">
        <v>97.599828949246287</v>
      </c>
      <c r="C42" s="27">
        <v>153.0779566869455</v>
      </c>
      <c r="D42" s="27">
        <v>104.81238414085398</v>
      </c>
      <c r="E42" s="27">
        <v>115.81879845634771</v>
      </c>
      <c r="F42" s="27">
        <v>120.31834242721472</v>
      </c>
      <c r="G42" s="27">
        <v>110.27365884246399</v>
      </c>
      <c r="H42" s="27">
        <v>115.29120730722622</v>
      </c>
      <c r="I42" s="27">
        <v>115.24882617068501</v>
      </c>
      <c r="J42" s="27">
        <v>109.30212497264553</v>
      </c>
      <c r="K42" s="27">
        <v>111.78838565961411</v>
      </c>
      <c r="L42" s="27">
        <v>109.83858071224233</v>
      </c>
      <c r="M42" s="27">
        <v>107.85631057412942</v>
      </c>
      <c r="N42" s="27">
        <v>108.84236677192516</v>
      </c>
      <c r="O42" s="27">
        <v>108.57201814492491</v>
      </c>
      <c r="P42" s="27">
        <v>90.00535159721376</v>
      </c>
      <c r="Q42" s="27">
        <v>110.8027179951562</v>
      </c>
      <c r="R42" s="27">
        <v>108.3151602824129</v>
      </c>
      <c r="S42" s="27">
        <v>109.74923993532957</v>
      </c>
      <c r="T42" s="27">
        <v>108.46032971629339</v>
      </c>
      <c r="U42" s="23"/>
      <c r="V42" s="40">
        <v>42278</v>
      </c>
      <c r="W42" s="27">
        <f t="shared" si="0"/>
        <v>4.4955163271124547</v>
      </c>
      <c r="X42" s="27">
        <f t="shared" si="1"/>
        <v>1.9764049379546549</v>
      </c>
      <c r="Y42" s="27">
        <f t="shared" si="2"/>
        <v>4.9153030238126689</v>
      </c>
      <c r="Z42" s="27">
        <f t="shared" si="3"/>
        <v>1.5435421067348472</v>
      </c>
      <c r="AA42" s="27">
        <f t="shared" si="4"/>
        <v>6.6866465976147822</v>
      </c>
      <c r="AB42" s="27">
        <f t="shared" si="5"/>
        <v>4.5030386832099367</v>
      </c>
      <c r="AC42" s="27">
        <f t="shared" si="6"/>
        <v>8.5623511309912459</v>
      </c>
      <c r="AD42" s="27">
        <f t="shared" si="7"/>
        <v>7.7339742993199678</v>
      </c>
      <c r="AE42" s="27">
        <f t="shared" si="8"/>
        <v>9.7383757233675254</v>
      </c>
      <c r="AF42" s="27">
        <f t="shared" si="9"/>
        <v>6.4982486189140616</v>
      </c>
      <c r="AG42" s="27">
        <f t="shared" si="10"/>
        <v>4.2704994672208443</v>
      </c>
      <c r="AH42" s="27">
        <f t="shared" si="11"/>
        <v>-1.2194966612729417</v>
      </c>
      <c r="AI42" s="27">
        <f t="shared" si="12"/>
        <v>4.2749032598559324</v>
      </c>
      <c r="AJ42" s="27">
        <f t="shared" si="13"/>
        <v>3.1063377280931377</v>
      </c>
      <c r="AK42" s="27">
        <f t="shared" si="14"/>
        <v>1.8168889942395907</v>
      </c>
      <c r="AL42" s="27">
        <f t="shared" si="15"/>
        <v>-4.2744813174335548</v>
      </c>
      <c r="AM42" s="27">
        <f t="shared" si="16"/>
        <v>3.776918996492924</v>
      </c>
      <c r="AN42" s="27">
        <f t="shared" si="17"/>
        <v>3.8132508389693669</v>
      </c>
      <c r="AO42" s="27">
        <f t="shared" si="18"/>
        <v>4.4020851549749977</v>
      </c>
      <c r="AP42" s="23"/>
      <c r="AQ42" s="23"/>
      <c r="AR42" s="57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M42" s="57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</row>
    <row r="43" spans="1:84" s="59" customFormat="1" ht="15.75" x14ac:dyDescent="0.25">
      <c r="A43" s="40">
        <v>42309</v>
      </c>
      <c r="B43" s="27">
        <v>104.1476982332714</v>
      </c>
      <c r="C43" s="27">
        <v>168.54341837637691</v>
      </c>
      <c r="D43" s="27">
        <v>108.2437621728036</v>
      </c>
      <c r="E43" s="27">
        <v>121.16739856532578</v>
      </c>
      <c r="F43" s="27">
        <v>127.10001102895575</v>
      </c>
      <c r="G43" s="27">
        <v>111.45394980942733</v>
      </c>
      <c r="H43" s="27">
        <v>119.25014188960539</v>
      </c>
      <c r="I43" s="27">
        <v>114.70971719559039</v>
      </c>
      <c r="J43" s="27">
        <v>111.08615267763149</v>
      </c>
      <c r="K43" s="27">
        <v>120.67600155542195</v>
      </c>
      <c r="L43" s="27">
        <v>110.30425461536186</v>
      </c>
      <c r="M43" s="27">
        <v>108.92500709952479</v>
      </c>
      <c r="N43" s="27">
        <v>116.58532796625386</v>
      </c>
      <c r="O43" s="27">
        <v>108.54048016913798</v>
      </c>
      <c r="P43" s="27">
        <v>87.13873898595206</v>
      </c>
      <c r="Q43" s="27">
        <v>123.2554405142381</v>
      </c>
      <c r="R43" s="27">
        <v>106.13323345323825</v>
      </c>
      <c r="S43" s="27">
        <v>111.36432052298082</v>
      </c>
      <c r="T43" s="27">
        <v>111.44277113882856</v>
      </c>
      <c r="U43" s="23"/>
      <c r="V43" s="40">
        <v>42309</v>
      </c>
      <c r="W43" s="27">
        <f t="shared" si="0"/>
        <v>5.2713648908576829</v>
      </c>
      <c r="X43" s="27">
        <f t="shared" si="1"/>
        <v>20.423188346217074</v>
      </c>
      <c r="Y43" s="27">
        <f t="shared" si="2"/>
        <v>1.1100483254073055</v>
      </c>
      <c r="Z43" s="27">
        <f t="shared" si="3"/>
        <v>2.7998500167241218</v>
      </c>
      <c r="AA43" s="27">
        <f t="shared" si="4"/>
        <v>7.8190611678690516</v>
      </c>
      <c r="AB43" s="27">
        <f t="shared" si="5"/>
        <v>2.3602570957494464</v>
      </c>
      <c r="AC43" s="27">
        <f t="shared" si="6"/>
        <v>10.427897840349317</v>
      </c>
      <c r="AD43" s="27">
        <f t="shared" si="7"/>
        <v>6.1531550286780572</v>
      </c>
      <c r="AE43" s="27">
        <f t="shared" si="8"/>
        <v>11.037500951645313</v>
      </c>
      <c r="AF43" s="27">
        <f t="shared" si="9"/>
        <v>11.516267270051614</v>
      </c>
      <c r="AG43" s="27">
        <f t="shared" si="10"/>
        <v>4.106721864272501</v>
      </c>
      <c r="AH43" s="27">
        <f t="shared" si="11"/>
        <v>-2.9271231063529655</v>
      </c>
      <c r="AI43" s="27">
        <f t="shared" si="12"/>
        <v>4.2069079067240835</v>
      </c>
      <c r="AJ43" s="27">
        <f t="shared" si="13"/>
        <v>2.8908781058555775</v>
      </c>
      <c r="AK43" s="27">
        <f t="shared" si="14"/>
        <v>1.3541091520430797</v>
      </c>
      <c r="AL43" s="27">
        <f t="shared" si="15"/>
        <v>9.3870482353271427</v>
      </c>
      <c r="AM43" s="27">
        <f t="shared" si="16"/>
        <v>0.90705456981443433</v>
      </c>
      <c r="AN43" s="27">
        <f t="shared" si="17"/>
        <v>-8.9859789523828226E-2</v>
      </c>
      <c r="AO43" s="27">
        <f t="shared" si="18"/>
        <v>4.0617962886029204</v>
      </c>
      <c r="AP43" s="23"/>
      <c r="AQ43" s="23"/>
      <c r="AR43" s="57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M43" s="57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</row>
    <row r="44" spans="1:84" s="59" customFormat="1" ht="15.75" x14ac:dyDescent="0.25">
      <c r="A44" s="41">
        <v>42339</v>
      </c>
      <c r="B44" s="28">
        <v>110.38651820305559</v>
      </c>
      <c r="C44" s="28">
        <v>134.59523202327532</v>
      </c>
      <c r="D44" s="28">
        <v>116.35546596322189</v>
      </c>
      <c r="E44" s="28">
        <v>127.32269738136861</v>
      </c>
      <c r="F44" s="28">
        <v>119.78592517206103</v>
      </c>
      <c r="G44" s="28">
        <v>110.9788065402274</v>
      </c>
      <c r="H44" s="28">
        <v>123.55507195664795</v>
      </c>
      <c r="I44" s="28">
        <v>133.8367881531955</v>
      </c>
      <c r="J44" s="28">
        <v>130.71415345191301</v>
      </c>
      <c r="K44" s="28">
        <v>123.61403587309283</v>
      </c>
      <c r="L44" s="28">
        <v>111.09905131532268</v>
      </c>
      <c r="M44" s="28">
        <v>119.4574255725188</v>
      </c>
      <c r="N44" s="28">
        <v>123.78662706501751</v>
      </c>
      <c r="O44" s="28">
        <v>108.62807517359077</v>
      </c>
      <c r="P44" s="28">
        <v>97.0007663773373</v>
      </c>
      <c r="Q44" s="28">
        <v>120.73869086840575</v>
      </c>
      <c r="R44" s="28">
        <v>104.95103549988069</v>
      </c>
      <c r="S44" s="28">
        <v>113.21998579778673</v>
      </c>
      <c r="T44" s="28">
        <v>115.23541436488203</v>
      </c>
      <c r="U44" s="23"/>
      <c r="V44" s="41">
        <v>42339</v>
      </c>
      <c r="W44" s="28">
        <f t="shared" si="0"/>
        <v>2.1896963220817867</v>
      </c>
      <c r="X44" s="28">
        <f t="shared" si="1"/>
        <v>-16.528025569366349</v>
      </c>
      <c r="Y44" s="28">
        <f t="shared" si="2"/>
        <v>3.0780242005651388</v>
      </c>
      <c r="Z44" s="28">
        <f t="shared" si="3"/>
        <v>6.2581178184140072</v>
      </c>
      <c r="AA44" s="28">
        <f t="shared" si="4"/>
        <v>7.3177458137914044</v>
      </c>
      <c r="AB44" s="28">
        <f t="shared" si="5"/>
        <v>0.5281441759637886</v>
      </c>
      <c r="AC44" s="28">
        <f t="shared" si="6"/>
        <v>7.0359839595293181</v>
      </c>
      <c r="AD44" s="28">
        <f t="shared" si="7"/>
        <v>-3.4540975424661724E-2</v>
      </c>
      <c r="AE44" s="28">
        <f t="shared" si="8"/>
        <v>7.1782247834401858</v>
      </c>
      <c r="AF44" s="28">
        <f t="shared" si="9"/>
        <v>16.003228155691929</v>
      </c>
      <c r="AG44" s="28">
        <f t="shared" si="10"/>
        <v>3.6011039782259786</v>
      </c>
      <c r="AH44" s="28">
        <f t="shared" si="11"/>
        <v>-1.2060599994662624</v>
      </c>
      <c r="AI44" s="28">
        <f t="shared" si="12"/>
        <v>2.4146798647573888</v>
      </c>
      <c r="AJ44" s="28">
        <f t="shared" si="13"/>
        <v>1.1585483501589664</v>
      </c>
      <c r="AK44" s="28">
        <f t="shared" si="14"/>
        <v>1.1903560302300065</v>
      </c>
      <c r="AL44" s="28">
        <f t="shared" si="15"/>
        <v>5.5592300686936795</v>
      </c>
      <c r="AM44" s="28">
        <f t="shared" si="16"/>
        <v>4.2424435486097138</v>
      </c>
      <c r="AN44" s="28">
        <f t="shared" si="17"/>
        <v>-1.1711475713258324</v>
      </c>
      <c r="AO44" s="28">
        <f t="shared" si="18"/>
        <v>2.6366503338493459</v>
      </c>
      <c r="AP44" s="23"/>
      <c r="AQ44" s="23"/>
      <c r="AR44" s="57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M44" s="57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</row>
    <row r="45" spans="1:84" s="59" customFormat="1" ht="15.75" x14ac:dyDescent="0.25">
      <c r="A45" s="42">
        <v>42370</v>
      </c>
      <c r="B45" s="29">
        <v>111.14688965772471</v>
      </c>
      <c r="C45" s="29">
        <v>128.09425107456363</v>
      </c>
      <c r="D45" s="29">
        <v>111.19972710795348</v>
      </c>
      <c r="E45" s="29">
        <v>111.54022586658378</v>
      </c>
      <c r="F45" s="29">
        <v>100.80294336655128</v>
      </c>
      <c r="G45" s="29">
        <v>107.09877043424454</v>
      </c>
      <c r="H45" s="29">
        <v>107.24312458696505</v>
      </c>
      <c r="I45" s="29">
        <v>109.44773643280379</v>
      </c>
      <c r="J45" s="29">
        <v>109.40479047804766</v>
      </c>
      <c r="K45" s="29">
        <v>125.95360140097252</v>
      </c>
      <c r="L45" s="29">
        <v>109.64748973618678</v>
      </c>
      <c r="M45" s="29">
        <v>103.72900700401804</v>
      </c>
      <c r="N45" s="29">
        <v>113.14260550797918</v>
      </c>
      <c r="O45" s="29">
        <v>106.72925935480373</v>
      </c>
      <c r="P45" s="29">
        <v>104.4990552896834</v>
      </c>
      <c r="Q45" s="29">
        <v>113.2497900494208</v>
      </c>
      <c r="R45" s="29">
        <v>104.68677772357242</v>
      </c>
      <c r="S45" s="29">
        <v>113.28946491224426</v>
      </c>
      <c r="T45" s="29">
        <v>109.7417563883557</v>
      </c>
      <c r="U45" s="23"/>
      <c r="V45" s="42">
        <v>42370</v>
      </c>
      <c r="W45" s="29">
        <f t="shared" si="0"/>
        <v>1.6201474511490659</v>
      </c>
      <c r="X45" s="29">
        <f t="shared" si="1"/>
        <v>-23.926201105883337</v>
      </c>
      <c r="Y45" s="29">
        <f t="shared" si="2"/>
        <v>2.6017868833381641</v>
      </c>
      <c r="Z45" s="29">
        <f t="shared" si="3"/>
        <v>-3.295553595221179E-2</v>
      </c>
      <c r="AA45" s="29">
        <f t="shared" si="4"/>
        <v>-3.5910288357780331</v>
      </c>
      <c r="AB45" s="29">
        <f t="shared" si="5"/>
        <v>0.76150457164514762</v>
      </c>
      <c r="AC45" s="29">
        <f t="shared" si="6"/>
        <v>2.6041549497661123</v>
      </c>
      <c r="AD45" s="29">
        <f t="shared" si="7"/>
        <v>5.085853865644367</v>
      </c>
      <c r="AE45" s="29">
        <f t="shared" si="8"/>
        <v>12.336216061542046</v>
      </c>
      <c r="AF45" s="29">
        <f t="shared" si="9"/>
        <v>7.5402826388440474</v>
      </c>
      <c r="AG45" s="29">
        <f t="shared" si="10"/>
        <v>3.2633272183742861</v>
      </c>
      <c r="AH45" s="29">
        <f t="shared" si="11"/>
        <v>-2.5588362897982222</v>
      </c>
      <c r="AI45" s="29">
        <f t="shared" si="12"/>
        <v>0.48985479461853743</v>
      </c>
      <c r="AJ45" s="29">
        <f t="shared" si="13"/>
        <v>2.4733165463015609</v>
      </c>
      <c r="AK45" s="29">
        <f t="shared" si="14"/>
        <v>1.4369274475804588</v>
      </c>
      <c r="AL45" s="29">
        <f t="shared" si="15"/>
        <v>0.65798529514783866</v>
      </c>
      <c r="AM45" s="29">
        <f t="shared" si="16"/>
        <v>5.2899476822488651</v>
      </c>
      <c r="AN45" s="29">
        <f t="shared" si="17"/>
        <v>2.342654457935069</v>
      </c>
      <c r="AO45" s="29">
        <f t="shared" si="18"/>
        <v>1.8356783683968843</v>
      </c>
      <c r="AP45" s="23"/>
      <c r="AQ45" s="23"/>
      <c r="AR45" s="57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M45" s="57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</row>
    <row r="46" spans="1:84" s="59" customFormat="1" ht="15.75" x14ac:dyDescent="0.25">
      <c r="A46" s="43">
        <v>42401</v>
      </c>
      <c r="B46" s="31">
        <v>112.65000432675537</v>
      </c>
      <c r="C46" s="31">
        <v>155.10644374381104</v>
      </c>
      <c r="D46" s="31">
        <v>108.74087964767679</v>
      </c>
      <c r="E46" s="31">
        <v>102.54649890059025</v>
      </c>
      <c r="F46" s="31">
        <v>103.6824451748485</v>
      </c>
      <c r="G46" s="31">
        <v>105.59572200915264</v>
      </c>
      <c r="H46" s="31">
        <v>105.53977597703897</v>
      </c>
      <c r="I46" s="31">
        <v>101.24090039054914</v>
      </c>
      <c r="J46" s="31">
        <v>104.20150569504177</v>
      </c>
      <c r="K46" s="31">
        <v>113.42948689063607</v>
      </c>
      <c r="L46" s="31">
        <v>109.62305284767484</v>
      </c>
      <c r="M46" s="31">
        <v>101.45199312962991</v>
      </c>
      <c r="N46" s="31">
        <v>111.18870807279552</v>
      </c>
      <c r="O46" s="31">
        <v>109.52668000678443</v>
      </c>
      <c r="P46" s="31">
        <v>122.80442716131782</v>
      </c>
      <c r="Q46" s="31">
        <v>119.62088400991568</v>
      </c>
      <c r="R46" s="31">
        <v>104.32637883699597</v>
      </c>
      <c r="S46" s="31">
        <v>112.72880356707181</v>
      </c>
      <c r="T46" s="31">
        <v>109.43247987874169</v>
      </c>
      <c r="U46" s="23"/>
      <c r="V46" s="43">
        <v>42401</v>
      </c>
      <c r="W46" s="31">
        <f t="shared" si="0"/>
        <v>2.0604415163541319</v>
      </c>
      <c r="X46" s="31">
        <f t="shared" si="1"/>
        <v>-3.2176339964880611</v>
      </c>
      <c r="Y46" s="31">
        <f t="shared" si="2"/>
        <v>2.4569808418134897</v>
      </c>
      <c r="Z46" s="31">
        <f t="shared" si="3"/>
        <v>0.8361517285290887</v>
      </c>
      <c r="AA46" s="31">
        <f t="shared" si="4"/>
        <v>-3.8225142633350799</v>
      </c>
      <c r="AB46" s="31">
        <f t="shared" si="5"/>
        <v>2.092859482295097</v>
      </c>
      <c r="AC46" s="31">
        <f t="shared" si="6"/>
        <v>0.92180228961721866</v>
      </c>
      <c r="AD46" s="31">
        <f t="shared" si="7"/>
        <v>1.6562354827034653</v>
      </c>
      <c r="AE46" s="31">
        <f t="shared" si="8"/>
        <v>5.8208180580035673</v>
      </c>
      <c r="AF46" s="31">
        <f t="shared" si="9"/>
        <v>5.1450767081562105</v>
      </c>
      <c r="AG46" s="31">
        <f t="shared" si="10"/>
        <v>3.1821347069498103</v>
      </c>
      <c r="AH46" s="31">
        <f t="shared" si="11"/>
        <v>-1.1407041961568325</v>
      </c>
      <c r="AI46" s="31">
        <f t="shared" si="12"/>
        <v>-0.64644635559825758</v>
      </c>
      <c r="AJ46" s="31">
        <f t="shared" si="13"/>
        <v>2.1395746323830735</v>
      </c>
      <c r="AK46" s="31">
        <f t="shared" si="14"/>
        <v>2.4616204815623348</v>
      </c>
      <c r="AL46" s="31">
        <f t="shared" si="15"/>
        <v>7.2147455266160563</v>
      </c>
      <c r="AM46" s="31">
        <f t="shared" si="16"/>
        <v>0.52297671038769522</v>
      </c>
      <c r="AN46" s="31">
        <f t="shared" si="17"/>
        <v>4.3983786768797586</v>
      </c>
      <c r="AO46" s="31">
        <f t="shared" si="18"/>
        <v>2.1255527724193684</v>
      </c>
      <c r="AP46" s="23"/>
      <c r="AQ46" s="23"/>
      <c r="AR46" s="57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M46" s="57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</row>
    <row r="47" spans="1:84" s="59" customFormat="1" ht="15.75" x14ac:dyDescent="0.25">
      <c r="A47" s="43">
        <v>42430</v>
      </c>
      <c r="B47" s="31">
        <v>120.14231056880767</v>
      </c>
      <c r="C47" s="31">
        <v>156.37406480999331</v>
      </c>
      <c r="D47" s="31">
        <v>111.77861924740616</v>
      </c>
      <c r="E47" s="31">
        <v>108.7181984965475</v>
      </c>
      <c r="F47" s="31">
        <v>100.4179359149156</v>
      </c>
      <c r="G47" s="31">
        <v>108.66831511901782</v>
      </c>
      <c r="H47" s="31">
        <v>107.86477130390936</v>
      </c>
      <c r="I47" s="31">
        <v>114.78026061126782</v>
      </c>
      <c r="J47" s="31">
        <v>105.8334145213766</v>
      </c>
      <c r="K47" s="31">
        <v>124.86865988851454</v>
      </c>
      <c r="L47" s="31">
        <v>110.97441099754914</v>
      </c>
      <c r="M47" s="31">
        <v>104.15891161754359</v>
      </c>
      <c r="N47" s="31">
        <v>115.73554252816834</v>
      </c>
      <c r="O47" s="31">
        <v>110.87917511205269</v>
      </c>
      <c r="P47" s="31">
        <v>122.82390810531162</v>
      </c>
      <c r="Q47" s="31">
        <v>120.84130507263485</v>
      </c>
      <c r="R47" s="31">
        <v>111.29685555105681</v>
      </c>
      <c r="S47" s="31">
        <v>114.83969469859028</v>
      </c>
      <c r="T47" s="31">
        <v>112.95181962174829</v>
      </c>
      <c r="U47" s="23"/>
      <c r="V47" s="43">
        <v>42430</v>
      </c>
      <c r="W47" s="31">
        <f t="shared" si="0"/>
        <v>0.78406181882533588</v>
      </c>
      <c r="X47" s="31">
        <f t="shared" si="1"/>
        <v>-3.8025329196832445</v>
      </c>
      <c r="Y47" s="31">
        <f t="shared" si="2"/>
        <v>-2.4292690902191936</v>
      </c>
      <c r="Z47" s="31">
        <f t="shared" si="3"/>
        <v>-0.72521009923998747</v>
      </c>
      <c r="AA47" s="31">
        <f t="shared" si="4"/>
        <v>-2.394473818441341</v>
      </c>
      <c r="AB47" s="31">
        <f t="shared" si="5"/>
        <v>2.7806981870819811</v>
      </c>
      <c r="AC47" s="31">
        <f t="shared" si="6"/>
        <v>-0.75385458124287652</v>
      </c>
      <c r="AD47" s="31">
        <f t="shared" si="7"/>
        <v>4.6129607308320857</v>
      </c>
      <c r="AE47" s="31">
        <f t="shared" si="8"/>
        <v>2.8503042420710614</v>
      </c>
      <c r="AF47" s="31">
        <f t="shared" si="9"/>
        <v>6.6795550052665646</v>
      </c>
      <c r="AG47" s="31">
        <f t="shared" si="10"/>
        <v>3.1068463998549021</v>
      </c>
      <c r="AH47" s="31">
        <f t="shared" si="11"/>
        <v>-6.5533622389610429</v>
      </c>
      <c r="AI47" s="31">
        <f t="shared" si="12"/>
        <v>-3.6979735881035083</v>
      </c>
      <c r="AJ47" s="31">
        <f t="shared" si="13"/>
        <v>3.0171070355598459</v>
      </c>
      <c r="AK47" s="31">
        <f t="shared" si="14"/>
        <v>0.25365024075856013</v>
      </c>
      <c r="AL47" s="31">
        <f t="shared" si="15"/>
        <v>4.6633180705222088</v>
      </c>
      <c r="AM47" s="31">
        <f t="shared" si="16"/>
        <v>2.5100394489473388</v>
      </c>
      <c r="AN47" s="31">
        <f t="shared" si="17"/>
        <v>4.9925653071647815</v>
      </c>
      <c r="AO47" s="31">
        <f t="shared" si="18"/>
        <v>1.0903426692979252</v>
      </c>
      <c r="AP47" s="23"/>
      <c r="AQ47" s="23"/>
      <c r="AR47" s="57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M47" s="57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</row>
    <row r="48" spans="1:84" s="59" customFormat="1" ht="15.75" x14ac:dyDescent="0.25">
      <c r="A48" s="43">
        <v>42461</v>
      </c>
      <c r="B48" s="31">
        <v>111.20669509685942</v>
      </c>
      <c r="C48" s="31">
        <v>128.46729409919465</v>
      </c>
      <c r="D48" s="31">
        <v>114.17925851704317</v>
      </c>
      <c r="E48" s="31">
        <v>113.3952806797747</v>
      </c>
      <c r="F48" s="31">
        <v>103.95596633191536</v>
      </c>
      <c r="G48" s="31">
        <v>111.13346566229229</v>
      </c>
      <c r="H48" s="31">
        <v>112.14716450588156</v>
      </c>
      <c r="I48" s="31">
        <v>109.64599942438397</v>
      </c>
      <c r="J48" s="31">
        <v>108.87997866638534</v>
      </c>
      <c r="K48" s="31">
        <v>116.91802985362982</v>
      </c>
      <c r="L48" s="31">
        <v>111.76717771684378</v>
      </c>
      <c r="M48" s="31">
        <v>111.64482930074797</v>
      </c>
      <c r="N48" s="31">
        <v>115.22840926090852</v>
      </c>
      <c r="O48" s="31">
        <v>108.86651556580047</v>
      </c>
      <c r="P48" s="31">
        <v>107.95319961528985</v>
      </c>
      <c r="Q48" s="31">
        <v>121.41208008848525</v>
      </c>
      <c r="R48" s="31">
        <v>113.14761500388671</v>
      </c>
      <c r="S48" s="31">
        <v>115.19024604616885</v>
      </c>
      <c r="T48" s="31">
        <v>112.28205291445452</v>
      </c>
      <c r="U48" s="23"/>
      <c r="V48" s="43">
        <v>42461</v>
      </c>
      <c r="W48" s="31">
        <f t="shared" si="0"/>
        <v>3.3058743053775714</v>
      </c>
      <c r="X48" s="31">
        <f t="shared" si="1"/>
        <v>-12.231273464604769</v>
      </c>
      <c r="Y48" s="31">
        <f t="shared" si="2"/>
        <v>5.6987024568665703</v>
      </c>
      <c r="Z48" s="31">
        <f t="shared" si="3"/>
        <v>10.423959288742225</v>
      </c>
      <c r="AA48" s="31">
        <f t="shared" si="4"/>
        <v>1.3842718568283487</v>
      </c>
      <c r="AB48" s="31">
        <f t="shared" si="5"/>
        <v>4.3284871246650312</v>
      </c>
      <c r="AC48" s="31">
        <f t="shared" si="6"/>
        <v>3.2542734460073746</v>
      </c>
      <c r="AD48" s="31">
        <f t="shared" si="7"/>
        <v>4.8234132188678842</v>
      </c>
      <c r="AE48" s="31">
        <f t="shared" si="8"/>
        <v>9.9711168728856592</v>
      </c>
      <c r="AF48" s="31">
        <f t="shared" si="9"/>
        <v>8.9120169745290809</v>
      </c>
      <c r="AG48" s="31">
        <f t="shared" si="10"/>
        <v>3.9932466281366317</v>
      </c>
      <c r="AH48" s="31">
        <f t="shared" si="11"/>
        <v>0.78482444259388728</v>
      </c>
      <c r="AI48" s="31">
        <f t="shared" si="12"/>
        <v>2.2890565038919561</v>
      </c>
      <c r="AJ48" s="31">
        <f t="shared" si="13"/>
        <v>1.1524591734022067</v>
      </c>
      <c r="AK48" s="31">
        <f t="shared" si="14"/>
        <v>1.0330244980796692</v>
      </c>
      <c r="AL48" s="31">
        <f t="shared" si="15"/>
        <v>9.7868162053456018</v>
      </c>
      <c r="AM48" s="31">
        <f t="shared" si="16"/>
        <v>3.3047475355461273</v>
      </c>
      <c r="AN48" s="31">
        <f t="shared" si="17"/>
        <v>5.33946914420018</v>
      </c>
      <c r="AO48" s="31">
        <f t="shared" si="18"/>
        <v>4.2979456618647873</v>
      </c>
      <c r="AP48" s="23"/>
      <c r="AQ48" s="23"/>
      <c r="AR48" s="57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M48" s="57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</row>
    <row r="49" spans="1:84" s="59" customFormat="1" ht="15.75" x14ac:dyDescent="0.25">
      <c r="A49" s="43">
        <v>42491</v>
      </c>
      <c r="B49" s="31">
        <v>104.87159013228376</v>
      </c>
      <c r="C49" s="31">
        <v>124.13427675319168</v>
      </c>
      <c r="D49" s="31">
        <v>114.09144190739899</v>
      </c>
      <c r="E49" s="31">
        <v>108.86651311526285</v>
      </c>
      <c r="F49" s="31">
        <v>108.78056526776015</v>
      </c>
      <c r="G49" s="31">
        <v>109.96334767756315</v>
      </c>
      <c r="H49" s="31">
        <v>113.49404029516161</v>
      </c>
      <c r="I49" s="31">
        <v>116.28625142675736</v>
      </c>
      <c r="J49" s="31">
        <v>112.12189221122078</v>
      </c>
      <c r="K49" s="31">
        <v>116.59880201864269</v>
      </c>
      <c r="L49" s="31">
        <v>112.09815473152898</v>
      </c>
      <c r="M49" s="31">
        <v>105.54706362057848</v>
      </c>
      <c r="N49" s="31">
        <v>110.29195969847835</v>
      </c>
      <c r="O49" s="31">
        <v>109.50521285887226</v>
      </c>
      <c r="P49" s="31">
        <v>100.86438648789591</v>
      </c>
      <c r="Q49" s="31">
        <v>119.00082906326175</v>
      </c>
      <c r="R49" s="31">
        <v>113.45274181085064</v>
      </c>
      <c r="S49" s="31">
        <v>113.60285715172938</v>
      </c>
      <c r="T49" s="31">
        <v>111.11464977468026</v>
      </c>
      <c r="U49" s="23"/>
      <c r="V49" s="43">
        <v>42491</v>
      </c>
      <c r="W49" s="31">
        <f t="shared" si="0"/>
        <v>2.5370209470557938</v>
      </c>
      <c r="X49" s="31">
        <f t="shared" si="1"/>
        <v>-14.769415433157164</v>
      </c>
      <c r="Y49" s="31">
        <f t="shared" si="2"/>
        <v>6.1611008122232249</v>
      </c>
      <c r="Z49" s="31">
        <f t="shared" si="3"/>
        <v>9.1392777385005104</v>
      </c>
      <c r="AA49" s="31">
        <f t="shared" si="4"/>
        <v>1.924112832368067</v>
      </c>
      <c r="AB49" s="31">
        <f t="shared" si="5"/>
        <v>4.871421588150568</v>
      </c>
      <c r="AC49" s="31">
        <f t="shared" si="6"/>
        <v>6.4751980245018927</v>
      </c>
      <c r="AD49" s="31">
        <f t="shared" si="7"/>
        <v>2.9153905391393806</v>
      </c>
      <c r="AE49" s="31">
        <f t="shared" si="8"/>
        <v>10.063577978611633</v>
      </c>
      <c r="AF49" s="31">
        <f t="shared" si="9"/>
        <v>9.4555981355702698</v>
      </c>
      <c r="AG49" s="31">
        <f t="shared" si="10"/>
        <v>4.0859588553129527</v>
      </c>
      <c r="AH49" s="31">
        <f t="shared" si="11"/>
        <v>-2.5852972741886759</v>
      </c>
      <c r="AI49" s="31">
        <f t="shared" si="12"/>
        <v>-1.0814634342838758</v>
      </c>
      <c r="AJ49" s="31">
        <f t="shared" si="13"/>
        <v>1.4836596928709014</v>
      </c>
      <c r="AK49" s="31">
        <f t="shared" si="14"/>
        <v>0.54129679758396776</v>
      </c>
      <c r="AL49" s="31">
        <f t="shared" si="15"/>
        <v>3.8481327717302349</v>
      </c>
      <c r="AM49" s="31">
        <f t="shared" si="16"/>
        <v>5.7737767999647645</v>
      </c>
      <c r="AN49" s="31">
        <f t="shared" si="17"/>
        <v>4.7136765107807435</v>
      </c>
      <c r="AO49" s="31">
        <f t="shared" si="18"/>
        <v>4.1660850775189431</v>
      </c>
      <c r="AP49" s="23"/>
      <c r="AQ49" s="23"/>
      <c r="AR49" s="57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M49" s="57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</row>
    <row r="50" spans="1:84" s="59" customFormat="1" ht="15.75" x14ac:dyDescent="0.25">
      <c r="A50" s="43">
        <v>42522</v>
      </c>
      <c r="B50" s="31">
        <v>99.534902673506735</v>
      </c>
      <c r="C50" s="31">
        <v>161.45632841216351</v>
      </c>
      <c r="D50" s="31">
        <v>105.45751840105162</v>
      </c>
      <c r="E50" s="31">
        <v>103.10476789400838</v>
      </c>
      <c r="F50" s="31">
        <v>103.73866707161511</v>
      </c>
      <c r="G50" s="31">
        <v>107.90869485147894</v>
      </c>
      <c r="H50" s="31">
        <v>108.95877013847472</v>
      </c>
      <c r="I50" s="31">
        <v>111.73760330703104</v>
      </c>
      <c r="J50" s="31">
        <v>110.17966988154589</v>
      </c>
      <c r="K50" s="31">
        <v>123.94855082825894</v>
      </c>
      <c r="L50" s="31">
        <v>111.97052675755219</v>
      </c>
      <c r="M50" s="31">
        <v>100.65798444652381</v>
      </c>
      <c r="N50" s="31">
        <v>104.97649426017244</v>
      </c>
      <c r="O50" s="31">
        <v>109.69839229468086</v>
      </c>
      <c r="P50" s="31">
        <v>101.15123873813985</v>
      </c>
      <c r="Q50" s="31">
        <v>123.03065193619179</v>
      </c>
      <c r="R50" s="31">
        <v>113.6454143354411</v>
      </c>
      <c r="S50" s="31">
        <v>110.81192900305591</v>
      </c>
      <c r="T50" s="31">
        <v>108.39278168340869</v>
      </c>
      <c r="U50" s="23"/>
      <c r="V50" s="43">
        <v>42522</v>
      </c>
      <c r="W50" s="31">
        <f t="shared" si="0"/>
        <v>3.666237060882267</v>
      </c>
      <c r="X50" s="31">
        <f t="shared" si="1"/>
        <v>19.976321994764731</v>
      </c>
      <c r="Y50" s="31">
        <f t="shared" si="2"/>
        <v>2.6817749728877232</v>
      </c>
      <c r="Z50" s="31">
        <f t="shared" si="3"/>
        <v>5.3134607282142809</v>
      </c>
      <c r="AA50" s="31">
        <f t="shared" si="4"/>
        <v>0.4261862304223456</v>
      </c>
      <c r="AB50" s="31">
        <f t="shared" si="5"/>
        <v>2.2387252706481888</v>
      </c>
      <c r="AC50" s="31">
        <f t="shared" si="6"/>
        <v>3.5859935302563457</v>
      </c>
      <c r="AD50" s="31">
        <f t="shared" si="7"/>
        <v>3.23785894576028</v>
      </c>
      <c r="AE50" s="31">
        <f t="shared" si="8"/>
        <v>3.4755032290446479</v>
      </c>
      <c r="AF50" s="31">
        <f t="shared" si="9"/>
        <v>4.2483942990265859</v>
      </c>
      <c r="AG50" s="31">
        <f t="shared" si="10"/>
        <v>3.7350481540574521</v>
      </c>
      <c r="AH50" s="31">
        <f t="shared" si="11"/>
        <v>-5.5199890983362963</v>
      </c>
      <c r="AI50" s="31">
        <f t="shared" si="12"/>
        <v>-1.4575497934395543</v>
      </c>
      <c r="AJ50" s="31">
        <f t="shared" si="13"/>
        <v>1.2907485151327336</v>
      </c>
      <c r="AK50" s="31">
        <f t="shared" si="14"/>
        <v>0.21072134037392232</v>
      </c>
      <c r="AL50" s="31">
        <f t="shared" si="15"/>
        <v>8.5330420960475664</v>
      </c>
      <c r="AM50" s="31">
        <f t="shared" si="16"/>
        <v>3.1294678679343519</v>
      </c>
      <c r="AN50" s="31">
        <f t="shared" si="17"/>
        <v>0.97706920491673088</v>
      </c>
      <c r="AO50" s="31">
        <f t="shared" si="18"/>
        <v>2.6268976614895507</v>
      </c>
      <c r="AP50" s="23"/>
      <c r="AQ50" s="23"/>
      <c r="AR50" s="57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M50" s="57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</row>
    <row r="51" spans="1:84" s="59" customFormat="1" ht="15.75" x14ac:dyDescent="0.25">
      <c r="A51" s="43">
        <v>42552</v>
      </c>
      <c r="B51" s="31">
        <v>99.146688388686741</v>
      </c>
      <c r="C51" s="31">
        <v>124.6477213984749</v>
      </c>
      <c r="D51" s="31">
        <v>108.51634259794655</v>
      </c>
      <c r="E51" s="31">
        <v>105.59249976887318</v>
      </c>
      <c r="F51" s="31">
        <v>106.39992117076058</v>
      </c>
      <c r="G51" s="31">
        <v>107.89225128012335</v>
      </c>
      <c r="H51" s="31">
        <v>108.12035203816406</v>
      </c>
      <c r="I51" s="31">
        <v>125.78777318656826</v>
      </c>
      <c r="J51" s="31">
        <v>108.54248237600152</v>
      </c>
      <c r="K51" s="31">
        <v>116.81594858501268</v>
      </c>
      <c r="L51" s="31">
        <v>112.30004253739595</v>
      </c>
      <c r="M51" s="31">
        <v>104.9117608816061</v>
      </c>
      <c r="N51" s="31">
        <v>104.38322870801736</v>
      </c>
      <c r="O51" s="31">
        <v>109.60129114643007</v>
      </c>
      <c r="P51" s="31">
        <v>110.34649257304599</v>
      </c>
      <c r="Q51" s="31">
        <v>131.1092533498223</v>
      </c>
      <c r="R51" s="31">
        <v>111.73164737735115</v>
      </c>
      <c r="S51" s="31">
        <v>110.16667538658442</v>
      </c>
      <c r="T51" s="31">
        <v>109.34940600364533</v>
      </c>
      <c r="U51" s="23"/>
      <c r="V51" s="43">
        <v>42552</v>
      </c>
      <c r="W51" s="31">
        <f t="shared" si="0"/>
        <v>1.960614181282665</v>
      </c>
      <c r="X51" s="31">
        <f t="shared" si="1"/>
        <v>-20.948288111470163</v>
      </c>
      <c r="Y51" s="31">
        <f t="shared" si="2"/>
        <v>-2.6421462568677612E-2</v>
      </c>
      <c r="Z51" s="31">
        <f t="shared" si="3"/>
        <v>8.6729086196755389</v>
      </c>
      <c r="AA51" s="31">
        <f t="shared" si="4"/>
        <v>3.7173225069050915</v>
      </c>
      <c r="AB51" s="31">
        <f t="shared" si="5"/>
        <v>-0.36928744046836925</v>
      </c>
      <c r="AC51" s="31">
        <f t="shared" si="6"/>
        <v>0.33881335709638449</v>
      </c>
      <c r="AD51" s="31">
        <f t="shared" si="7"/>
        <v>8.7191007707309751</v>
      </c>
      <c r="AE51" s="31">
        <f t="shared" si="8"/>
        <v>-2.6721562503031464</v>
      </c>
      <c r="AF51" s="31">
        <f t="shared" si="9"/>
        <v>7.1990394274957339</v>
      </c>
      <c r="AG51" s="31">
        <f t="shared" si="10"/>
        <v>3.2145491662173953</v>
      </c>
      <c r="AH51" s="31">
        <f t="shared" si="11"/>
        <v>-7.7350588842830348</v>
      </c>
      <c r="AI51" s="31">
        <f t="shared" si="12"/>
        <v>-2.2039279750236886</v>
      </c>
      <c r="AJ51" s="31">
        <f t="shared" si="13"/>
        <v>0.8855926061601167</v>
      </c>
      <c r="AK51" s="31">
        <f t="shared" si="14"/>
        <v>6.9043894384222426E-2</v>
      </c>
      <c r="AL51" s="31">
        <f t="shared" si="15"/>
        <v>5.7104750345318962</v>
      </c>
      <c r="AM51" s="31">
        <f t="shared" si="16"/>
        <v>-2.173766146929097</v>
      </c>
      <c r="AN51" s="31">
        <f t="shared" si="17"/>
        <v>-2.0332104260154296</v>
      </c>
      <c r="AO51" s="31">
        <f t="shared" si="18"/>
        <v>0.59588739024198389</v>
      </c>
      <c r="AP51" s="23"/>
      <c r="AQ51" s="23"/>
      <c r="AR51" s="57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M51" s="57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</row>
    <row r="52" spans="1:84" s="59" customFormat="1" ht="15.75" x14ac:dyDescent="0.25">
      <c r="A52" s="43">
        <v>42583</v>
      </c>
      <c r="B52" s="31">
        <v>104.37271039143161</v>
      </c>
      <c r="C52" s="31">
        <v>151.70464074382173</v>
      </c>
      <c r="D52" s="31">
        <v>106.19282627837583</v>
      </c>
      <c r="E52" s="31">
        <v>109.18160367735626</v>
      </c>
      <c r="F52" s="31">
        <v>110.60908496144366</v>
      </c>
      <c r="G52" s="31">
        <v>109.97125090412918</v>
      </c>
      <c r="H52" s="31">
        <v>111.15692251869055</v>
      </c>
      <c r="I52" s="31">
        <v>113.48914621544333</v>
      </c>
      <c r="J52" s="31">
        <v>109.71745417623575</v>
      </c>
      <c r="K52" s="31">
        <v>114.8098021854325</v>
      </c>
      <c r="L52" s="31">
        <v>112.71561223056646</v>
      </c>
      <c r="M52" s="31">
        <v>104.05202799523165</v>
      </c>
      <c r="N52" s="31">
        <v>103.60541411415467</v>
      </c>
      <c r="O52" s="31">
        <v>109.49172496197251</v>
      </c>
      <c r="P52" s="31">
        <v>110.94429048298296</v>
      </c>
      <c r="Q52" s="31">
        <v>129.24987366793061</v>
      </c>
      <c r="R52" s="31">
        <v>115.22783344982685</v>
      </c>
      <c r="S52" s="31">
        <v>112.27025542848783</v>
      </c>
      <c r="T52" s="31">
        <v>110.41425141046184</v>
      </c>
      <c r="U52" s="23"/>
      <c r="V52" s="43">
        <v>42583</v>
      </c>
      <c r="W52" s="31">
        <f t="shared" si="0"/>
        <v>5.5177488988080512</v>
      </c>
      <c r="X52" s="31">
        <f t="shared" si="1"/>
        <v>1.4083486741479874</v>
      </c>
      <c r="Y52" s="31">
        <f t="shared" si="2"/>
        <v>4.7685568387181974</v>
      </c>
      <c r="Z52" s="31">
        <f t="shared" si="3"/>
        <v>13.019199437259175</v>
      </c>
      <c r="AA52" s="31">
        <f t="shared" si="4"/>
        <v>3.0919349010456898</v>
      </c>
      <c r="AB52" s="31">
        <f t="shared" si="5"/>
        <v>0.44860582773299029</v>
      </c>
      <c r="AC52" s="31">
        <f t="shared" si="6"/>
        <v>3.4034422157458266</v>
      </c>
      <c r="AD52" s="31">
        <f t="shared" si="7"/>
        <v>2.8448971687848825</v>
      </c>
      <c r="AE52" s="31">
        <f t="shared" si="8"/>
        <v>-9.5176643108459302E-2</v>
      </c>
      <c r="AF52" s="31">
        <f t="shared" si="9"/>
        <v>6.2924562811809182</v>
      </c>
      <c r="AG52" s="31">
        <f t="shared" si="10"/>
        <v>3.5815280642705289</v>
      </c>
      <c r="AH52" s="31">
        <f t="shared" si="11"/>
        <v>-4.9782434858256011</v>
      </c>
      <c r="AI52" s="31">
        <f t="shared" si="12"/>
        <v>-0.12808204365923359</v>
      </c>
      <c r="AJ52" s="31">
        <f t="shared" si="13"/>
        <v>0.33050159409677349</v>
      </c>
      <c r="AK52" s="31">
        <f t="shared" si="14"/>
        <v>-0.52722740078908714</v>
      </c>
      <c r="AL52" s="31">
        <f t="shared" si="15"/>
        <v>9.0502176798980258</v>
      </c>
      <c r="AM52" s="31">
        <f t="shared" si="16"/>
        <v>4.0012200716025745</v>
      </c>
      <c r="AN52" s="31">
        <f t="shared" si="17"/>
        <v>-5.1457326221495236E-2</v>
      </c>
      <c r="AO52" s="31">
        <f t="shared" si="18"/>
        <v>2.6895922880985097</v>
      </c>
      <c r="AP52" s="23"/>
      <c r="AQ52" s="23"/>
      <c r="AR52" s="57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M52" s="57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</row>
    <row r="53" spans="1:84" s="59" customFormat="1" ht="15.75" x14ac:dyDescent="0.25">
      <c r="A53" s="43">
        <v>42614</v>
      </c>
      <c r="B53" s="31">
        <v>100.17592046148984</v>
      </c>
      <c r="C53" s="31">
        <v>126.48269792481211</v>
      </c>
      <c r="D53" s="31">
        <v>103.14686724463451</v>
      </c>
      <c r="E53" s="31">
        <v>116.39437710636365</v>
      </c>
      <c r="F53" s="31">
        <v>106.83903054802165</v>
      </c>
      <c r="G53" s="31">
        <v>111.38853683201677</v>
      </c>
      <c r="H53" s="31">
        <v>112.81573371767165</v>
      </c>
      <c r="I53" s="31">
        <v>112.32738683759798</v>
      </c>
      <c r="J53" s="31">
        <v>113.37239988646107</v>
      </c>
      <c r="K53" s="31">
        <v>131.44833801357419</v>
      </c>
      <c r="L53" s="31">
        <v>112.96757986599509</v>
      </c>
      <c r="M53" s="31">
        <v>100.6071022989445</v>
      </c>
      <c r="N53" s="31">
        <v>106.28317076886047</v>
      </c>
      <c r="O53" s="31">
        <v>110.42943298267954</v>
      </c>
      <c r="P53" s="31">
        <v>104.1219524130332</v>
      </c>
      <c r="Q53" s="31">
        <v>122.30795405840419</v>
      </c>
      <c r="R53" s="31">
        <v>109.84566255794313</v>
      </c>
      <c r="S53" s="31">
        <v>114.3341194613259</v>
      </c>
      <c r="T53" s="31">
        <v>109.80099036413333</v>
      </c>
      <c r="U53" s="23"/>
      <c r="V53" s="43">
        <v>42614</v>
      </c>
      <c r="W53" s="31">
        <f t="shared" si="0"/>
        <v>2.1244240650860178</v>
      </c>
      <c r="X53" s="31">
        <f t="shared" si="1"/>
        <v>-17.269412050955722</v>
      </c>
      <c r="Y53" s="31">
        <f t="shared" si="2"/>
        <v>3.1748719200018911</v>
      </c>
      <c r="Z53" s="31">
        <f t="shared" si="3"/>
        <v>11.853494589040153</v>
      </c>
      <c r="AA53" s="31">
        <f t="shared" si="4"/>
        <v>1.9523206466754743</v>
      </c>
      <c r="AB53" s="31">
        <f t="shared" si="5"/>
        <v>1.6929460180492981</v>
      </c>
      <c r="AC53" s="31">
        <f t="shared" si="6"/>
        <v>2.9700687442244771</v>
      </c>
      <c r="AD53" s="31">
        <f t="shared" si="7"/>
        <v>7.4384413974067485</v>
      </c>
      <c r="AE53" s="31">
        <f t="shared" si="8"/>
        <v>5.53524007510795</v>
      </c>
      <c r="AF53" s="31">
        <f t="shared" si="9"/>
        <v>12.242345403061066</v>
      </c>
      <c r="AG53" s="31">
        <f t="shared" si="10"/>
        <v>3.876553301782252</v>
      </c>
      <c r="AH53" s="31">
        <f t="shared" si="11"/>
        <v>-2.4078371885870098</v>
      </c>
      <c r="AI53" s="31">
        <f t="shared" si="12"/>
        <v>1.1355496262347202</v>
      </c>
      <c r="AJ53" s="31">
        <f t="shared" si="13"/>
        <v>0.94075790840990692</v>
      </c>
      <c r="AK53" s="31">
        <f t="shared" si="14"/>
        <v>-0.16470274383166839</v>
      </c>
      <c r="AL53" s="31">
        <f t="shared" si="15"/>
        <v>6.3614428811101504</v>
      </c>
      <c r="AM53" s="31">
        <f t="shared" si="16"/>
        <v>4.2829432339078295</v>
      </c>
      <c r="AN53" s="31">
        <f t="shared" si="17"/>
        <v>3.4009610898587681</v>
      </c>
      <c r="AO53" s="31">
        <f t="shared" si="18"/>
        <v>2.9472561585340884</v>
      </c>
      <c r="AP53" s="23"/>
      <c r="AQ53" s="23"/>
      <c r="AR53" s="57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M53" s="57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</row>
    <row r="54" spans="1:84" s="59" customFormat="1" ht="15.75" x14ac:dyDescent="0.25">
      <c r="A54" s="43">
        <v>42644</v>
      </c>
      <c r="B54" s="31">
        <v>97.497827752235949</v>
      </c>
      <c r="C54" s="31">
        <v>117.79960405253033</v>
      </c>
      <c r="D54" s="31">
        <v>106.46384231287567</v>
      </c>
      <c r="E54" s="31">
        <v>110.8056267795408</v>
      </c>
      <c r="F54" s="31">
        <v>117.55462474466509</v>
      </c>
      <c r="G54" s="31">
        <v>113.1368926267232</v>
      </c>
      <c r="H54" s="31">
        <v>114.83174518281108</v>
      </c>
      <c r="I54" s="31">
        <v>124.67785965199533</v>
      </c>
      <c r="J54" s="31">
        <v>109.12545621219084</v>
      </c>
      <c r="K54" s="31">
        <v>120.71354498129386</v>
      </c>
      <c r="L54" s="31">
        <v>114.20043205239261</v>
      </c>
      <c r="M54" s="31">
        <v>108.50828077153777</v>
      </c>
      <c r="N54" s="31">
        <v>111.78184253256656</v>
      </c>
      <c r="O54" s="31">
        <v>110.77257367925006</v>
      </c>
      <c r="P54" s="31">
        <v>90.139732920690491</v>
      </c>
      <c r="Q54" s="31">
        <v>123.25796953804399</v>
      </c>
      <c r="R54" s="31">
        <v>111.47576553663426</v>
      </c>
      <c r="S54" s="31">
        <v>114.40391659115417</v>
      </c>
      <c r="T54" s="31">
        <v>110.43079011591992</v>
      </c>
      <c r="U54" s="23"/>
      <c r="V54" s="43">
        <v>42644</v>
      </c>
      <c r="W54" s="31">
        <f t="shared" si="0"/>
        <v>-0.1045096063266584</v>
      </c>
      <c r="X54" s="31">
        <f t="shared" si="1"/>
        <v>-23.046004400595521</v>
      </c>
      <c r="Y54" s="31">
        <f t="shared" si="2"/>
        <v>1.5756326750495049</v>
      </c>
      <c r="Z54" s="31">
        <f t="shared" si="3"/>
        <v>-4.3284611337911372</v>
      </c>
      <c r="AA54" s="31">
        <f t="shared" si="4"/>
        <v>-2.2970044523523114</v>
      </c>
      <c r="AB54" s="31">
        <f t="shared" si="5"/>
        <v>2.5964802603943582</v>
      </c>
      <c r="AC54" s="31">
        <f t="shared" si="6"/>
        <v>-0.39852312691181169</v>
      </c>
      <c r="AD54" s="31">
        <f t="shared" si="7"/>
        <v>8.1814572821295286</v>
      </c>
      <c r="AE54" s="31">
        <f t="shared" si="8"/>
        <v>-0.16163341792201891</v>
      </c>
      <c r="AF54" s="31">
        <f t="shared" si="9"/>
        <v>7.983977287994918</v>
      </c>
      <c r="AG54" s="31">
        <f t="shared" si="10"/>
        <v>3.9711468519222421</v>
      </c>
      <c r="AH54" s="31">
        <f t="shared" si="11"/>
        <v>0.60448034420781482</v>
      </c>
      <c r="AI54" s="31">
        <f t="shared" si="12"/>
        <v>2.7006724015850949</v>
      </c>
      <c r="AJ54" s="31">
        <f t="shared" si="13"/>
        <v>2.0268164596404432</v>
      </c>
      <c r="AK54" s="31">
        <f t="shared" si="14"/>
        <v>0.14930370371541812</v>
      </c>
      <c r="AL54" s="31">
        <f t="shared" si="15"/>
        <v>11.240926006374934</v>
      </c>
      <c r="AM54" s="31">
        <f t="shared" si="16"/>
        <v>2.9179712664234785</v>
      </c>
      <c r="AN54" s="31">
        <f t="shared" si="17"/>
        <v>4.2411926119646921</v>
      </c>
      <c r="AO54" s="31">
        <f t="shared" si="18"/>
        <v>1.8167567854355582</v>
      </c>
      <c r="AP54" s="23"/>
      <c r="AQ54" s="23"/>
      <c r="AR54" s="57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M54" s="57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</row>
    <row r="55" spans="1:84" s="59" customFormat="1" ht="15.75" x14ac:dyDescent="0.25">
      <c r="A55" s="43">
        <v>42675</v>
      </c>
      <c r="B55" s="31">
        <v>107.4955158984715</v>
      </c>
      <c r="C55" s="31">
        <v>134.60146645310596</v>
      </c>
      <c r="D55" s="31">
        <v>113.47416976392201</v>
      </c>
      <c r="E55" s="31">
        <v>122.24010167141158</v>
      </c>
      <c r="F55" s="31">
        <v>124.31250034224689</v>
      </c>
      <c r="G55" s="31">
        <v>117.53995856611724</v>
      </c>
      <c r="H55" s="31">
        <v>119.38675457843034</v>
      </c>
      <c r="I55" s="31">
        <v>118.20427485326434</v>
      </c>
      <c r="J55" s="31">
        <v>114.59699780606397</v>
      </c>
      <c r="K55" s="31">
        <v>132.11887556735789</v>
      </c>
      <c r="L55" s="31">
        <v>115.00293732486027</v>
      </c>
      <c r="M55" s="31">
        <v>113.94688968855799</v>
      </c>
      <c r="N55" s="31">
        <v>115.53919261396508</v>
      </c>
      <c r="O55" s="31">
        <v>111.73208079657559</v>
      </c>
      <c r="P55" s="31">
        <v>87.66608396501573</v>
      </c>
      <c r="Q55" s="31">
        <v>121.76704757741636</v>
      </c>
      <c r="R55" s="31">
        <v>112.2244032177187</v>
      </c>
      <c r="S55" s="31">
        <v>116.6894870492988</v>
      </c>
      <c r="T55" s="31">
        <v>114.99787633463261</v>
      </c>
      <c r="U55" s="23"/>
      <c r="V55" s="43">
        <v>42675</v>
      </c>
      <c r="W55" s="31">
        <f t="shared" si="0"/>
        <v>3.2144903075069635</v>
      </c>
      <c r="X55" s="31">
        <f t="shared" si="1"/>
        <v>-20.138402466404628</v>
      </c>
      <c r="Y55" s="31">
        <f t="shared" si="2"/>
        <v>4.8320637477182515</v>
      </c>
      <c r="Z55" s="31">
        <f t="shared" si="3"/>
        <v>0.88530670690884961</v>
      </c>
      <c r="AA55" s="31">
        <f t="shared" si="4"/>
        <v>-2.193163213867706</v>
      </c>
      <c r="AB55" s="31">
        <f t="shared" si="5"/>
        <v>5.4605590623717006</v>
      </c>
      <c r="AC55" s="31">
        <f t="shared" si="6"/>
        <v>0.11455977046250609</v>
      </c>
      <c r="AD55" s="31">
        <f t="shared" si="7"/>
        <v>3.0464355968338879</v>
      </c>
      <c r="AE55" s="31">
        <f t="shared" si="8"/>
        <v>3.1604705391326604</v>
      </c>
      <c r="AF55" s="31">
        <f t="shared" si="9"/>
        <v>9.4823112006082226</v>
      </c>
      <c r="AG55" s="31">
        <f t="shared" si="10"/>
        <v>4.2597474828899777</v>
      </c>
      <c r="AH55" s="31">
        <f t="shared" si="11"/>
        <v>4.6104037289111233</v>
      </c>
      <c r="AI55" s="31">
        <f t="shared" si="12"/>
        <v>-0.89731304147601065</v>
      </c>
      <c r="AJ55" s="31">
        <f t="shared" si="13"/>
        <v>2.9404703410784236</v>
      </c>
      <c r="AK55" s="31">
        <f t="shared" si="14"/>
        <v>0.60517857522437168</v>
      </c>
      <c r="AL55" s="31">
        <f t="shared" si="15"/>
        <v>-1.207567739494479</v>
      </c>
      <c r="AM55" s="31">
        <f t="shared" si="16"/>
        <v>5.7391728926869945</v>
      </c>
      <c r="AN55" s="31">
        <f t="shared" si="17"/>
        <v>4.7817528103348792</v>
      </c>
      <c r="AO55" s="31">
        <f t="shared" si="18"/>
        <v>3.1900725004184523</v>
      </c>
      <c r="AP55" s="23"/>
      <c r="AQ55" s="23"/>
      <c r="AR55" s="57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M55" s="57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</row>
    <row r="56" spans="1:84" s="59" customFormat="1" ht="15.75" x14ac:dyDescent="0.25">
      <c r="A56" s="44">
        <v>42705</v>
      </c>
      <c r="B56" s="33">
        <v>112.92719262155764</v>
      </c>
      <c r="C56" s="33">
        <v>159.00491955067869</v>
      </c>
      <c r="D56" s="33">
        <v>121.54380926480762</v>
      </c>
      <c r="E56" s="33">
        <v>122.36466226165781</v>
      </c>
      <c r="F56" s="33">
        <v>118.75751290564904</v>
      </c>
      <c r="G56" s="33">
        <v>119.63123275487365</v>
      </c>
      <c r="H56" s="33">
        <v>127.69837614204444</v>
      </c>
      <c r="I56" s="33">
        <v>140.90189981974964</v>
      </c>
      <c r="J56" s="33">
        <v>138.0777860639771</v>
      </c>
      <c r="K56" s="33">
        <v>129.35424923575684</v>
      </c>
      <c r="L56" s="33">
        <v>116.62765880220964</v>
      </c>
      <c r="M56" s="33">
        <v>128.40253317319011</v>
      </c>
      <c r="N56" s="33">
        <v>132.85010634674734</v>
      </c>
      <c r="O56" s="33">
        <v>112.83202772801327</v>
      </c>
      <c r="P56" s="33">
        <v>97.666266409993156</v>
      </c>
      <c r="Q56" s="33">
        <v>124.08466764528879</v>
      </c>
      <c r="R56" s="33">
        <v>109.26691679511305</v>
      </c>
      <c r="S56" s="33">
        <v>120.26304930563525</v>
      </c>
      <c r="T56" s="33">
        <v>120.64223403002589</v>
      </c>
      <c r="U56" s="23"/>
      <c r="V56" s="44">
        <v>42705</v>
      </c>
      <c r="W56" s="33">
        <f t="shared" si="0"/>
        <v>2.3016165921897311</v>
      </c>
      <c r="X56" s="33">
        <f t="shared" si="1"/>
        <v>18.135625727947229</v>
      </c>
      <c r="Y56" s="33">
        <f t="shared" si="2"/>
        <v>4.4590456139169845</v>
      </c>
      <c r="Z56" s="33">
        <f t="shared" si="3"/>
        <v>-3.8940701239308879</v>
      </c>
      <c r="AA56" s="33">
        <f t="shared" si="4"/>
        <v>-0.85854182361974551</v>
      </c>
      <c r="AB56" s="33">
        <f t="shared" si="5"/>
        <v>7.7964671673685189</v>
      </c>
      <c r="AC56" s="33">
        <f t="shared" si="6"/>
        <v>3.3534068005320421</v>
      </c>
      <c r="AD56" s="33">
        <f t="shared" si="7"/>
        <v>5.2789010884414722</v>
      </c>
      <c r="AE56" s="33">
        <f t="shared" si="8"/>
        <v>5.633385840480571</v>
      </c>
      <c r="AF56" s="33">
        <f t="shared" si="9"/>
        <v>4.6436582400376665</v>
      </c>
      <c r="AG56" s="33">
        <f t="shared" si="10"/>
        <v>4.9762868552275989</v>
      </c>
      <c r="AH56" s="33">
        <f t="shared" si="11"/>
        <v>7.4881134913132854</v>
      </c>
      <c r="AI56" s="33">
        <f t="shared" si="12"/>
        <v>7.3218565661130128</v>
      </c>
      <c r="AJ56" s="33">
        <f t="shared" si="13"/>
        <v>3.8700423879411119</v>
      </c>
      <c r="AK56" s="33">
        <f t="shared" si="14"/>
        <v>0.68607708733662776</v>
      </c>
      <c r="AL56" s="33">
        <f t="shared" si="15"/>
        <v>2.7712548088912428</v>
      </c>
      <c r="AM56" s="33">
        <f t="shared" si="16"/>
        <v>4.1122808123577528</v>
      </c>
      <c r="AN56" s="33">
        <f t="shared" si="17"/>
        <v>6.2206892698499132</v>
      </c>
      <c r="AO56" s="33">
        <f t="shared" si="18"/>
        <v>4.6919774575753905</v>
      </c>
      <c r="AP56" s="23"/>
      <c r="AQ56" s="23"/>
      <c r="AR56" s="57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M56" s="57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</row>
    <row r="57" spans="1:84" s="59" customFormat="1" ht="15.75" x14ac:dyDescent="0.25">
      <c r="A57" s="45">
        <v>42736</v>
      </c>
      <c r="B57" s="35">
        <v>115.18662547240369</v>
      </c>
      <c r="C57" s="35">
        <v>151.1763154408487</v>
      </c>
      <c r="D57" s="35">
        <v>115.85190729831518</v>
      </c>
      <c r="E57" s="35">
        <v>116.97935290989076</v>
      </c>
      <c r="F57" s="35">
        <v>107.13567407018049</v>
      </c>
      <c r="G57" s="35">
        <v>114.57411046276621</v>
      </c>
      <c r="H57" s="35">
        <v>116.97811334171664</v>
      </c>
      <c r="I57" s="35">
        <v>112.49702411262959</v>
      </c>
      <c r="J57" s="35">
        <v>113.52140490002597</v>
      </c>
      <c r="K57" s="35">
        <v>139.76974426368642</v>
      </c>
      <c r="L57" s="35">
        <v>114.63019316566282</v>
      </c>
      <c r="M57" s="35">
        <v>107.82494555269732</v>
      </c>
      <c r="N57" s="35">
        <v>113.19230195696041</v>
      </c>
      <c r="O57" s="35">
        <v>109.75016356313046</v>
      </c>
      <c r="P57" s="35">
        <v>106.01656003644298</v>
      </c>
      <c r="Q57" s="35">
        <v>120.19260182261561</v>
      </c>
      <c r="R57" s="35">
        <v>113.56534217445783</v>
      </c>
      <c r="S57" s="35">
        <v>119.41112050651182</v>
      </c>
      <c r="T57" s="35">
        <v>115.40782578901835</v>
      </c>
      <c r="U57" s="23"/>
      <c r="V57" s="45">
        <v>42736</v>
      </c>
      <c r="W57" s="35">
        <f t="shared" si="0"/>
        <v>3.634591869479479</v>
      </c>
      <c r="X57" s="35">
        <f t="shared" si="1"/>
        <v>18.019594300800421</v>
      </c>
      <c r="Y57" s="35">
        <f t="shared" si="2"/>
        <v>4.1836255459919585</v>
      </c>
      <c r="Z57" s="35">
        <f t="shared" si="3"/>
        <v>4.8763815933211987</v>
      </c>
      <c r="AA57" s="35">
        <f t="shared" si="4"/>
        <v>6.2822874929370016</v>
      </c>
      <c r="AB57" s="35">
        <f t="shared" si="5"/>
        <v>6.9798560695067096</v>
      </c>
      <c r="AC57" s="35">
        <f t="shared" si="6"/>
        <v>9.0774945174758841</v>
      </c>
      <c r="AD57" s="35">
        <f t="shared" si="7"/>
        <v>2.7860673771886724</v>
      </c>
      <c r="AE57" s="35">
        <f t="shared" si="8"/>
        <v>3.7627369002679387</v>
      </c>
      <c r="AF57" s="35">
        <f t="shared" si="9"/>
        <v>10.969232089466246</v>
      </c>
      <c r="AG57" s="35">
        <f t="shared" si="10"/>
        <v>4.5442932085946381</v>
      </c>
      <c r="AH57" s="35">
        <f t="shared" si="11"/>
        <v>3.9486915637017717</v>
      </c>
      <c r="AI57" s="35">
        <f t="shared" si="12"/>
        <v>4.3923726838428934E-2</v>
      </c>
      <c r="AJ57" s="35">
        <f t="shared" si="13"/>
        <v>2.8304367767457421</v>
      </c>
      <c r="AK57" s="35">
        <f t="shared" si="14"/>
        <v>1.4521707804466644</v>
      </c>
      <c r="AL57" s="35">
        <f t="shared" si="15"/>
        <v>6.1305294872203007</v>
      </c>
      <c r="AM57" s="35">
        <f t="shared" si="16"/>
        <v>8.4810753028710621</v>
      </c>
      <c r="AN57" s="35">
        <f t="shared" si="17"/>
        <v>5.403552394752225</v>
      </c>
      <c r="AO57" s="35">
        <f t="shared" si="18"/>
        <v>5.1630934177975689</v>
      </c>
      <c r="AP57" s="23"/>
      <c r="AQ57" s="23"/>
      <c r="AR57" s="57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M57" s="57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</row>
    <row r="58" spans="1:84" s="59" customFormat="1" ht="15.75" x14ac:dyDescent="0.25">
      <c r="A58" s="40">
        <v>42767</v>
      </c>
      <c r="B58" s="27">
        <v>119.23200939685545</v>
      </c>
      <c r="C58" s="27">
        <v>132.66275762276055</v>
      </c>
      <c r="D58" s="27">
        <v>113.10676457235525</v>
      </c>
      <c r="E58" s="27">
        <v>109.93060331171785</v>
      </c>
      <c r="F58" s="27">
        <v>108.44126867933277</v>
      </c>
      <c r="G58" s="27">
        <v>111.25866674733425</v>
      </c>
      <c r="H58" s="27">
        <v>113.08574638306852</v>
      </c>
      <c r="I58" s="27">
        <v>104.81719529005557</v>
      </c>
      <c r="J58" s="27">
        <v>110.26208758142964</v>
      </c>
      <c r="K58" s="27">
        <v>121.53972348214739</v>
      </c>
      <c r="L58" s="27">
        <v>114.13240326432015</v>
      </c>
      <c r="M58" s="27">
        <v>109.0460623737219</v>
      </c>
      <c r="N58" s="27">
        <v>113.57479879952275</v>
      </c>
      <c r="O58" s="27">
        <v>114.24979790254663</v>
      </c>
      <c r="P58" s="27">
        <v>124.5633640196229</v>
      </c>
      <c r="Q58" s="27">
        <v>121.87245134463828</v>
      </c>
      <c r="R58" s="27">
        <v>111.00877603860894</v>
      </c>
      <c r="S58" s="27">
        <v>116.41692606132621</v>
      </c>
      <c r="T58" s="27">
        <v>114.31076870948299</v>
      </c>
      <c r="U58" s="23"/>
      <c r="V58" s="40">
        <v>42767</v>
      </c>
      <c r="W58" s="27">
        <f t="shared" si="0"/>
        <v>5.8428804414495659</v>
      </c>
      <c r="X58" s="27">
        <f t="shared" si="1"/>
        <v>-14.469860554678618</v>
      </c>
      <c r="Y58" s="27">
        <f t="shared" si="2"/>
        <v>4.0149435417701511</v>
      </c>
      <c r="Z58" s="27">
        <f t="shared" si="3"/>
        <v>7.200737704644439</v>
      </c>
      <c r="AA58" s="27">
        <f t="shared" si="4"/>
        <v>4.5898064001664665</v>
      </c>
      <c r="AB58" s="27">
        <f t="shared" si="5"/>
        <v>5.3628543187485889</v>
      </c>
      <c r="AC58" s="27">
        <f t="shared" si="6"/>
        <v>7.1498829101847292</v>
      </c>
      <c r="AD58" s="27">
        <f t="shared" si="7"/>
        <v>3.5324605823441146</v>
      </c>
      <c r="AE58" s="27">
        <f t="shared" si="8"/>
        <v>5.8162133512013554</v>
      </c>
      <c r="AF58" s="27">
        <f t="shared" si="9"/>
        <v>7.1500249307579793</v>
      </c>
      <c r="AG58" s="27">
        <f t="shared" si="10"/>
        <v>4.1135055989648635</v>
      </c>
      <c r="AH58" s="27">
        <f t="shared" si="11"/>
        <v>7.4853820115576184</v>
      </c>
      <c r="AI58" s="27">
        <f t="shared" si="12"/>
        <v>2.1459829582380507</v>
      </c>
      <c r="AJ58" s="27">
        <f t="shared" si="13"/>
        <v>4.3122989717844433</v>
      </c>
      <c r="AK58" s="27">
        <f t="shared" si="14"/>
        <v>1.4323073678724256</v>
      </c>
      <c r="AL58" s="27">
        <f t="shared" si="15"/>
        <v>1.8822527131098212</v>
      </c>
      <c r="AM58" s="27">
        <f t="shared" si="16"/>
        <v>6.4052805015439418</v>
      </c>
      <c r="AN58" s="27">
        <f t="shared" si="17"/>
        <v>3.2716771380085135</v>
      </c>
      <c r="AO58" s="27">
        <f t="shared" si="18"/>
        <v>4.457807075327878</v>
      </c>
      <c r="AP58" s="23"/>
      <c r="AQ58" s="23"/>
      <c r="AR58" s="57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M58" s="57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</row>
    <row r="59" spans="1:84" s="59" customFormat="1" ht="15.75" x14ac:dyDescent="0.25">
      <c r="A59" s="40">
        <v>42795</v>
      </c>
      <c r="B59" s="27">
        <v>125.29607280534414</v>
      </c>
      <c r="C59" s="27">
        <v>143.17359809433981</v>
      </c>
      <c r="D59" s="27">
        <v>119.64090623492531</v>
      </c>
      <c r="E59" s="27">
        <v>115.81254540427672</v>
      </c>
      <c r="F59" s="27">
        <v>103.97624877446188</v>
      </c>
      <c r="G59" s="27">
        <v>112.68380018879287</v>
      </c>
      <c r="H59" s="27">
        <v>116.56451479476554</v>
      </c>
      <c r="I59" s="27">
        <v>115.9232083914455</v>
      </c>
      <c r="J59" s="27">
        <v>116.89714832710808</v>
      </c>
      <c r="K59" s="27">
        <v>124.73028567433987</v>
      </c>
      <c r="L59" s="27">
        <v>115.41066369909764</v>
      </c>
      <c r="M59" s="27">
        <v>114.63359894996267</v>
      </c>
      <c r="N59" s="27">
        <v>120.43705712605725</v>
      </c>
      <c r="O59" s="27">
        <v>114.7072213309672</v>
      </c>
      <c r="P59" s="27">
        <v>125.61909084066922</v>
      </c>
      <c r="Q59" s="27">
        <v>126.6764124079718</v>
      </c>
      <c r="R59" s="27">
        <v>121.1557529130683</v>
      </c>
      <c r="S59" s="27">
        <v>117.85034768417464</v>
      </c>
      <c r="T59" s="27">
        <v>118.07939536303184</v>
      </c>
      <c r="U59" s="23"/>
      <c r="V59" s="40">
        <v>42795</v>
      </c>
      <c r="W59" s="27">
        <f t="shared" si="0"/>
        <v>4.2897145994081853</v>
      </c>
      <c r="X59" s="27">
        <f t="shared" si="1"/>
        <v>-8.4415959460368981</v>
      </c>
      <c r="Y59" s="27">
        <f t="shared" si="2"/>
        <v>7.0338022069472004</v>
      </c>
      <c r="Z59" s="27">
        <f t="shared" si="3"/>
        <v>6.5254456069326068</v>
      </c>
      <c r="AA59" s="27">
        <f t="shared" si="4"/>
        <v>3.5435032866650857</v>
      </c>
      <c r="AB59" s="27">
        <f t="shared" si="5"/>
        <v>3.6951756042017792</v>
      </c>
      <c r="AC59" s="27">
        <f t="shared" si="6"/>
        <v>8.0654168971856706</v>
      </c>
      <c r="AD59" s="27">
        <f t="shared" si="7"/>
        <v>0.9957703302735581</v>
      </c>
      <c r="AE59" s="27">
        <f t="shared" si="8"/>
        <v>10.453913686680494</v>
      </c>
      <c r="AF59" s="27">
        <f t="shared" si="9"/>
        <v>-0.11081580782416722</v>
      </c>
      <c r="AG59" s="27">
        <f t="shared" si="10"/>
        <v>3.9975456158505551</v>
      </c>
      <c r="AH59" s="27">
        <f t="shared" si="11"/>
        <v>10.056448526344639</v>
      </c>
      <c r="AI59" s="27">
        <f t="shared" si="12"/>
        <v>4.0622910604533047</v>
      </c>
      <c r="AJ59" s="27">
        <f t="shared" si="13"/>
        <v>3.4524483204767336</v>
      </c>
      <c r="AK59" s="27">
        <f t="shared" si="14"/>
        <v>2.2757643674397201</v>
      </c>
      <c r="AL59" s="27">
        <f t="shared" si="15"/>
        <v>4.8287357802281292</v>
      </c>
      <c r="AM59" s="27">
        <f t="shared" si="16"/>
        <v>8.8581993742750313</v>
      </c>
      <c r="AN59" s="27">
        <f t="shared" si="17"/>
        <v>2.6216135400622278</v>
      </c>
      <c r="AO59" s="27">
        <f t="shared" si="18"/>
        <v>4.5396132248729799</v>
      </c>
      <c r="AP59" s="23"/>
      <c r="AQ59" s="23"/>
      <c r="AR59" s="57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M59" s="57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</row>
    <row r="60" spans="1:84" s="59" customFormat="1" ht="15.75" x14ac:dyDescent="0.25">
      <c r="A60" s="40">
        <v>42826</v>
      </c>
      <c r="B60" s="27">
        <v>112.53099697954251</v>
      </c>
      <c r="C60" s="27">
        <v>116.55215267568745</v>
      </c>
      <c r="D60" s="27">
        <v>114.57821593796201</v>
      </c>
      <c r="E60" s="27">
        <v>110.04488092391732</v>
      </c>
      <c r="F60" s="27">
        <v>106.3045639075451</v>
      </c>
      <c r="G60" s="27">
        <v>112.65493719723762</v>
      </c>
      <c r="H60" s="27">
        <v>116.60224727271718</v>
      </c>
      <c r="I60" s="27">
        <v>125.02166260314984</v>
      </c>
      <c r="J60" s="27">
        <v>111.12810402810761</v>
      </c>
      <c r="K60" s="27">
        <v>126.21384573588256</v>
      </c>
      <c r="L60" s="27">
        <v>115.76975560288132</v>
      </c>
      <c r="M60" s="27">
        <v>117.06966563570663</v>
      </c>
      <c r="N60" s="27">
        <v>115.17348846164647</v>
      </c>
      <c r="O60" s="27">
        <v>113.63815288484055</v>
      </c>
      <c r="P60" s="27">
        <v>110.00634833190153</v>
      </c>
      <c r="Q60" s="27">
        <v>120.35760116123357</v>
      </c>
      <c r="R60" s="27">
        <v>116.06010821168121</v>
      </c>
      <c r="S60" s="27">
        <v>118.11710304359011</v>
      </c>
      <c r="T60" s="27">
        <v>114.68547922885512</v>
      </c>
      <c r="U60" s="23"/>
      <c r="V60" s="40">
        <v>42826</v>
      </c>
      <c r="W60" s="27">
        <f t="shared" si="0"/>
        <v>1.1908472610661107</v>
      </c>
      <c r="X60" s="27">
        <f t="shared" si="1"/>
        <v>-9.2748442372476916</v>
      </c>
      <c r="Y60" s="27">
        <f t="shared" si="2"/>
        <v>0.34941321751472287</v>
      </c>
      <c r="Z60" s="27">
        <f t="shared" si="3"/>
        <v>-2.9546201003892065</v>
      </c>
      <c r="AA60" s="27">
        <f t="shared" si="4"/>
        <v>2.2592234563344249</v>
      </c>
      <c r="AB60" s="27">
        <f t="shared" si="5"/>
        <v>1.3690489411791589</v>
      </c>
      <c r="AC60" s="27">
        <f t="shared" si="6"/>
        <v>3.9725326863720767</v>
      </c>
      <c r="AD60" s="27">
        <f t="shared" si="7"/>
        <v>14.023004267811416</v>
      </c>
      <c r="AE60" s="27">
        <f t="shared" si="8"/>
        <v>2.0647738815330285</v>
      </c>
      <c r="AF60" s="27">
        <f t="shared" si="9"/>
        <v>7.9507120449174664</v>
      </c>
      <c r="AG60" s="27">
        <f t="shared" si="10"/>
        <v>3.5811746952919066</v>
      </c>
      <c r="AH60" s="27">
        <f t="shared" si="11"/>
        <v>4.8590126107365563</v>
      </c>
      <c r="AI60" s="27">
        <f t="shared" si="12"/>
        <v>-4.7662550940614778E-2</v>
      </c>
      <c r="AJ60" s="27">
        <f t="shared" si="13"/>
        <v>4.3830164805412863</v>
      </c>
      <c r="AK60" s="27">
        <f t="shared" si="14"/>
        <v>1.9018877846404223</v>
      </c>
      <c r="AL60" s="27">
        <f t="shared" si="15"/>
        <v>-0.86851236424182332</v>
      </c>
      <c r="AM60" s="27">
        <f t="shared" si="16"/>
        <v>2.574065045643664</v>
      </c>
      <c r="AN60" s="27">
        <f t="shared" si="17"/>
        <v>2.5408896133863266</v>
      </c>
      <c r="AO60" s="27">
        <f t="shared" si="18"/>
        <v>2.1405258026692167</v>
      </c>
      <c r="AP60" s="23"/>
      <c r="AQ60" s="23"/>
      <c r="AR60" s="57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M60" s="57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</row>
    <row r="61" spans="1:84" s="59" customFormat="1" ht="15.75" x14ac:dyDescent="0.25">
      <c r="A61" s="40">
        <v>42856</v>
      </c>
      <c r="B61" s="27">
        <v>107.46137831605202</v>
      </c>
      <c r="C61" s="27">
        <v>178.30007370937582</v>
      </c>
      <c r="D61" s="27">
        <v>112.78478845695712</v>
      </c>
      <c r="E61" s="27">
        <v>107.6878515323462</v>
      </c>
      <c r="F61" s="27">
        <v>111.51887384792248</v>
      </c>
      <c r="G61" s="27">
        <v>110.69318993782943</v>
      </c>
      <c r="H61" s="27">
        <v>114.44371985127339</v>
      </c>
      <c r="I61" s="27">
        <v>119.155630867608</v>
      </c>
      <c r="J61" s="27">
        <v>114.54983084544136</v>
      </c>
      <c r="K61" s="27">
        <v>123.82316179397482</v>
      </c>
      <c r="L61" s="27">
        <v>115.89709509875412</v>
      </c>
      <c r="M61" s="27">
        <v>110.78349791708513</v>
      </c>
      <c r="N61" s="27">
        <v>112.21092966610486</v>
      </c>
      <c r="O61" s="27">
        <v>113.03829252061735</v>
      </c>
      <c r="P61" s="27">
        <v>102.7829517413344</v>
      </c>
      <c r="Q61" s="27">
        <v>132.57408734024332</v>
      </c>
      <c r="R61" s="27">
        <v>118.16056413677182</v>
      </c>
      <c r="S61" s="27">
        <v>116.25768750473817</v>
      </c>
      <c r="T61" s="27">
        <v>113.71898358601922</v>
      </c>
      <c r="U61" s="23"/>
      <c r="V61" s="40">
        <v>42856</v>
      </c>
      <c r="W61" s="27">
        <f t="shared" si="0"/>
        <v>2.4694849963670151</v>
      </c>
      <c r="X61" s="27">
        <f t="shared" si="1"/>
        <v>43.634843149631052</v>
      </c>
      <c r="Y61" s="27">
        <f t="shared" si="2"/>
        <v>-1.1452685921021128</v>
      </c>
      <c r="Z61" s="27">
        <f t="shared" si="3"/>
        <v>-1.0826667899877833</v>
      </c>
      <c r="AA61" s="27">
        <f t="shared" si="4"/>
        <v>2.5172773954815142</v>
      </c>
      <c r="AB61" s="27">
        <f t="shared" si="5"/>
        <v>0.66371411536718483</v>
      </c>
      <c r="AC61" s="27">
        <f t="shared" si="6"/>
        <v>0.83676601312451737</v>
      </c>
      <c r="AD61" s="27">
        <f t="shared" si="7"/>
        <v>2.4675139198703278</v>
      </c>
      <c r="AE61" s="27">
        <f t="shared" si="8"/>
        <v>2.1654456469988048</v>
      </c>
      <c r="AF61" s="27">
        <f t="shared" si="9"/>
        <v>6.1959125224777551</v>
      </c>
      <c r="AG61" s="27">
        <f t="shared" si="10"/>
        <v>3.3889410368292516</v>
      </c>
      <c r="AH61" s="27">
        <f t="shared" si="11"/>
        <v>4.9612316220663644</v>
      </c>
      <c r="AI61" s="27">
        <f t="shared" si="12"/>
        <v>1.7399001458244783</v>
      </c>
      <c r="AJ61" s="27">
        <f t="shared" si="13"/>
        <v>3.2264031725123914</v>
      </c>
      <c r="AK61" s="27">
        <f t="shared" si="14"/>
        <v>1.9021235544507249</v>
      </c>
      <c r="AL61" s="27">
        <f t="shared" si="15"/>
        <v>11.406019927614054</v>
      </c>
      <c r="AM61" s="27">
        <f t="shared" si="16"/>
        <v>4.1495888515150199</v>
      </c>
      <c r="AN61" s="27">
        <f t="shared" si="17"/>
        <v>2.3369397738500339</v>
      </c>
      <c r="AO61" s="27">
        <f t="shared" si="18"/>
        <v>2.3438257841068406</v>
      </c>
      <c r="AP61" s="23"/>
      <c r="AQ61" s="23"/>
      <c r="AR61" s="57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M61" s="57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</row>
    <row r="62" spans="1:84" s="59" customFormat="1" ht="15.75" x14ac:dyDescent="0.25">
      <c r="A62" s="40">
        <v>42887</v>
      </c>
      <c r="B62" s="27">
        <v>103.43605872802642</v>
      </c>
      <c r="C62" s="27">
        <v>83.056233674939563</v>
      </c>
      <c r="D62" s="27">
        <v>110.50622737190557</v>
      </c>
      <c r="E62" s="27">
        <v>117.00943451708116</v>
      </c>
      <c r="F62" s="27">
        <v>107.86155397882439</v>
      </c>
      <c r="G62" s="27">
        <v>109.8432233582905</v>
      </c>
      <c r="H62" s="27">
        <v>112.11852258223969</v>
      </c>
      <c r="I62" s="27">
        <v>120.38802117230379</v>
      </c>
      <c r="J62" s="27">
        <v>115.06477202462746</v>
      </c>
      <c r="K62" s="27">
        <v>123.78356205431342</v>
      </c>
      <c r="L62" s="27">
        <v>116.04705933462661</v>
      </c>
      <c r="M62" s="27">
        <v>106.15976492492354</v>
      </c>
      <c r="N62" s="27">
        <v>108.66077615075972</v>
      </c>
      <c r="O62" s="27">
        <v>113.30672849987609</v>
      </c>
      <c r="P62" s="27">
        <v>102.82405804498885</v>
      </c>
      <c r="Q62" s="27">
        <v>126.08309688261456</v>
      </c>
      <c r="R62" s="27">
        <v>116.3474799313569</v>
      </c>
      <c r="S62" s="27">
        <v>116.17803065898474</v>
      </c>
      <c r="T62" s="27">
        <v>111.64290454644247</v>
      </c>
      <c r="U62" s="23"/>
      <c r="V62" s="40">
        <v>42887</v>
      </c>
      <c r="W62" s="27">
        <f t="shared" si="0"/>
        <v>3.9193850094134461</v>
      </c>
      <c r="X62" s="27">
        <f t="shared" si="1"/>
        <v>-48.558081004471532</v>
      </c>
      <c r="Y62" s="27">
        <f t="shared" si="2"/>
        <v>4.787433885608678</v>
      </c>
      <c r="Z62" s="27">
        <f t="shared" si="3"/>
        <v>13.485958900917922</v>
      </c>
      <c r="AA62" s="27">
        <f t="shared" si="4"/>
        <v>3.9743010235162188</v>
      </c>
      <c r="AB62" s="27">
        <f t="shared" si="5"/>
        <v>1.7927457184744497</v>
      </c>
      <c r="AC62" s="27">
        <f t="shared" si="6"/>
        <v>2.8999523762513775</v>
      </c>
      <c r="AD62" s="27">
        <f t="shared" si="7"/>
        <v>7.7417249066129159</v>
      </c>
      <c r="AE62" s="27">
        <f t="shared" si="8"/>
        <v>4.4337600106567123</v>
      </c>
      <c r="AF62" s="27">
        <f t="shared" si="9"/>
        <v>-0.13311069217269278</v>
      </c>
      <c r="AG62" s="27">
        <f t="shared" si="10"/>
        <v>3.6407192991967179</v>
      </c>
      <c r="AH62" s="27">
        <f t="shared" si="11"/>
        <v>5.4658162575494771</v>
      </c>
      <c r="AI62" s="27">
        <f t="shared" si="12"/>
        <v>3.5096255752799124</v>
      </c>
      <c r="AJ62" s="27">
        <f t="shared" si="13"/>
        <v>3.2893246014966451</v>
      </c>
      <c r="AK62" s="27">
        <f t="shared" si="14"/>
        <v>1.6537803468522867</v>
      </c>
      <c r="AL62" s="27">
        <f t="shared" si="15"/>
        <v>2.4810442750525965</v>
      </c>
      <c r="AM62" s="27">
        <f t="shared" si="16"/>
        <v>2.3776283554567783</v>
      </c>
      <c r="AN62" s="27">
        <f t="shared" si="17"/>
        <v>4.8425306771627845</v>
      </c>
      <c r="AO62" s="27">
        <f t="shared" si="18"/>
        <v>2.9984679907253167</v>
      </c>
      <c r="AP62" s="23"/>
      <c r="AQ62" s="23"/>
      <c r="AR62" s="57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M62" s="57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</row>
    <row r="63" spans="1:84" s="59" customFormat="1" ht="15.75" x14ac:dyDescent="0.25">
      <c r="A63" s="40">
        <v>42917</v>
      </c>
      <c r="B63" s="27">
        <v>103.49479452182554</v>
      </c>
      <c r="C63" s="27">
        <v>60.779248027085885</v>
      </c>
      <c r="D63" s="27">
        <v>113.49076865502091</v>
      </c>
      <c r="E63" s="27">
        <v>118.33795640942836</v>
      </c>
      <c r="F63" s="27">
        <v>115.82158950069726</v>
      </c>
      <c r="G63" s="27">
        <v>111.58917819383181</v>
      </c>
      <c r="H63" s="27">
        <v>111.4498778734777</v>
      </c>
      <c r="I63" s="27">
        <v>131.41777821106282</v>
      </c>
      <c r="J63" s="27">
        <v>117.32696594716394</v>
      </c>
      <c r="K63" s="27">
        <v>125.83348464486789</v>
      </c>
      <c r="L63" s="27">
        <v>116.79316776233556</v>
      </c>
      <c r="M63" s="27">
        <v>110.42297850515101</v>
      </c>
      <c r="N63" s="27">
        <v>107.58300183755132</v>
      </c>
      <c r="O63" s="27">
        <v>113.93815243711188</v>
      </c>
      <c r="P63" s="27">
        <v>111.90895601285703</v>
      </c>
      <c r="Q63" s="27">
        <v>128.74735567736565</v>
      </c>
      <c r="R63" s="27">
        <v>115.98684365748809</v>
      </c>
      <c r="S63" s="27">
        <v>117.36979921157382</v>
      </c>
      <c r="T63" s="27">
        <v>113.83625815202024</v>
      </c>
      <c r="U63" s="23"/>
      <c r="V63" s="40">
        <v>42917</v>
      </c>
      <c r="W63" s="27">
        <f t="shared" si="0"/>
        <v>4.3855283558164331</v>
      </c>
      <c r="X63" s="27">
        <f t="shared" si="1"/>
        <v>-51.23918243736982</v>
      </c>
      <c r="Y63" s="27">
        <f t="shared" si="2"/>
        <v>4.5840340155073562</v>
      </c>
      <c r="Z63" s="27">
        <f t="shared" si="3"/>
        <v>12.070418513107612</v>
      </c>
      <c r="AA63" s="27">
        <f t="shared" si="4"/>
        <v>8.8549579983390174</v>
      </c>
      <c r="AB63" s="27">
        <f t="shared" si="5"/>
        <v>3.4264990023334008</v>
      </c>
      <c r="AC63" s="27">
        <f t="shared" si="6"/>
        <v>3.0794626289585096</v>
      </c>
      <c r="AD63" s="27">
        <f t="shared" si="7"/>
        <v>4.475796718449061</v>
      </c>
      <c r="AE63" s="27">
        <f t="shared" si="8"/>
        <v>8.093129417044409</v>
      </c>
      <c r="AF63" s="27">
        <f t="shared" si="9"/>
        <v>7.7194391425865234</v>
      </c>
      <c r="AG63" s="27">
        <f t="shared" si="10"/>
        <v>4.0010004657330427</v>
      </c>
      <c r="AH63" s="27">
        <f t="shared" si="11"/>
        <v>5.253193328595799</v>
      </c>
      <c r="AI63" s="27">
        <f t="shared" si="12"/>
        <v>3.0654092320562683</v>
      </c>
      <c r="AJ63" s="27">
        <f t="shared" si="13"/>
        <v>3.9569436138189786</v>
      </c>
      <c r="AK63" s="27">
        <f t="shared" si="14"/>
        <v>1.4159611269716947</v>
      </c>
      <c r="AL63" s="27">
        <f t="shared" si="15"/>
        <v>-1.8014729030259105</v>
      </c>
      <c r="AM63" s="27">
        <f t="shared" si="16"/>
        <v>3.8084073581819524</v>
      </c>
      <c r="AN63" s="27">
        <f t="shared" si="17"/>
        <v>6.5383872207389686</v>
      </c>
      <c r="AO63" s="27">
        <f t="shared" si="18"/>
        <v>4.1032249852599421</v>
      </c>
      <c r="AP63" s="23"/>
      <c r="AQ63" s="23"/>
      <c r="AR63" s="57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M63" s="57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</row>
    <row r="64" spans="1:84" s="59" customFormat="1" ht="15.75" x14ac:dyDescent="0.25">
      <c r="A64" s="40">
        <v>42948</v>
      </c>
      <c r="B64" s="27">
        <v>106.77084702504325</v>
      </c>
      <c r="C64" s="27">
        <v>65.151529185536305</v>
      </c>
      <c r="D64" s="27">
        <v>109.23780218336766</v>
      </c>
      <c r="E64" s="27">
        <v>118.87993560384197</v>
      </c>
      <c r="F64" s="27">
        <v>121.78667042098991</v>
      </c>
      <c r="G64" s="27">
        <v>113.94216938643741</v>
      </c>
      <c r="H64" s="27">
        <v>113.23260293254252</v>
      </c>
      <c r="I64" s="27">
        <v>120.00631938641743</v>
      </c>
      <c r="J64" s="27">
        <v>115.49341271777095</v>
      </c>
      <c r="K64" s="27">
        <v>122.51006293954742</v>
      </c>
      <c r="L64" s="27">
        <v>117.18837604916995</v>
      </c>
      <c r="M64" s="27">
        <v>108.2083290902663</v>
      </c>
      <c r="N64" s="27">
        <v>106.47959502410374</v>
      </c>
      <c r="O64" s="27">
        <v>114.02509560794137</v>
      </c>
      <c r="P64" s="27">
        <v>112.55123518439783</v>
      </c>
      <c r="Q64" s="27">
        <v>130.6473113292345</v>
      </c>
      <c r="R64" s="27">
        <v>115.75748475755614</v>
      </c>
      <c r="S64" s="27">
        <v>117.19260143506763</v>
      </c>
      <c r="T64" s="27">
        <v>113.89751296869628</v>
      </c>
      <c r="U64" s="23"/>
      <c r="V64" s="40">
        <v>42948</v>
      </c>
      <c r="W64" s="27">
        <f t="shared" si="0"/>
        <v>2.297666338852224</v>
      </c>
      <c r="X64" s="27">
        <f t="shared" si="1"/>
        <v>-57.053700621093462</v>
      </c>
      <c r="Y64" s="27">
        <f t="shared" si="2"/>
        <v>2.8674026407486934</v>
      </c>
      <c r="Z64" s="27">
        <f t="shared" si="3"/>
        <v>8.8827527713783496</v>
      </c>
      <c r="AA64" s="27">
        <f t="shared" si="4"/>
        <v>10.105485877080127</v>
      </c>
      <c r="AB64" s="27">
        <f t="shared" si="5"/>
        <v>3.6108696133410518</v>
      </c>
      <c r="AC64" s="27">
        <f t="shared" si="6"/>
        <v>1.8673424621871391</v>
      </c>
      <c r="AD64" s="27">
        <f t="shared" si="7"/>
        <v>5.7425519428987286</v>
      </c>
      <c r="AE64" s="27">
        <f t="shared" si="8"/>
        <v>5.2643935141417586</v>
      </c>
      <c r="AF64" s="27">
        <f t="shared" si="9"/>
        <v>6.7069715368710519</v>
      </c>
      <c r="AG64" s="27">
        <f t="shared" si="10"/>
        <v>3.9681848238149797</v>
      </c>
      <c r="AH64" s="27">
        <f t="shared" si="11"/>
        <v>3.9944450628344441</v>
      </c>
      <c r="AI64" s="27">
        <f t="shared" si="12"/>
        <v>2.7741609205694999</v>
      </c>
      <c r="AJ64" s="27">
        <f t="shared" si="13"/>
        <v>4.1403774098392745</v>
      </c>
      <c r="AK64" s="27">
        <f t="shared" si="14"/>
        <v>1.4484248756012619</v>
      </c>
      <c r="AL64" s="27">
        <f t="shared" si="15"/>
        <v>1.0811907367075548</v>
      </c>
      <c r="AM64" s="27">
        <f t="shared" si="16"/>
        <v>0.45965570285576973</v>
      </c>
      <c r="AN64" s="27">
        <f t="shared" si="17"/>
        <v>4.384372323544909</v>
      </c>
      <c r="AO64" s="27">
        <f t="shared" si="18"/>
        <v>3.1547209836939629</v>
      </c>
      <c r="AP64" s="23"/>
      <c r="AQ64" s="23"/>
      <c r="AR64" s="57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M64" s="57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</row>
    <row r="65" spans="1:84" s="59" customFormat="1" ht="15.75" x14ac:dyDescent="0.25">
      <c r="A65" s="40">
        <v>42979</v>
      </c>
      <c r="B65" s="27">
        <v>103.90692486332011</v>
      </c>
      <c r="C65" s="27">
        <v>63.571181570742894</v>
      </c>
      <c r="D65" s="27">
        <v>106.4957588968894</v>
      </c>
      <c r="E65" s="27">
        <v>117.14472772004876</v>
      </c>
      <c r="F65" s="27">
        <v>114.87252065576818</v>
      </c>
      <c r="G65" s="27">
        <v>114.85969237113703</v>
      </c>
      <c r="H65" s="27">
        <v>112.22007181451076</v>
      </c>
      <c r="I65" s="27">
        <v>115.36393302898061</v>
      </c>
      <c r="J65" s="27">
        <v>111.73979188010398</v>
      </c>
      <c r="K65" s="27">
        <v>126.43392444196589</v>
      </c>
      <c r="L65" s="27">
        <v>117.23267762220063</v>
      </c>
      <c r="M65" s="27">
        <v>103.62590715255971</v>
      </c>
      <c r="N65" s="27">
        <v>109.32054794760398</v>
      </c>
      <c r="O65" s="27">
        <v>113.54855851919824</v>
      </c>
      <c r="P65" s="27">
        <v>104.70684984244318</v>
      </c>
      <c r="Q65" s="27">
        <v>125.78326111399558</v>
      </c>
      <c r="R65" s="27">
        <v>111.54863660673763</v>
      </c>
      <c r="S65" s="27">
        <v>116.70629183325256</v>
      </c>
      <c r="T65" s="27">
        <v>112.06693199485089</v>
      </c>
      <c r="U65" s="23"/>
      <c r="V65" s="40">
        <v>42979</v>
      </c>
      <c r="W65" s="27">
        <f t="shared" si="0"/>
        <v>3.7244523281066932</v>
      </c>
      <c r="X65" s="27">
        <f t="shared" si="1"/>
        <v>-49.739227092915975</v>
      </c>
      <c r="Y65" s="27">
        <f t="shared" si="2"/>
        <v>3.2467216326718784</v>
      </c>
      <c r="Z65" s="27">
        <f t="shared" si="3"/>
        <v>0.64466225288479961</v>
      </c>
      <c r="AA65" s="27">
        <f t="shared" si="4"/>
        <v>7.5192465399015873</v>
      </c>
      <c r="AB65" s="27">
        <f t="shared" si="5"/>
        <v>3.1162592110847527</v>
      </c>
      <c r="AC65" s="27">
        <f t="shared" si="6"/>
        <v>-0.5279954165361147</v>
      </c>
      <c r="AD65" s="27">
        <f t="shared" si="7"/>
        <v>2.703299949257115</v>
      </c>
      <c r="AE65" s="27">
        <f t="shared" si="8"/>
        <v>-1.4400400873511501</v>
      </c>
      <c r="AF65" s="27">
        <f t="shared" si="9"/>
        <v>-3.8147409449105965</v>
      </c>
      <c r="AG65" s="27">
        <f t="shared" si="10"/>
        <v>3.775506000274504</v>
      </c>
      <c r="AH65" s="27">
        <f t="shared" si="11"/>
        <v>3.0005882135886566</v>
      </c>
      <c r="AI65" s="27">
        <f t="shared" si="12"/>
        <v>2.8578157358036123</v>
      </c>
      <c r="AJ65" s="27">
        <f t="shared" si="13"/>
        <v>2.8245418384136087</v>
      </c>
      <c r="AK65" s="27">
        <f t="shared" si="14"/>
        <v>0.56174266411159124</v>
      </c>
      <c r="AL65" s="27">
        <f t="shared" si="15"/>
        <v>2.8414399393287653</v>
      </c>
      <c r="AM65" s="27">
        <f t="shared" si="16"/>
        <v>1.5503334488935252</v>
      </c>
      <c r="AN65" s="27">
        <f t="shared" si="17"/>
        <v>2.0747720655067212</v>
      </c>
      <c r="AO65" s="27">
        <f t="shared" si="18"/>
        <v>2.0636805034299073</v>
      </c>
      <c r="AP65" s="23"/>
      <c r="AQ65" s="23"/>
      <c r="AR65" s="57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M65" s="57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</row>
    <row r="66" spans="1:84" s="59" customFormat="1" ht="15.75" x14ac:dyDescent="0.25">
      <c r="A66" s="40">
        <v>43009</v>
      </c>
      <c r="B66" s="27">
        <v>101.75373612671015</v>
      </c>
      <c r="C66" s="27">
        <v>62.649983112786487</v>
      </c>
      <c r="D66" s="27">
        <v>108.81592756215919</v>
      </c>
      <c r="E66" s="27">
        <v>123.99517092079745</v>
      </c>
      <c r="F66" s="27">
        <v>114.62710910664352</v>
      </c>
      <c r="G66" s="27">
        <v>116.98039775810813</v>
      </c>
      <c r="H66" s="27">
        <v>115.62724259692311</v>
      </c>
      <c r="I66" s="27">
        <v>125.03473265305867</v>
      </c>
      <c r="J66" s="27">
        <v>120.03858098357912</v>
      </c>
      <c r="K66" s="27">
        <v>125.70960666275356</v>
      </c>
      <c r="L66" s="27">
        <v>118.57486463610233</v>
      </c>
      <c r="M66" s="27">
        <v>113.90571034196307</v>
      </c>
      <c r="N66" s="27">
        <v>115.20588829606227</v>
      </c>
      <c r="O66" s="27">
        <v>113.06821277088733</v>
      </c>
      <c r="P66" s="27">
        <v>89.674299010694199</v>
      </c>
      <c r="Q66" s="27">
        <v>128.63947354789252</v>
      </c>
      <c r="R66" s="27">
        <v>115.59896382919526</v>
      </c>
      <c r="S66" s="27">
        <v>119.01872030830691</v>
      </c>
      <c r="T66" s="27">
        <v>113.61311233011492</v>
      </c>
      <c r="U66" s="23"/>
      <c r="V66" s="40">
        <v>43009</v>
      </c>
      <c r="W66" s="27">
        <f t="shared" si="0"/>
        <v>4.365131483020761</v>
      </c>
      <c r="X66" s="27">
        <f t="shared" si="1"/>
        <v>-46.816473945999846</v>
      </c>
      <c r="Y66" s="27">
        <f t="shared" si="2"/>
        <v>2.2092808207797106</v>
      </c>
      <c r="Z66" s="27">
        <f t="shared" si="3"/>
        <v>11.903316216511811</v>
      </c>
      <c r="AA66" s="27">
        <f t="shared" si="4"/>
        <v>-2.4903449306059144</v>
      </c>
      <c r="AB66" s="27">
        <f t="shared" si="5"/>
        <v>3.3972164535806684</v>
      </c>
      <c r="AC66" s="27">
        <f t="shared" si="6"/>
        <v>0.69275043486068455</v>
      </c>
      <c r="AD66" s="27">
        <f t="shared" si="7"/>
        <v>0.28623606633884435</v>
      </c>
      <c r="AE66" s="27">
        <f t="shared" si="8"/>
        <v>10.000530719585797</v>
      </c>
      <c r="AF66" s="27">
        <f t="shared" si="9"/>
        <v>4.1387747184741244</v>
      </c>
      <c r="AG66" s="27">
        <f t="shared" si="10"/>
        <v>3.8304868949206963</v>
      </c>
      <c r="AH66" s="27">
        <f t="shared" si="11"/>
        <v>4.9742098317726544</v>
      </c>
      <c r="AI66" s="27">
        <f t="shared" si="12"/>
        <v>3.063150227191997</v>
      </c>
      <c r="AJ66" s="27">
        <f t="shared" si="13"/>
        <v>2.0723894149868443</v>
      </c>
      <c r="AK66" s="27">
        <f t="shared" si="14"/>
        <v>-0.5163471145469174</v>
      </c>
      <c r="AL66" s="27">
        <f t="shared" si="15"/>
        <v>4.3660495382308824</v>
      </c>
      <c r="AM66" s="27">
        <f t="shared" si="16"/>
        <v>3.6987396074046046</v>
      </c>
      <c r="AN66" s="27">
        <f t="shared" si="17"/>
        <v>4.0337812328966862</v>
      </c>
      <c r="AO66" s="27">
        <f t="shared" si="18"/>
        <v>2.8817345333258118</v>
      </c>
      <c r="AP66" s="23"/>
      <c r="AQ66" s="23"/>
      <c r="AR66" s="57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M66" s="57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</row>
    <row r="67" spans="1:84" s="59" customFormat="1" ht="15.75" x14ac:dyDescent="0.25">
      <c r="A67" s="40">
        <v>43040</v>
      </c>
      <c r="B67" s="27">
        <v>109.69473762991777</v>
      </c>
      <c r="C67" s="27">
        <v>59.778419669047132</v>
      </c>
      <c r="D67" s="27">
        <v>118.56014025567676</v>
      </c>
      <c r="E67" s="27">
        <v>125.54307260910565</v>
      </c>
      <c r="F67" s="27">
        <v>118.65738677699865</v>
      </c>
      <c r="G67" s="27">
        <v>120.60897813897482</v>
      </c>
      <c r="H67" s="27">
        <v>118.54450190919177</v>
      </c>
      <c r="I67" s="27">
        <v>122.31506983925659</v>
      </c>
      <c r="J67" s="27">
        <v>115.3794072458018</v>
      </c>
      <c r="K67" s="27">
        <v>127.59431652677809</v>
      </c>
      <c r="L67" s="27">
        <v>119.14322116568142</v>
      </c>
      <c r="M67" s="27">
        <v>117.20903512964668</v>
      </c>
      <c r="N67" s="27">
        <v>123.39692132937586</v>
      </c>
      <c r="O67" s="27">
        <v>113.43198875730488</v>
      </c>
      <c r="P67" s="27">
        <v>86.969199739493973</v>
      </c>
      <c r="Q67" s="27">
        <v>125.00438070440303</v>
      </c>
      <c r="R67" s="27">
        <v>110.88278525576678</v>
      </c>
      <c r="S67" s="27">
        <v>124.312836772959</v>
      </c>
      <c r="T67" s="27">
        <v>116.91918187796409</v>
      </c>
      <c r="U67" s="23"/>
      <c r="V67" s="40">
        <v>43040</v>
      </c>
      <c r="W67" s="27">
        <f t="shared" si="0"/>
        <v>2.0458729957846913</v>
      </c>
      <c r="X67" s="27">
        <f t="shared" si="1"/>
        <v>-55.588582172042351</v>
      </c>
      <c r="Y67" s="27">
        <f t="shared" si="2"/>
        <v>4.4820512917925583</v>
      </c>
      <c r="Z67" s="27">
        <f t="shared" si="3"/>
        <v>2.702035496152206</v>
      </c>
      <c r="AA67" s="27">
        <f t="shared" si="4"/>
        <v>-4.5491109499680675</v>
      </c>
      <c r="AB67" s="27">
        <f t="shared" si="5"/>
        <v>2.6110436061888294</v>
      </c>
      <c r="AC67" s="27">
        <f t="shared" si="6"/>
        <v>-0.7054825070106574</v>
      </c>
      <c r="AD67" s="27">
        <f t="shared" si="7"/>
        <v>3.4777041617955859</v>
      </c>
      <c r="AE67" s="27">
        <f t="shared" si="8"/>
        <v>0.68274863627921434</v>
      </c>
      <c r="AF67" s="27">
        <f t="shared" si="9"/>
        <v>-3.4246121314233164</v>
      </c>
      <c r="AG67" s="27">
        <f t="shared" si="10"/>
        <v>3.6001548631107312</v>
      </c>
      <c r="AH67" s="27">
        <f t="shared" si="11"/>
        <v>2.8628648399310066</v>
      </c>
      <c r="AI67" s="27">
        <f t="shared" si="12"/>
        <v>6.8009205687153269</v>
      </c>
      <c r="AJ67" s="27">
        <f t="shared" si="13"/>
        <v>1.5214143946931529</v>
      </c>
      <c r="AK67" s="27">
        <f t="shared" si="14"/>
        <v>-0.79493025581005838</v>
      </c>
      <c r="AL67" s="27">
        <f t="shared" si="15"/>
        <v>2.658628250741188</v>
      </c>
      <c r="AM67" s="27">
        <f t="shared" si="16"/>
        <v>-1.195477920563448</v>
      </c>
      <c r="AN67" s="27">
        <f t="shared" si="17"/>
        <v>6.5330218826306918</v>
      </c>
      <c r="AO67" s="27">
        <f t="shared" si="18"/>
        <v>1.6707313252817499</v>
      </c>
      <c r="AP67" s="23"/>
      <c r="AQ67" s="23"/>
      <c r="AR67" s="57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M67" s="57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</row>
    <row r="68" spans="1:84" s="59" customFormat="1" ht="15.75" x14ac:dyDescent="0.25">
      <c r="A68" s="41">
        <v>43070</v>
      </c>
      <c r="B68" s="28">
        <v>114.77795861717907</v>
      </c>
      <c r="C68" s="28">
        <v>62.135402425643235</v>
      </c>
      <c r="D68" s="28">
        <v>121.34434982006869</v>
      </c>
      <c r="E68" s="28">
        <v>125.66950482737964</v>
      </c>
      <c r="F68" s="28">
        <v>114.58866105393909</v>
      </c>
      <c r="G68" s="28">
        <v>121.83258867627389</v>
      </c>
      <c r="H68" s="28">
        <v>125.19918071401227</v>
      </c>
      <c r="I68" s="28">
        <v>147.81295569851375</v>
      </c>
      <c r="J68" s="28">
        <v>150.7257362507934</v>
      </c>
      <c r="K68" s="28">
        <v>140.62224450220333</v>
      </c>
      <c r="L68" s="28">
        <v>120.52667888659265</v>
      </c>
      <c r="M68" s="28">
        <v>128.56123751272406</v>
      </c>
      <c r="N68" s="28">
        <v>134.73884227460778</v>
      </c>
      <c r="O68" s="28">
        <v>116.03798746726451</v>
      </c>
      <c r="P68" s="28">
        <v>97.581008084015963</v>
      </c>
      <c r="Q68" s="28">
        <v>138.83557850510959</v>
      </c>
      <c r="R68" s="28">
        <v>108.93065460183605</v>
      </c>
      <c r="S68" s="28">
        <v>129.43806639945981</v>
      </c>
      <c r="T68" s="28">
        <v>122.6289153931223</v>
      </c>
      <c r="U68" s="23"/>
      <c r="V68" s="41">
        <v>43070</v>
      </c>
      <c r="W68" s="28">
        <f t="shared" si="0"/>
        <v>1.6389019798125304</v>
      </c>
      <c r="X68" s="28">
        <f t="shared" si="1"/>
        <v>-60.922339635007845</v>
      </c>
      <c r="Y68" s="28">
        <f t="shared" si="2"/>
        <v>-0.16410498070236201</v>
      </c>
      <c r="Z68" s="28">
        <f t="shared" si="3"/>
        <v>2.7008145200081941</v>
      </c>
      <c r="AA68" s="28">
        <f t="shared" si="4"/>
        <v>-3.5103899953024751</v>
      </c>
      <c r="AB68" s="28">
        <f t="shared" si="5"/>
        <v>1.8401180617363195</v>
      </c>
      <c r="AC68" s="28">
        <f t="shared" si="6"/>
        <v>-1.9571082292011255</v>
      </c>
      <c r="AD68" s="28">
        <f t="shared" si="7"/>
        <v>4.9048706139556373</v>
      </c>
      <c r="AE68" s="28">
        <f t="shared" si="8"/>
        <v>9.1600180936823392</v>
      </c>
      <c r="AF68" s="28">
        <f t="shared" si="9"/>
        <v>8.7109587300141982</v>
      </c>
      <c r="AG68" s="28">
        <f t="shared" si="10"/>
        <v>3.3431350028173057</v>
      </c>
      <c r="AH68" s="28">
        <f t="shared" si="11"/>
        <v>0.12359907208363552</v>
      </c>
      <c r="AI68" s="28">
        <f t="shared" si="12"/>
        <v>1.4217044907218366</v>
      </c>
      <c r="AJ68" s="28">
        <f t="shared" si="13"/>
        <v>2.8413561324798167</v>
      </c>
      <c r="AK68" s="28">
        <f t="shared" si="14"/>
        <v>-8.7295572065059446E-2</v>
      </c>
      <c r="AL68" s="28">
        <f t="shared" si="15"/>
        <v>11.887778836615098</v>
      </c>
      <c r="AM68" s="28">
        <f t="shared" si="16"/>
        <v>-0.3077438287267853</v>
      </c>
      <c r="AN68" s="28">
        <f t="shared" si="17"/>
        <v>7.629123946880199</v>
      </c>
      <c r="AO68" s="28">
        <f t="shared" si="18"/>
        <v>1.6467544546646451</v>
      </c>
      <c r="AP68" s="23"/>
      <c r="AQ68" s="23"/>
      <c r="AR68" s="57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M68" s="57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</row>
    <row r="69" spans="1:84" s="59" customFormat="1" ht="15.75" x14ac:dyDescent="0.25">
      <c r="A69" s="42">
        <v>43101</v>
      </c>
      <c r="B69" s="29">
        <v>116.88575030242309</v>
      </c>
      <c r="C69" s="29">
        <v>64.672409702505135</v>
      </c>
      <c r="D69" s="29">
        <v>118.75514906504004</v>
      </c>
      <c r="E69" s="29">
        <v>125.247772791532</v>
      </c>
      <c r="F69" s="29">
        <v>103.0720759304764</v>
      </c>
      <c r="G69" s="29">
        <v>117.52841879034416</v>
      </c>
      <c r="H69" s="29">
        <v>117.00476623461432</v>
      </c>
      <c r="I69" s="29">
        <v>115.63566883854082</v>
      </c>
      <c r="J69" s="29">
        <v>113.13134481738403</v>
      </c>
      <c r="K69" s="29">
        <v>147.55851628937742</v>
      </c>
      <c r="L69" s="29">
        <v>118.80078697093326</v>
      </c>
      <c r="M69" s="29">
        <v>109.15240891980652</v>
      </c>
      <c r="N69" s="29">
        <v>116.18939802496489</v>
      </c>
      <c r="O69" s="29">
        <v>112.82965717236623</v>
      </c>
      <c r="P69" s="29">
        <v>109.09426802387804</v>
      </c>
      <c r="Q69" s="29">
        <v>128.39746819065596</v>
      </c>
      <c r="R69" s="29">
        <v>117.35910020329901</v>
      </c>
      <c r="S69" s="29">
        <v>127.09509886228776</v>
      </c>
      <c r="T69" s="29">
        <v>117.72953602097758</v>
      </c>
      <c r="U69" s="23"/>
      <c r="V69" s="42">
        <v>43101</v>
      </c>
      <c r="W69" s="29">
        <f t="shared" si="0"/>
        <v>1.4751060056242977</v>
      </c>
      <c r="X69" s="29">
        <f t="shared" si="1"/>
        <v>-57.220541118552568</v>
      </c>
      <c r="Y69" s="29">
        <f t="shared" si="2"/>
        <v>2.5059939317607416</v>
      </c>
      <c r="Z69" s="29">
        <f t="shared" si="3"/>
        <v>7.0682728840280049</v>
      </c>
      <c r="AA69" s="29">
        <f t="shared" si="4"/>
        <v>-3.792945883779268</v>
      </c>
      <c r="AB69" s="29">
        <f t="shared" si="5"/>
        <v>2.5785129953402617</v>
      </c>
      <c r="AC69" s="29">
        <f t="shared" si="6"/>
        <v>2.2784512535125145E-2</v>
      </c>
      <c r="AD69" s="29">
        <f t="shared" si="7"/>
        <v>2.7899802245158867</v>
      </c>
      <c r="AE69" s="29">
        <f t="shared" si="8"/>
        <v>-0.34360047163391982</v>
      </c>
      <c r="AF69" s="29">
        <f t="shared" si="9"/>
        <v>5.5725737116588618</v>
      </c>
      <c r="AG69" s="29">
        <f t="shared" si="10"/>
        <v>3.6383030422387321</v>
      </c>
      <c r="AH69" s="29">
        <f t="shared" si="11"/>
        <v>1.2311282517276396</v>
      </c>
      <c r="AI69" s="29">
        <f t="shared" si="12"/>
        <v>2.647791427675088</v>
      </c>
      <c r="AJ69" s="29">
        <f t="shared" si="13"/>
        <v>2.8059125465124168</v>
      </c>
      <c r="AK69" s="29">
        <f t="shared" si="14"/>
        <v>2.9030445681100332</v>
      </c>
      <c r="AL69" s="29">
        <f t="shared" si="15"/>
        <v>6.826432112809556</v>
      </c>
      <c r="AM69" s="29">
        <f t="shared" si="16"/>
        <v>3.340594899994457</v>
      </c>
      <c r="AN69" s="29">
        <f t="shared" si="17"/>
        <v>6.4348934363754609</v>
      </c>
      <c r="AO69" s="29">
        <f t="shared" si="18"/>
        <v>2.0117441915972449</v>
      </c>
      <c r="AP69" s="23"/>
      <c r="AQ69" s="23"/>
      <c r="AR69" s="57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M69" s="57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</row>
    <row r="70" spans="1:84" s="59" customFormat="1" ht="15.75" x14ac:dyDescent="0.25">
      <c r="A70" s="43">
        <v>43132</v>
      </c>
      <c r="B70" s="31">
        <v>122.88165393709367</v>
      </c>
      <c r="C70" s="31">
        <v>63.596620368298119</v>
      </c>
      <c r="D70" s="31">
        <v>118.33440025890421</v>
      </c>
      <c r="E70" s="31">
        <v>123.56590438981898</v>
      </c>
      <c r="F70" s="31">
        <v>108.93023509006611</v>
      </c>
      <c r="G70" s="31">
        <v>114.00942967747598</v>
      </c>
      <c r="H70" s="31">
        <v>116.88296193928718</v>
      </c>
      <c r="I70" s="31">
        <v>109.08165138819707</v>
      </c>
      <c r="J70" s="31">
        <v>113.6736186098555</v>
      </c>
      <c r="K70" s="31">
        <v>127.79939395146273</v>
      </c>
      <c r="L70" s="31">
        <v>118.51813465745082</v>
      </c>
      <c r="M70" s="31">
        <v>110.61527409551879</v>
      </c>
      <c r="N70" s="31">
        <v>115.95662783104315</v>
      </c>
      <c r="O70" s="31">
        <v>118.25687199328389</v>
      </c>
      <c r="P70" s="31">
        <v>127.31892079637642</v>
      </c>
      <c r="Q70" s="31">
        <v>127.20064957354117</v>
      </c>
      <c r="R70" s="31">
        <v>114.14662554470834</v>
      </c>
      <c r="S70" s="31">
        <v>122.50159774416068</v>
      </c>
      <c r="T70" s="31">
        <v>117.75510245176382</v>
      </c>
      <c r="U70" s="23"/>
      <c r="V70" s="43">
        <v>43132</v>
      </c>
      <c r="W70" s="31">
        <f t="shared" si="0"/>
        <v>3.0609603567869357</v>
      </c>
      <c r="X70" s="31">
        <f t="shared" si="1"/>
        <v>-52.061436451410657</v>
      </c>
      <c r="Y70" s="31">
        <f t="shared" si="2"/>
        <v>4.6218594496218799</v>
      </c>
      <c r="Z70" s="31">
        <f t="shared" si="3"/>
        <v>12.403553393987153</v>
      </c>
      <c r="AA70" s="31">
        <f t="shared" si="4"/>
        <v>0.45090436204620232</v>
      </c>
      <c r="AB70" s="31">
        <f t="shared" si="5"/>
        <v>2.4724032837717118</v>
      </c>
      <c r="AC70" s="31">
        <f t="shared" si="6"/>
        <v>3.3578197762925015</v>
      </c>
      <c r="AD70" s="31">
        <f t="shared" si="7"/>
        <v>4.0684699550876928</v>
      </c>
      <c r="AE70" s="31">
        <f t="shared" si="8"/>
        <v>3.0940199875196583</v>
      </c>
      <c r="AF70" s="31">
        <f t="shared" si="9"/>
        <v>5.1503083024825287</v>
      </c>
      <c r="AG70" s="31">
        <f t="shared" si="10"/>
        <v>3.8426698007696558</v>
      </c>
      <c r="AH70" s="31">
        <f t="shared" si="11"/>
        <v>1.4390356585448245</v>
      </c>
      <c r="AI70" s="31">
        <f t="shared" si="12"/>
        <v>2.0971457195576306</v>
      </c>
      <c r="AJ70" s="31">
        <f t="shared" si="13"/>
        <v>3.5072920602933948</v>
      </c>
      <c r="AK70" s="31">
        <f t="shared" si="14"/>
        <v>2.2121727350904195</v>
      </c>
      <c r="AL70" s="31">
        <f t="shared" si="15"/>
        <v>4.3719463833836301</v>
      </c>
      <c r="AM70" s="31">
        <f t="shared" si="16"/>
        <v>2.8266679609259455</v>
      </c>
      <c r="AN70" s="31">
        <f t="shared" si="17"/>
        <v>5.2266211526914788</v>
      </c>
      <c r="AO70" s="31">
        <f t="shared" si="18"/>
        <v>3.0131314671100711</v>
      </c>
      <c r="AP70" s="23"/>
      <c r="AQ70" s="23"/>
      <c r="AR70" s="57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M70" s="57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</row>
    <row r="71" spans="1:84" s="59" customFormat="1" ht="15.75" x14ac:dyDescent="0.25">
      <c r="A71" s="43">
        <v>43160</v>
      </c>
      <c r="B71" s="31">
        <v>129.26300955265219</v>
      </c>
      <c r="C71" s="31">
        <v>64.363205480348512</v>
      </c>
      <c r="D71" s="31">
        <v>125.72918688421336</v>
      </c>
      <c r="E71" s="31">
        <v>125.20119400415516</v>
      </c>
      <c r="F71" s="31">
        <v>105.41505171517734</v>
      </c>
      <c r="G71" s="31">
        <v>115.00563539627018</v>
      </c>
      <c r="H71" s="31">
        <v>120.57582938220843</v>
      </c>
      <c r="I71" s="31">
        <v>131.42633674994548</v>
      </c>
      <c r="J71" s="31">
        <v>121.39495823158425</v>
      </c>
      <c r="K71" s="31">
        <v>129.93582336781085</v>
      </c>
      <c r="L71" s="31">
        <v>120.07163006026896</v>
      </c>
      <c r="M71" s="31">
        <v>115.58041051705162</v>
      </c>
      <c r="N71" s="31">
        <v>123.07484076255501</v>
      </c>
      <c r="O71" s="31">
        <v>120.10405836773674</v>
      </c>
      <c r="P71" s="31">
        <v>128.71121555691548</v>
      </c>
      <c r="Q71" s="31">
        <v>134.09019276585889</v>
      </c>
      <c r="R71" s="31">
        <v>120.13394822059603</v>
      </c>
      <c r="S71" s="31">
        <v>123.10895043416387</v>
      </c>
      <c r="T71" s="31">
        <v>121.73500453683033</v>
      </c>
      <c r="U71" s="23"/>
      <c r="V71" s="43">
        <v>43160</v>
      </c>
      <c r="W71" s="31">
        <f t="shared" si="0"/>
        <v>3.166050346582665</v>
      </c>
      <c r="X71" s="31">
        <f t="shared" si="1"/>
        <v>-55.045339128839679</v>
      </c>
      <c r="Y71" s="31">
        <f t="shared" si="2"/>
        <v>5.0887951628627519</v>
      </c>
      <c r="Z71" s="31">
        <f t="shared" si="3"/>
        <v>8.1067630169984426</v>
      </c>
      <c r="AA71" s="31">
        <f t="shared" si="4"/>
        <v>1.3837803899200196</v>
      </c>
      <c r="AB71" s="31">
        <f t="shared" si="5"/>
        <v>2.0604871362052535</v>
      </c>
      <c r="AC71" s="31">
        <f t="shared" si="6"/>
        <v>3.4412827904835268</v>
      </c>
      <c r="AD71" s="31">
        <f t="shared" si="7"/>
        <v>13.373619117018862</v>
      </c>
      <c r="AE71" s="31">
        <f t="shared" si="8"/>
        <v>3.847664351819887</v>
      </c>
      <c r="AF71" s="31">
        <f t="shared" si="9"/>
        <v>4.1734352369417422</v>
      </c>
      <c r="AG71" s="31">
        <f t="shared" si="10"/>
        <v>4.0385924591193287</v>
      </c>
      <c r="AH71" s="31">
        <f t="shared" si="11"/>
        <v>0.82594594932174914</v>
      </c>
      <c r="AI71" s="31">
        <f t="shared" si="12"/>
        <v>2.1901760964956765</v>
      </c>
      <c r="AJ71" s="31">
        <f t="shared" si="13"/>
        <v>4.7048799318378798</v>
      </c>
      <c r="AK71" s="31">
        <f t="shared" si="14"/>
        <v>2.4615085936007972</v>
      </c>
      <c r="AL71" s="31">
        <f t="shared" si="15"/>
        <v>5.8525341987191837</v>
      </c>
      <c r="AM71" s="31">
        <f t="shared" si="16"/>
        <v>-0.84338107593242739</v>
      </c>
      <c r="AN71" s="31">
        <f t="shared" si="17"/>
        <v>4.462102024579238</v>
      </c>
      <c r="AO71" s="31">
        <f t="shared" si="18"/>
        <v>3.0958908305377406</v>
      </c>
      <c r="AP71" s="23"/>
      <c r="AQ71" s="23"/>
      <c r="AR71" s="57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M71" s="57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</row>
    <row r="72" spans="1:84" s="59" customFormat="1" ht="15.75" x14ac:dyDescent="0.25">
      <c r="A72" s="43">
        <v>43191</v>
      </c>
      <c r="B72" s="31">
        <v>116.65010293904754</v>
      </c>
      <c r="C72" s="31">
        <v>69.048485804744672</v>
      </c>
      <c r="D72" s="31">
        <v>121.09710743188103</v>
      </c>
      <c r="E72" s="31">
        <v>116.91947727434517</v>
      </c>
      <c r="F72" s="31">
        <v>110.21438889348875</v>
      </c>
      <c r="G72" s="31">
        <v>116.61657498643002</v>
      </c>
      <c r="H72" s="31">
        <v>120.64180407159165</v>
      </c>
      <c r="I72" s="31">
        <v>119.46681383092702</v>
      </c>
      <c r="J72" s="31">
        <v>127.20565599801198</v>
      </c>
      <c r="K72" s="31">
        <v>131.62884100455815</v>
      </c>
      <c r="L72" s="31">
        <v>120.68918955712824</v>
      </c>
      <c r="M72" s="31">
        <v>119.46933338321588</v>
      </c>
      <c r="N72" s="31">
        <v>121.80229376364929</v>
      </c>
      <c r="O72" s="31">
        <v>119.67932299114514</v>
      </c>
      <c r="P72" s="31">
        <v>112.35311286554932</v>
      </c>
      <c r="Q72" s="31">
        <v>134.05518651841012</v>
      </c>
      <c r="R72" s="31">
        <v>120.83557536388926</v>
      </c>
      <c r="S72" s="31">
        <v>124.54626824344292</v>
      </c>
      <c r="T72" s="31">
        <v>119.49917165484209</v>
      </c>
      <c r="U72" s="23"/>
      <c r="V72" s="43">
        <v>43191</v>
      </c>
      <c r="W72" s="31">
        <f t="shared" si="0"/>
        <v>3.6604189690542484</v>
      </c>
      <c r="X72" s="31">
        <f t="shared" si="1"/>
        <v>-40.757434144630736</v>
      </c>
      <c r="Y72" s="31">
        <f t="shared" si="2"/>
        <v>5.6894684915050959</v>
      </c>
      <c r="Z72" s="31">
        <f t="shared" si="3"/>
        <v>6.2470841830260184</v>
      </c>
      <c r="AA72" s="31">
        <f t="shared" si="4"/>
        <v>3.677946498462731</v>
      </c>
      <c r="AB72" s="31">
        <f t="shared" si="5"/>
        <v>3.5166126649703244</v>
      </c>
      <c r="AC72" s="31">
        <f t="shared" si="6"/>
        <v>3.4643901754539002</v>
      </c>
      <c r="AD72" s="31">
        <f t="shared" si="7"/>
        <v>-4.4431090233180583</v>
      </c>
      <c r="AE72" s="31">
        <f t="shared" si="8"/>
        <v>14.467584154803774</v>
      </c>
      <c r="AF72" s="31">
        <f t="shared" si="9"/>
        <v>4.2903337879483701</v>
      </c>
      <c r="AG72" s="31">
        <f t="shared" si="10"/>
        <v>4.2493256797758079</v>
      </c>
      <c r="AH72" s="31">
        <f t="shared" si="11"/>
        <v>2.0497775700295051</v>
      </c>
      <c r="AI72" s="31">
        <f t="shared" si="12"/>
        <v>5.7554958094459892</v>
      </c>
      <c r="AJ72" s="31">
        <f t="shared" si="13"/>
        <v>5.3161459887742382</v>
      </c>
      <c r="AK72" s="31">
        <f t="shared" si="14"/>
        <v>2.1332991861227271</v>
      </c>
      <c r="AL72" s="31">
        <f t="shared" si="15"/>
        <v>11.380739749728804</v>
      </c>
      <c r="AM72" s="31">
        <f t="shared" si="16"/>
        <v>4.1146499221748911</v>
      </c>
      <c r="AN72" s="31">
        <f t="shared" si="17"/>
        <v>5.4430434155502354</v>
      </c>
      <c r="AO72" s="31">
        <f t="shared" si="18"/>
        <v>4.1972989591657353</v>
      </c>
      <c r="AP72" s="23"/>
      <c r="AQ72" s="23"/>
      <c r="AR72" s="57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M72" s="57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</row>
    <row r="73" spans="1:84" s="59" customFormat="1" ht="15.75" x14ac:dyDescent="0.25">
      <c r="A73" s="43">
        <v>43221</v>
      </c>
      <c r="B73" s="31">
        <v>112.31223654345463</v>
      </c>
      <c r="C73" s="31">
        <v>72.395517913997139</v>
      </c>
      <c r="D73" s="31">
        <v>117.40975457001896</v>
      </c>
      <c r="E73" s="31">
        <v>112.75490335350798</v>
      </c>
      <c r="F73" s="31">
        <v>120.25487664918859</v>
      </c>
      <c r="G73" s="31">
        <v>115.99705073879906</v>
      </c>
      <c r="H73" s="31">
        <v>119.47452314729229</v>
      </c>
      <c r="I73" s="31">
        <v>123.87198410329525</v>
      </c>
      <c r="J73" s="31">
        <v>134.90936595320625</v>
      </c>
      <c r="K73" s="31">
        <v>134.9813052322753</v>
      </c>
      <c r="L73" s="31">
        <v>121.12167125154966</v>
      </c>
      <c r="M73" s="31">
        <v>115.86219061667651</v>
      </c>
      <c r="N73" s="31">
        <v>119.02915152856394</v>
      </c>
      <c r="O73" s="31">
        <v>119.0362547814436</v>
      </c>
      <c r="P73" s="31">
        <v>104.63766732318817</v>
      </c>
      <c r="Q73" s="31">
        <v>133.48172907821197</v>
      </c>
      <c r="R73" s="31">
        <v>118.84148587477121</v>
      </c>
      <c r="S73" s="31">
        <v>124.18030476781242</v>
      </c>
      <c r="T73" s="31">
        <v>118.66725112008987</v>
      </c>
      <c r="U73" s="23"/>
      <c r="V73" s="43">
        <v>43221</v>
      </c>
      <c r="W73" s="31">
        <f t="shared" si="0"/>
        <v>4.5140480267579193</v>
      </c>
      <c r="X73" s="31">
        <f t="shared" si="1"/>
        <v>-59.396809879058253</v>
      </c>
      <c r="Y73" s="31">
        <f t="shared" si="2"/>
        <v>4.1007002596160476</v>
      </c>
      <c r="Z73" s="31">
        <f t="shared" si="3"/>
        <v>4.705314247670529</v>
      </c>
      <c r="AA73" s="31">
        <f t="shared" si="4"/>
        <v>7.8336540711299847</v>
      </c>
      <c r="AB73" s="31">
        <f t="shared" si="5"/>
        <v>4.7914969330530113</v>
      </c>
      <c r="AC73" s="31">
        <f t="shared" si="6"/>
        <v>4.3958753722412638</v>
      </c>
      <c r="AD73" s="31">
        <f t="shared" si="7"/>
        <v>3.9581454953878819</v>
      </c>
      <c r="AE73" s="31">
        <f t="shared" si="8"/>
        <v>17.773518264933458</v>
      </c>
      <c r="AF73" s="31">
        <f t="shared" si="9"/>
        <v>9.0113539960045159</v>
      </c>
      <c r="AG73" s="31">
        <f t="shared" si="10"/>
        <v>4.5079440070035872</v>
      </c>
      <c r="AH73" s="31">
        <f t="shared" si="11"/>
        <v>4.5843404433686459</v>
      </c>
      <c r="AI73" s="31">
        <f t="shared" si="12"/>
        <v>6.0762546774609092</v>
      </c>
      <c r="AJ73" s="31">
        <f t="shared" si="13"/>
        <v>5.3061331050557641</v>
      </c>
      <c r="AK73" s="31">
        <f t="shared" si="14"/>
        <v>1.8044972930154586</v>
      </c>
      <c r="AL73" s="31">
        <f t="shared" si="15"/>
        <v>0.68462982184387045</v>
      </c>
      <c r="AM73" s="31">
        <f t="shared" si="16"/>
        <v>0.57626818471450747</v>
      </c>
      <c r="AN73" s="31">
        <f t="shared" si="17"/>
        <v>6.8147039848451811</v>
      </c>
      <c r="AO73" s="31">
        <f t="shared" si="18"/>
        <v>4.3513117845690914</v>
      </c>
      <c r="AP73" s="23"/>
      <c r="AQ73" s="23"/>
      <c r="AR73" s="57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M73" s="57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</row>
    <row r="74" spans="1:84" s="59" customFormat="1" ht="15.75" x14ac:dyDescent="0.25">
      <c r="A74" s="43">
        <v>43252</v>
      </c>
      <c r="B74" s="31">
        <v>106.9417065930667</v>
      </c>
      <c r="C74" s="31">
        <v>67.454116002333819</v>
      </c>
      <c r="D74" s="31">
        <v>113.87894669330373</v>
      </c>
      <c r="E74" s="31">
        <v>121.50947665723284</v>
      </c>
      <c r="F74" s="31">
        <v>119.61708387492946</v>
      </c>
      <c r="G74" s="31">
        <v>114.95690001484002</v>
      </c>
      <c r="H74" s="31">
        <v>115.89730242929318</v>
      </c>
      <c r="I74" s="31">
        <v>122.29131508301454</v>
      </c>
      <c r="J74" s="31">
        <v>117.48555065811108</v>
      </c>
      <c r="K74" s="31">
        <v>130.85985985246171</v>
      </c>
      <c r="L74" s="31">
        <v>121.08075480074554</v>
      </c>
      <c r="M74" s="31">
        <v>113.1604966918071</v>
      </c>
      <c r="N74" s="31">
        <v>115.4383299785484</v>
      </c>
      <c r="O74" s="31">
        <v>118.85088028008893</v>
      </c>
      <c r="P74" s="31">
        <v>104.48472426204634</v>
      </c>
      <c r="Q74" s="31">
        <v>141.57382469723524</v>
      </c>
      <c r="R74" s="31">
        <v>116.00665144992537</v>
      </c>
      <c r="S74" s="31">
        <v>123.56492834453348</v>
      </c>
      <c r="T74" s="31">
        <v>116.38620747635441</v>
      </c>
      <c r="U74" s="23"/>
      <c r="V74" s="43">
        <v>43252</v>
      </c>
      <c r="W74" s="31">
        <f t="shared" si="0"/>
        <v>3.3891931964055146</v>
      </c>
      <c r="X74" s="31">
        <f t="shared" si="1"/>
        <v>-18.785005028843898</v>
      </c>
      <c r="Y74" s="31">
        <f t="shared" si="2"/>
        <v>3.0520626770176307</v>
      </c>
      <c r="Z74" s="31">
        <f t="shared" si="3"/>
        <v>3.8458797435644101</v>
      </c>
      <c r="AA74" s="31">
        <f t="shared" si="4"/>
        <v>10.89872105719239</v>
      </c>
      <c r="AB74" s="31">
        <f t="shared" si="5"/>
        <v>4.6554320787451218</v>
      </c>
      <c r="AC74" s="31">
        <f t="shared" si="6"/>
        <v>3.3703439539008571</v>
      </c>
      <c r="AD74" s="31">
        <f t="shared" si="7"/>
        <v>1.5809661893077163</v>
      </c>
      <c r="AE74" s="31">
        <f t="shared" si="8"/>
        <v>2.1038399423982668</v>
      </c>
      <c r="AF74" s="31">
        <f t="shared" si="9"/>
        <v>5.7166700333307432</v>
      </c>
      <c r="AG74" s="31">
        <f t="shared" si="10"/>
        <v>4.3376329352767584</v>
      </c>
      <c r="AH74" s="31">
        <f t="shared" si="11"/>
        <v>6.5945245562991914</v>
      </c>
      <c r="AI74" s="31">
        <f t="shared" si="12"/>
        <v>6.2373508342930251</v>
      </c>
      <c r="AJ74" s="31">
        <f t="shared" si="13"/>
        <v>4.893047265254765</v>
      </c>
      <c r="AK74" s="31">
        <f t="shared" si="14"/>
        <v>1.6150560954625064</v>
      </c>
      <c r="AL74" s="31">
        <f t="shared" si="15"/>
        <v>12.286125735825479</v>
      </c>
      <c r="AM74" s="31">
        <f t="shared" si="16"/>
        <v>-0.29294014931188883</v>
      </c>
      <c r="AN74" s="31">
        <f t="shared" si="17"/>
        <v>6.3582569300312741</v>
      </c>
      <c r="AO74" s="31">
        <f t="shared" si="18"/>
        <v>4.24863805647297</v>
      </c>
      <c r="AP74" s="23"/>
      <c r="AQ74" s="23"/>
      <c r="AR74" s="57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M74" s="57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</row>
    <row r="75" spans="1:84" s="59" customFormat="1" ht="15.75" x14ac:dyDescent="0.25">
      <c r="A75" s="43">
        <v>43282</v>
      </c>
      <c r="B75" s="31">
        <v>105.88868337447279</v>
      </c>
      <c r="C75" s="31">
        <v>71.162534572060125</v>
      </c>
      <c r="D75" s="31">
        <v>116.21027441441338</v>
      </c>
      <c r="E75" s="31">
        <v>117.88869784324235</v>
      </c>
      <c r="F75" s="31">
        <v>123.17743008776857</v>
      </c>
      <c r="G75" s="31">
        <v>115.62202464679031</v>
      </c>
      <c r="H75" s="31">
        <v>116.36296785045728</v>
      </c>
      <c r="I75" s="31">
        <v>132.10440868541858</v>
      </c>
      <c r="J75" s="31">
        <v>122.18302772006696</v>
      </c>
      <c r="K75" s="31">
        <v>135.27286516920537</v>
      </c>
      <c r="L75" s="31">
        <v>121.70895288924645</v>
      </c>
      <c r="M75" s="31">
        <v>119.71153568956832</v>
      </c>
      <c r="N75" s="31">
        <v>113.82750554881463</v>
      </c>
      <c r="O75" s="31">
        <v>119.04679879372583</v>
      </c>
      <c r="P75" s="31">
        <v>113.46034392935532</v>
      </c>
      <c r="Q75" s="31">
        <v>137.89371993739331</v>
      </c>
      <c r="R75" s="31">
        <v>119.89644435268866</v>
      </c>
      <c r="S75" s="31">
        <v>124.00412677421926</v>
      </c>
      <c r="T75" s="31">
        <v>118.22282223658412</v>
      </c>
      <c r="U75" s="23"/>
      <c r="V75" s="43">
        <v>43282</v>
      </c>
      <c r="W75" s="31">
        <f t="shared" si="0"/>
        <v>2.3130524232717988</v>
      </c>
      <c r="X75" s="31">
        <f t="shared" si="1"/>
        <v>17.083604819110292</v>
      </c>
      <c r="Y75" s="31">
        <f t="shared" si="2"/>
        <v>2.3962352106883458</v>
      </c>
      <c r="Z75" s="31">
        <f t="shared" si="3"/>
        <v>-0.37964029447292091</v>
      </c>
      <c r="AA75" s="31">
        <f t="shared" si="4"/>
        <v>6.3510098754317568</v>
      </c>
      <c r="AB75" s="31">
        <f t="shared" si="5"/>
        <v>3.6140121454729268</v>
      </c>
      <c r="AC75" s="31">
        <f t="shared" si="6"/>
        <v>4.4083403864803756</v>
      </c>
      <c r="AD75" s="31">
        <f t="shared" si="7"/>
        <v>0.52247913768029264</v>
      </c>
      <c r="AE75" s="31">
        <f t="shared" si="8"/>
        <v>4.1389136194742093</v>
      </c>
      <c r="AF75" s="31">
        <f t="shared" si="9"/>
        <v>7.5014854360726559</v>
      </c>
      <c r="AG75" s="31">
        <f t="shared" si="10"/>
        <v>4.208966347170346</v>
      </c>
      <c r="AH75" s="31">
        <f t="shared" si="11"/>
        <v>8.411797354283479</v>
      </c>
      <c r="AI75" s="31">
        <f t="shared" si="12"/>
        <v>5.804359057290867</v>
      </c>
      <c r="AJ75" s="31">
        <f t="shared" si="13"/>
        <v>4.4837012425962115</v>
      </c>
      <c r="AK75" s="31">
        <f t="shared" si="14"/>
        <v>1.3862946914812113</v>
      </c>
      <c r="AL75" s="31">
        <f t="shared" si="15"/>
        <v>7.1041181482189018</v>
      </c>
      <c r="AM75" s="31">
        <f t="shared" si="16"/>
        <v>3.3707277238664375</v>
      </c>
      <c r="AN75" s="31">
        <f t="shared" si="17"/>
        <v>5.6524997122012905</v>
      </c>
      <c r="AO75" s="31">
        <f t="shared" si="18"/>
        <v>3.8533979909159939</v>
      </c>
      <c r="AP75" s="23"/>
      <c r="AQ75" s="23"/>
      <c r="AR75" s="57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M75" s="57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</row>
    <row r="76" spans="1:84" s="59" customFormat="1" ht="15.75" x14ac:dyDescent="0.25">
      <c r="A76" s="43">
        <v>43313</v>
      </c>
      <c r="B76" s="31">
        <v>110.68711508628998</v>
      </c>
      <c r="C76" s="31">
        <v>69.405476482065211</v>
      </c>
      <c r="D76" s="31">
        <v>114.1341228055436</v>
      </c>
      <c r="E76" s="31">
        <v>116.70695184161092</v>
      </c>
      <c r="F76" s="31">
        <v>127.47015692780568</v>
      </c>
      <c r="G76" s="31">
        <v>116.63910959370131</v>
      </c>
      <c r="H76" s="31">
        <v>116.7903715990609</v>
      </c>
      <c r="I76" s="31">
        <v>124.03353028560259</v>
      </c>
      <c r="J76" s="31">
        <v>117.30487292277158</v>
      </c>
      <c r="K76" s="31">
        <v>129.31402655064232</v>
      </c>
      <c r="L76" s="31">
        <v>121.92354739904475</v>
      </c>
      <c r="M76" s="31">
        <v>118.2096789790736</v>
      </c>
      <c r="N76" s="31">
        <v>110.39673946572293</v>
      </c>
      <c r="O76" s="31">
        <v>118.87313590139279</v>
      </c>
      <c r="P76" s="31">
        <v>113.92403622942174</v>
      </c>
      <c r="Q76" s="31">
        <v>135.89472553658629</v>
      </c>
      <c r="R76" s="31">
        <v>120.44295905149448</v>
      </c>
      <c r="S76" s="31">
        <v>123.70394472648739</v>
      </c>
      <c r="T76" s="31">
        <v>118.01085422634851</v>
      </c>
      <c r="U76" s="23"/>
      <c r="V76" s="43">
        <v>43313</v>
      </c>
      <c r="W76" s="31">
        <f t="shared" si="0"/>
        <v>3.6679188845698292</v>
      </c>
      <c r="X76" s="31">
        <f t="shared" si="1"/>
        <v>6.5293130486847986</v>
      </c>
      <c r="Y76" s="31">
        <f t="shared" si="2"/>
        <v>4.482258452945544</v>
      </c>
      <c r="Z76" s="31">
        <f t="shared" si="3"/>
        <v>-1.8278810054813306</v>
      </c>
      <c r="AA76" s="31">
        <f t="shared" si="4"/>
        <v>4.6667558010816634</v>
      </c>
      <c r="AB76" s="31">
        <f t="shared" si="5"/>
        <v>2.3669377384918562</v>
      </c>
      <c r="AC76" s="31">
        <f t="shared" si="6"/>
        <v>3.1420002493786114</v>
      </c>
      <c r="AD76" s="31">
        <f t="shared" si="7"/>
        <v>3.3558323593090478</v>
      </c>
      <c r="AE76" s="31">
        <f t="shared" si="8"/>
        <v>1.5684532670510407</v>
      </c>
      <c r="AF76" s="31">
        <f t="shared" si="9"/>
        <v>5.5537997841469604</v>
      </c>
      <c r="AG76" s="31">
        <f t="shared" si="10"/>
        <v>4.0406493455357833</v>
      </c>
      <c r="AH76" s="31">
        <f t="shared" si="11"/>
        <v>9.2426802750685368</v>
      </c>
      <c r="AI76" s="31">
        <f t="shared" si="12"/>
        <v>3.6787747368239678</v>
      </c>
      <c r="AJ76" s="31">
        <f t="shared" si="13"/>
        <v>4.2517309611567384</v>
      </c>
      <c r="AK76" s="31">
        <f t="shared" si="14"/>
        <v>1.2197121095781824</v>
      </c>
      <c r="AL76" s="31">
        <f t="shared" si="15"/>
        <v>4.0164731703725494</v>
      </c>
      <c r="AM76" s="31">
        <f t="shared" si="16"/>
        <v>4.0476642212394722</v>
      </c>
      <c r="AN76" s="31">
        <f t="shared" si="17"/>
        <v>5.5561044056415767</v>
      </c>
      <c r="AO76" s="31">
        <f t="shared" si="18"/>
        <v>3.6114408036132915</v>
      </c>
      <c r="AP76" s="23"/>
      <c r="AQ76" s="23"/>
      <c r="AR76" s="57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M76" s="57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</row>
    <row r="77" spans="1:84" s="59" customFormat="1" ht="15.75" x14ac:dyDescent="0.25">
      <c r="A77" s="43">
        <v>43344</v>
      </c>
      <c r="B77" s="31">
        <v>105.77314919241989</v>
      </c>
      <c r="C77" s="31">
        <v>68.816693665178036</v>
      </c>
      <c r="D77" s="31">
        <v>107.87487369146294</v>
      </c>
      <c r="E77" s="31">
        <v>116.33869986478042</v>
      </c>
      <c r="F77" s="31">
        <v>118.45464755435685</v>
      </c>
      <c r="G77" s="31">
        <v>117.18617021343381</v>
      </c>
      <c r="H77" s="31">
        <v>118.01743051554929</v>
      </c>
      <c r="I77" s="31">
        <v>124.43589221216889</v>
      </c>
      <c r="J77" s="31">
        <v>114.26760718367983</v>
      </c>
      <c r="K77" s="31">
        <v>133.3735269983238</v>
      </c>
      <c r="L77" s="31">
        <v>122.11200932609812</v>
      </c>
      <c r="M77" s="31">
        <v>114.05907555761976</v>
      </c>
      <c r="N77" s="31">
        <v>112.41971430530941</v>
      </c>
      <c r="O77" s="31">
        <v>119.14665333381099</v>
      </c>
      <c r="P77" s="31">
        <v>105.94105823158034</v>
      </c>
      <c r="Q77" s="31">
        <v>128.66315531636678</v>
      </c>
      <c r="R77" s="31">
        <v>113.44795097249899</v>
      </c>
      <c r="S77" s="31">
        <v>123.2759551412524</v>
      </c>
      <c r="T77" s="31">
        <v>115.44564545080277</v>
      </c>
      <c r="U77" s="23"/>
      <c r="V77" s="43">
        <v>43344</v>
      </c>
      <c r="W77" s="31">
        <f t="shared" si="0"/>
        <v>1.7960538544997036</v>
      </c>
      <c r="X77" s="31">
        <f t="shared" si="1"/>
        <v>8.2513993995815014</v>
      </c>
      <c r="Y77" s="31">
        <f t="shared" si="2"/>
        <v>1.2949950391065101</v>
      </c>
      <c r="Z77" s="31">
        <f t="shared" si="3"/>
        <v>-0.68806157217299813</v>
      </c>
      <c r="AA77" s="31">
        <f t="shared" si="4"/>
        <v>3.118349695940779</v>
      </c>
      <c r="AB77" s="31">
        <f t="shared" si="5"/>
        <v>2.0254954495084547</v>
      </c>
      <c r="AC77" s="31">
        <f t="shared" si="6"/>
        <v>5.1660621912816396</v>
      </c>
      <c r="AD77" s="31">
        <f t="shared" si="7"/>
        <v>7.8637741840071698</v>
      </c>
      <c r="AE77" s="31">
        <f t="shared" si="8"/>
        <v>2.2622337674372801</v>
      </c>
      <c r="AF77" s="31">
        <f t="shared" si="9"/>
        <v>5.4887187809655131</v>
      </c>
      <c r="AG77" s="31">
        <f t="shared" si="10"/>
        <v>4.1620918355391012</v>
      </c>
      <c r="AH77" s="31">
        <f t="shared" si="11"/>
        <v>10.068108151468522</v>
      </c>
      <c r="AI77" s="31">
        <f t="shared" si="12"/>
        <v>2.8349348918291355</v>
      </c>
      <c r="AJ77" s="31">
        <f t="shared" si="13"/>
        <v>4.9301328767341772</v>
      </c>
      <c r="AK77" s="31">
        <f t="shared" si="14"/>
        <v>1.1787274576537499</v>
      </c>
      <c r="AL77" s="31">
        <f t="shared" si="15"/>
        <v>2.2895687207228548</v>
      </c>
      <c r="AM77" s="31">
        <f t="shared" si="16"/>
        <v>1.7026782429061313</v>
      </c>
      <c r="AN77" s="31">
        <f t="shared" si="17"/>
        <v>5.6292280431516275</v>
      </c>
      <c r="AO77" s="31">
        <f t="shared" si="18"/>
        <v>3.0149067131659564</v>
      </c>
      <c r="AP77" s="23"/>
      <c r="AQ77" s="23"/>
      <c r="AR77" s="57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M77" s="57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</row>
    <row r="78" spans="1:84" s="59" customFormat="1" ht="15.75" x14ac:dyDescent="0.25">
      <c r="A78" s="43">
        <v>43374</v>
      </c>
      <c r="B78" s="31">
        <v>103.966273601826</v>
      </c>
      <c r="C78" s="31">
        <v>65.183983216756616</v>
      </c>
      <c r="D78" s="31">
        <v>113.47135959736141</v>
      </c>
      <c r="E78" s="31">
        <v>122.59059634229543</v>
      </c>
      <c r="F78" s="31">
        <v>127.02239731216358</v>
      </c>
      <c r="G78" s="31">
        <v>119.80827225313902</v>
      </c>
      <c r="H78" s="31">
        <v>121.11522647202769</v>
      </c>
      <c r="I78" s="31">
        <v>133.04716537901786</v>
      </c>
      <c r="J78" s="31">
        <v>120.21921528464229</v>
      </c>
      <c r="K78" s="31">
        <v>132.67586483185826</v>
      </c>
      <c r="L78" s="31">
        <v>123.84691487728543</v>
      </c>
      <c r="M78" s="31">
        <v>126.49042884195279</v>
      </c>
      <c r="N78" s="31">
        <v>116.9560090271799</v>
      </c>
      <c r="O78" s="31">
        <v>118.26190157086323</v>
      </c>
      <c r="P78" s="31">
        <v>90.822605482137035</v>
      </c>
      <c r="Q78" s="31">
        <v>137.14414207613822</v>
      </c>
      <c r="R78" s="31">
        <v>118.17065856899542</v>
      </c>
      <c r="S78" s="31">
        <v>126.94952415360194</v>
      </c>
      <c r="T78" s="31">
        <v>118.0479389492646</v>
      </c>
      <c r="U78" s="23"/>
      <c r="V78" s="43">
        <v>43374</v>
      </c>
      <c r="W78" s="31">
        <f t="shared" si="0"/>
        <v>2.1744041637553835</v>
      </c>
      <c r="X78" s="31">
        <f t="shared" si="1"/>
        <v>4.0446939936252875</v>
      </c>
      <c r="Y78" s="31">
        <f t="shared" si="2"/>
        <v>4.2782634302711813</v>
      </c>
      <c r="Z78" s="31">
        <f t="shared" si="3"/>
        <v>-1.1327655489093189</v>
      </c>
      <c r="AA78" s="31">
        <f t="shared" si="4"/>
        <v>10.813574818490878</v>
      </c>
      <c r="AB78" s="31">
        <f t="shared" si="5"/>
        <v>2.4173917589837259</v>
      </c>
      <c r="AC78" s="31">
        <f t="shared" si="6"/>
        <v>4.7462723765157193</v>
      </c>
      <c r="AD78" s="31">
        <f t="shared" si="7"/>
        <v>6.4081656000271323</v>
      </c>
      <c r="AE78" s="31">
        <f t="shared" si="8"/>
        <v>0.15048020360043779</v>
      </c>
      <c r="AF78" s="31">
        <f t="shared" si="9"/>
        <v>5.541547980333263</v>
      </c>
      <c r="AG78" s="31">
        <f t="shared" si="10"/>
        <v>4.4461785871420858</v>
      </c>
      <c r="AH78" s="31">
        <f t="shared" si="11"/>
        <v>11.0483648819786</v>
      </c>
      <c r="AI78" s="31">
        <f t="shared" si="12"/>
        <v>1.519124375500752</v>
      </c>
      <c r="AJ78" s="31">
        <f t="shared" si="13"/>
        <v>4.5934119525706194</v>
      </c>
      <c r="AK78" s="31">
        <f t="shared" si="14"/>
        <v>1.2805301899331312</v>
      </c>
      <c r="AL78" s="31">
        <f t="shared" si="15"/>
        <v>6.6112432628071929</v>
      </c>
      <c r="AM78" s="31">
        <f t="shared" si="16"/>
        <v>2.2246693695282573</v>
      </c>
      <c r="AN78" s="31">
        <f t="shared" si="17"/>
        <v>6.6634927889923574</v>
      </c>
      <c r="AO78" s="31">
        <f t="shared" si="18"/>
        <v>3.9034461147968926</v>
      </c>
      <c r="AP78" s="23"/>
      <c r="AQ78" s="23"/>
      <c r="AR78" s="57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M78" s="57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</row>
    <row r="79" spans="1:84" s="59" customFormat="1" ht="15.75" x14ac:dyDescent="0.25">
      <c r="A79" s="43">
        <v>43405</v>
      </c>
      <c r="B79" s="31">
        <v>109.87667071847403</v>
      </c>
      <c r="C79" s="31">
        <v>71.14502151854407</v>
      </c>
      <c r="D79" s="31">
        <v>118.2465169880624</v>
      </c>
      <c r="E79" s="31">
        <v>123.48065347601968</v>
      </c>
      <c r="F79" s="31">
        <v>129.13067106180182</v>
      </c>
      <c r="G79" s="31">
        <v>122.4560244907768</v>
      </c>
      <c r="H79" s="31">
        <v>125.26814339463705</v>
      </c>
      <c r="I79" s="31">
        <v>132.14535829836916</v>
      </c>
      <c r="J79" s="31">
        <v>128.7205014000173</v>
      </c>
      <c r="K79" s="31">
        <v>141.91708205500271</v>
      </c>
      <c r="L79" s="31">
        <v>124.54815843041337</v>
      </c>
      <c r="M79" s="31">
        <v>129.40043589205217</v>
      </c>
      <c r="N79" s="31">
        <v>124.85870433932841</v>
      </c>
      <c r="O79" s="31">
        <v>119.16089202218613</v>
      </c>
      <c r="P79" s="31">
        <v>88.411656670431341</v>
      </c>
      <c r="Q79" s="31">
        <v>133.53477088582591</v>
      </c>
      <c r="R79" s="31">
        <v>115.43115348602038</v>
      </c>
      <c r="S79" s="31">
        <v>132.11939963718953</v>
      </c>
      <c r="T79" s="31">
        <v>121.15962235345684</v>
      </c>
      <c r="U79" s="23"/>
      <c r="V79" s="43">
        <v>43405</v>
      </c>
      <c r="W79" s="31">
        <f t="shared" si="0"/>
        <v>0.16585398031585896</v>
      </c>
      <c r="X79" s="31">
        <f t="shared" si="1"/>
        <v>19.014557280748079</v>
      </c>
      <c r="Y79" s="31">
        <f t="shared" si="2"/>
        <v>-0.26452673464962118</v>
      </c>
      <c r="Z79" s="31">
        <f t="shared" si="3"/>
        <v>-1.6427980375369344</v>
      </c>
      <c r="AA79" s="31">
        <f t="shared" si="4"/>
        <v>8.8264916068701069</v>
      </c>
      <c r="AB79" s="31">
        <f t="shared" si="5"/>
        <v>1.531433546906996</v>
      </c>
      <c r="AC79" s="31">
        <f t="shared" si="6"/>
        <v>5.6718290407055605</v>
      </c>
      <c r="AD79" s="31">
        <f t="shared" si="7"/>
        <v>8.036857986535324</v>
      </c>
      <c r="AE79" s="31">
        <f t="shared" si="8"/>
        <v>11.562803512930103</v>
      </c>
      <c r="AF79" s="31">
        <f t="shared" si="9"/>
        <v>11.225237861765351</v>
      </c>
      <c r="AG79" s="31">
        <f t="shared" si="10"/>
        <v>4.5365042273079155</v>
      </c>
      <c r="AH79" s="31">
        <f t="shared" si="11"/>
        <v>10.401417219176309</v>
      </c>
      <c r="AI79" s="31">
        <f t="shared" si="12"/>
        <v>1.1846187037768203</v>
      </c>
      <c r="AJ79" s="31">
        <f t="shared" si="13"/>
        <v>5.0505182247475346</v>
      </c>
      <c r="AK79" s="31">
        <f t="shared" si="14"/>
        <v>1.6585836540500338</v>
      </c>
      <c r="AL79" s="31">
        <f t="shared" si="15"/>
        <v>6.8240729911654938</v>
      </c>
      <c r="AM79" s="31">
        <f t="shared" si="16"/>
        <v>4.1019606603154273</v>
      </c>
      <c r="AN79" s="31">
        <f t="shared" si="17"/>
        <v>6.2797721191804072</v>
      </c>
      <c r="AO79" s="31">
        <f t="shared" si="18"/>
        <v>3.6268133315530378</v>
      </c>
      <c r="AP79" s="23"/>
      <c r="AQ79" s="23"/>
      <c r="AR79" s="57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M79" s="57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</row>
    <row r="80" spans="1:84" s="59" customFormat="1" ht="15.75" x14ac:dyDescent="0.25">
      <c r="A80" s="44">
        <v>43435</v>
      </c>
      <c r="B80" s="33">
        <v>115.61782297421418</v>
      </c>
      <c r="C80" s="33">
        <v>64.805097986667775</v>
      </c>
      <c r="D80" s="33">
        <v>124.091737649286</v>
      </c>
      <c r="E80" s="33">
        <v>128.6274808597849</v>
      </c>
      <c r="F80" s="33">
        <v>123.49298190268883</v>
      </c>
      <c r="G80" s="33">
        <v>122.45750221499814</v>
      </c>
      <c r="H80" s="33">
        <v>128.33548839386228</v>
      </c>
      <c r="I80" s="33">
        <v>158.74129239533374</v>
      </c>
      <c r="J80" s="33">
        <v>141.84045847802486</v>
      </c>
      <c r="K80" s="33">
        <v>144.52287518210957</v>
      </c>
      <c r="L80" s="33">
        <v>125.45966228658321</v>
      </c>
      <c r="M80" s="33">
        <v>136.98212919871182</v>
      </c>
      <c r="N80" s="33">
        <v>137.74945548827648</v>
      </c>
      <c r="O80" s="33">
        <v>119.85818598367892</v>
      </c>
      <c r="P80" s="33">
        <v>99.718192185852828</v>
      </c>
      <c r="Q80" s="33">
        <v>133.99096341302808</v>
      </c>
      <c r="R80" s="33">
        <v>113.70253705820568</v>
      </c>
      <c r="S80" s="33">
        <v>134.19961812540743</v>
      </c>
      <c r="T80" s="33">
        <v>125.19047005077704</v>
      </c>
      <c r="U80" s="23"/>
      <c r="V80" s="44">
        <v>43435</v>
      </c>
      <c r="W80" s="33">
        <f t="shared" si="0"/>
        <v>0.73172965188928174</v>
      </c>
      <c r="X80" s="33">
        <f t="shared" si="1"/>
        <v>4.2965772438978433</v>
      </c>
      <c r="Y80" s="33">
        <f t="shared" si="2"/>
        <v>2.2641250567423867</v>
      </c>
      <c r="Z80" s="33">
        <f t="shared" si="3"/>
        <v>2.3537739218980391</v>
      </c>
      <c r="AA80" s="33">
        <f t="shared" si="4"/>
        <v>7.7706823405138579</v>
      </c>
      <c r="AB80" s="33">
        <f t="shared" si="5"/>
        <v>0.51292806425114179</v>
      </c>
      <c r="AC80" s="33">
        <f t="shared" si="6"/>
        <v>2.5050544755673485</v>
      </c>
      <c r="AD80" s="33">
        <f t="shared" si="7"/>
        <v>7.393355098797926</v>
      </c>
      <c r="AE80" s="33">
        <f t="shared" si="8"/>
        <v>-5.8949970945799777</v>
      </c>
      <c r="AF80" s="33">
        <f t="shared" si="9"/>
        <v>2.773836169173876</v>
      </c>
      <c r="AG80" s="33">
        <f t="shared" si="10"/>
        <v>4.0928559930139272</v>
      </c>
      <c r="AH80" s="33">
        <f t="shared" si="11"/>
        <v>6.5501016083127723</v>
      </c>
      <c r="AI80" s="33">
        <f t="shared" si="12"/>
        <v>2.2344063247425368</v>
      </c>
      <c r="AJ80" s="33">
        <f t="shared" si="13"/>
        <v>3.2921964606565695</v>
      </c>
      <c r="AK80" s="33">
        <f t="shared" si="14"/>
        <v>2.1901639917439439</v>
      </c>
      <c r="AL80" s="33">
        <f t="shared" si="15"/>
        <v>-3.4894622432125431</v>
      </c>
      <c r="AM80" s="33">
        <f t="shared" si="16"/>
        <v>4.3806607734175884</v>
      </c>
      <c r="AN80" s="33">
        <f t="shared" si="17"/>
        <v>3.6786332324008555</v>
      </c>
      <c r="AO80" s="33">
        <f t="shared" si="18"/>
        <v>2.0888667647780608</v>
      </c>
      <c r="AP80" s="23"/>
      <c r="AQ80" s="23"/>
      <c r="AR80" s="57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M80" s="57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</row>
    <row r="81" spans="1:84" s="59" customFormat="1" ht="15.75" x14ac:dyDescent="0.25">
      <c r="A81" s="45">
        <v>43466</v>
      </c>
      <c r="B81" s="35">
        <v>120.99709774830936</v>
      </c>
      <c r="C81" s="35">
        <v>64.063829919054555</v>
      </c>
      <c r="D81" s="35">
        <v>122.30470113777731</v>
      </c>
      <c r="E81" s="35">
        <v>125.78712607554081</v>
      </c>
      <c r="F81" s="35">
        <v>107.58688782033228</v>
      </c>
      <c r="G81" s="35">
        <v>120.18442446371772</v>
      </c>
      <c r="H81" s="35">
        <v>122.29345243889229</v>
      </c>
      <c r="I81" s="35">
        <v>122.33528198716584</v>
      </c>
      <c r="J81" s="35">
        <v>133.17259764812985</v>
      </c>
      <c r="K81" s="35">
        <v>149.30670556766913</v>
      </c>
      <c r="L81" s="35">
        <v>124.30260557233505</v>
      </c>
      <c r="M81" s="35">
        <v>115.26143221084858</v>
      </c>
      <c r="N81" s="35">
        <v>119.74218152251031</v>
      </c>
      <c r="O81" s="35">
        <v>116.5435288909389</v>
      </c>
      <c r="P81" s="35">
        <v>111.84046905182804</v>
      </c>
      <c r="Q81" s="35">
        <v>124.24826862743116</v>
      </c>
      <c r="R81" s="35">
        <v>119.49314734561779</v>
      </c>
      <c r="S81" s="35">
        <v>132.60769390677598</v>
      </c>
      <c r="T81" s="35">
        <v>121.91084470349337</v>
      </c>
      <c r="U81" s="23"/>
      <c r="V81" s="45">
        <v>43466</v>
      </c>
      <c r="W81" s="35">
        <f t="shared" si="0"/>
        <v>3.517406899685227</v>
      </c>
      <c r="X81" s="35">
        <f t="shared" si="1"/>
        <v>-0.94101918615690749</v>
      </c>
      <c r="Y81" s="35">
        <f t="shared" si="2"/>
        <v>2.9889668790641082</v>
      </c>
      <c r="Z81" s="35">
        <f t="shared" si="3"/>
        <v>0.43062904192838403</v>
      </c>
      <c r="AA81" s="35">
        <f t="shared" si="4"/>
        <v>4.3802473648645588</v>
      </c>
      <c r="AB81" s="35">
        <f t="shared" si="5"/>
        <v>2.2598837802042908</v>
      </c>
      <c r="AC81" s="35">
        <f t="shared" si="6"/>
        <v>4.5200604851201263</v>
      </c>
      <c r="AD81" s="35">
        <f t="shared" si="7"/>
        <v>5.7937254273847856</v>
      </c>
      <c r="AE81" s="35">
        <f t="shared" si="8"/>
        <v>17.7150310226545</v>
      </c>
      <c r="AF81" s="35">
        <f t="shared" si="9"/>
        <v>1.1847430580443898</v>
      </c>
      <c r="AG81" s="35">
        <f t="shared" si="10"/>
        <v>4.6311297607379629</v>
      </c>
      <c r="AH81" s="35">
        <f t="shared" si="11"/>
        <v>5.5967828392411718</v>
      </c>
      <c r="AI81" s="35">
        <f t="shared" si="12"/>
        <v>3.0577518757624063</v>
      </c>
      <c r="AJ81" s="35">
        <f t="shared" si="13"/>
        <v>3.2915740521121393</v>
      </c>
      <c r="AK81" s="35">
        <f t="shared" si="14"/>
        <v>2.517273434887457</v>
      </c>
      <c r="AL81" s="35">
        <f t="shared" si="15"/>
        <v>-3.2315275540041739</v>
      </c>
      <c r="AM81" s="35">
        <f t="shared" si="16"/>
        <v>1.8183908521980783</v>
      </c>
      <c r="AN81" s="35">
        <f t="shared" si="17"/>
        <v>4.3373781474148814</v>
      </c>
      <c r="AO81" s="35">
        <f t="shared" si="18"/>
        <v>3.5516224932465263</v>
      </c>
      <c r="AP81" s="23"/>
      <c r="AQ81" s="23"/>
      <c r="AR81" s="57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M81" s="57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</row>
    <row r="82" spans="1:84" s="59" customFormat="1" ht="15.75" x14ac:dyDescent="0.25">
      <c r="A82" s="40">
        <v>43497</v>
      </c>
      <c r="B82" s="27">
        <v>125.99737751035062</v>
      </c>
      <c r="C82" s="27">
        <v>65.012143745417163</v>
      </c>
      <c r="D82" s="27">
        <v>122.28981967945303</v>
      </c>
      <c r="E82" s="27">
        <v>119.99668243566802</v>
      </c>
      <c r="F82" s="27">
        <v>121.06334925323492</v>
      </c>
      <c r="G82" s="27">
        <v>119.11081158635471</v>
      </c>
      <c r="H82" s="27">
        <v>120.93239618672435</v>
      </c>
      <c r="I82" s="27">
        <v>118.25693301665052</v>
      </c>
      <c r="J82" s="27">
        <v>122.0353306741232</v>
      </c>
      <c r="K82" s="27">
        <v>136.00166187546961</v>
      </c>
      <c r="L82" s="27">
        <v>123.92571494929525</v>
      </c>
      <c r="M82" s="27">
        <v>116.69966442139618</v>
      </c>
      <c r="N82" s="27">
        <v>121.69690090037152</v>
      </c>
      <c r="O82" s="27">
        <v>119.89736503917878</v>
      </c>
      <c r="P82" s="27">
        <v>128.44132118557832</v>
      </c>
      <c r="Q82" s="27">
        <v>131.17350503140952</v>
      </c>
      <c r="R82" s="27">
        <v>115.48457183393785</v>
      </c>
      <c r="S82" s="27">
        <v>131.18338459915117</v>
      </c>
      <c r="T82" s="27">
        <v>122.66323623405802</v>
      </c>
      <c r="U82" s="23"/>
      <c r="V82" s="40">
        <v>43497</v>
      </c>
      <c r="W82" s="27">
        <f t="shared" si="0"/>
        <v>2.5355482071001063</v>
      </c>
      <c r="X82" s="27">
        <f t="shared" si="1"/>
        <v>2.2257839629236997</v>
      </c>
      <c r="Y82" s="27">
        <f t="shared" si="2"/>
        <v>3.342577823434894</v>
      </c>
      <c r="Z82" s="27">
        <f t="shared" si="3"/>
        <v>-2.8885168378576083</v>
      </c>
      <c r="AA82" s="27">
        <f t="shared" si="4"/>
        <v>11.138426492090886</v>
      </c>
      <c r="AB82" s="27">
        <f t="shared" si="5"/>
        <v>4.4745262942812474</v>
      </c>
      <c r="AC82" s="27">
        <f t="shared" si="6"/>
        <v>3.4645205599260578</v>
      </c>
      <c r="AD82" s="27">
        <f t="shared" si="7"/>
        <v>8.4113886356566923</v>
      </c>
      <c r="AE82" s="27">
        <f t="shared" si="8"/>
        <v>7.355895032220559</v>
      </c>
      <c r="AF82" s="27">
        <f t="shared" si="9"/>
        <v>6.4180804543737082</v>
      </c>
      <c r="AG82" s="27">
        <f t="shared" si="10"/>
        <v>4.5626606489157098</v>
      </c>
      <c r="AH82" s="27">
        <f t="shared" si="11"/>
        <v>5.5004974454281808</v>
      </c>
      <c r="AI82" s="27">
        <f t="shared" si="12"/>
        <v>4.9503621972280456</v>
      </c>
      <c r="AJ82" s="27">
        <f t="shared" si="13"/>
        <v>1.3872285121730954</v>
      </c>
      <c r="AK82" s="27">
        <f t="shared" si="14"/>
        <v>0.88156605646774722</v>
      </c>
      <c r="AL82" s="27">
        <f t="shared" si="15"/>
        <v>3.1232980894263704</v>
      </c>
      <c r="AM82" s="27">
        <f t="shared" si="16"/>
        <v>1.1721295157389306</v>
      </c>
      <c r="AN82" s="27">
        <f t="shared" si="17"/>
        <v>7.0870805074085865</v>
      </c>
      <c r="AO82" s="27">
        <f t="shared" si="18"/>
        <v>4.1680858664317526</v>
      </c>
      <c r="AP82" s="23"/>
      <c r="AQ82" s="23"/>
      <c r="AR82" s="57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M82" s="57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</row>
    <row r="83" spans="1:84" s="59" customFormat="1" ht="15.75" x14ac:dyDescent="0.25">
      <c r="A83" s="40">
        <v>43525</v>
      </c>
      <c r="B83" s="27">
        <v>132.26004788118104</v>
      </c>
      <c r="C83" s="27">
        <v>65.382707423002714</v>
      </c>
      <c r="D83" s="27">
        <v>127.10762558022779</v>
      </c>
      <c r="E83" s="27">
        <v>123.93129045347742</v>
      </c>
      <c r="F83" s="27">
        <v>114.95431250683475</v>
      </c>
      <c r="G83" s="27">
        <v>120.62720396520288</v>
      </c>
      <c r="H83" s="27">
        <v>123.61001301014164</v>
      </c>
      <c r="I83" s="27">
        <v>134.73869420029999</v>
      </c>
      <c r="J83" s="27">
        <v>123.99795063556977</v>
      </c>
      <c r="K83" s="27">
        <v>139.43095076646716</v>
      </c>
      <c r="L83" s="27">
        <v>125.14828319733039</v>
      </c>
      <c r="M83" s="27">
        <v>119.85145397957284</v>
      </c>
      <c r="N83" s="27">
        <v>129.09077032602912</v>
      </c>
      <c r="O83" s="27">
        <v>121.51293744804526</v>
      </c>
      <c r="P83" s="27">
        <v>130.0464746507092</v>
      </c>
      <c r="Q83" s="27">
        <v>137.937985129841</v>
      </c>
      <c r="R83" s="27">
        <v>120.89411550218294</v>
      </c>
      <c r="S83" s="27">
        <v>133.94041780324957</v>
      </c>
      <c r="T83" s="27">
        <v>125.92700651362698</v>
      </c>
      <c r="U83" s="23"/>
      <c r="V83" s="40">
        <v>43525</v>
      </c>
      <c r="W83" s="27">
        <f t="shared" si="0"/>
        <v>2.3185583709530562</v>
      </c>
      <c r="X83" s="27">
        <f t="shared" si="1"/>
        <v>1.5839825487956318</v>
      </c>
      <c r="Y83" s="27">
        <f t="shared" si="2"/>
        <v>1.0963553731432825</v>
      </c>
      <c r="Z83" s="27">
        <f t="shared" si="3"/>
        <v>-1.014290287547567</v>
      </c>
      <c r="AA83" s="27">
        <f t="shared" si="4"/>
        <v>9.0492397778561013</v>
      </c>
      <c r="AB83" s="27">
        <f t="shared" si="5"/>
        <v>4.8880809619134595</v>
      </c>
      <c r="AC83" s="27">
        <f t="shared" si="6"/>
        <v>2.5164111609096125</v>
      </c>
      <c r="AD83" s="27">
        <f t="shared" si="7"/>
        <v>2.520314825982453</v>
      </c>
      <c r="AE83" s="27">
        <f t="shared" si="8"/>
        <v>2.1442343585800501</v>
      </c>
      <c r="AF83" s="27">
        <f t="shared" si="9"/>
        <v>7.3075516455368472</v>
      </c>
      <c r="AG83" s="27">
        <f t="shared" si="10"/>
        <v>4.2280205028558697</v>
      </c>
      <c r="AH83" s="27">
        <f t="shared" si="11"/>
        <v>3.6953004781819203</v>
      </c>
      <c r="AI83" s="27">
        <f t="shared" si="12"/>
        <v>4.8880254698687509</v>
      </c>
      <c r="AJ83" s="27">
        <f t="shared" si="13"/>
        <v>1.1730486874929795</v>
      </c>
      <c r="AK83" s="27">
        <f t="shared" si="14"/>
        <v>1.0374069485834951</v>
      </c>
      <c r="AL83" s="27">
        <f t="shared" si="15"/>
        <v>2.8695553974636567</v>
      </c>
      <c r="AM83" s="27">
        <f t="shared" si="16"/>
        <v>0.63276641852398541</v>
      </c>
      <c r="AN83" s="27">
        <f t="shared" si="17"/>
        <v>8.7982777295125629</v>
      </c>
      <c r="AO83" s="27">
        <f t="shared" si="18"/>
        <v>3.4435469015227937</v>
      </c>
      <c r="AP83" s="23"/>
      <c r="AQ83" s="23"/>
      <c r="AR83" s="57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M83" s="57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</row>
    <row r="84" spans="1:84" s="59" customFormat="1" ht="15.75" x14ac:dyDescent="0.25">
      <c r="A84" s="40">
        <v>43556</v>
      </c>
      <c r="B84" s="27">
        <v>117.22058895986174</v>
      </c>
      <c r="C84" s="27">
        <v>68.300353492075274</v>
      </c>
      <c r="D84" s="27">
        <v>124.30910897960237</v>
      </c>
      <c r="E84" s="27">
        <v>119.87905105323051</v>
      </c>
      <c r="F84" s="27">
        <v>130.73047822215142</v>
      </c>
      <c r="G84" s="27">
        <v>121.33682534725801</v>
      </c>
      <c r="H84" s="27">
        <v>122.23883109582808</v>
      </c>
      <c r="I84" s="27">
        <v>133.03948187201192</v>
      </c>
      <c r="J84" s="27">
        <v>128.35595890284151</v>
      </c>
      <c r="K84" s="27">
        <v>140.66086073879796</v>
      </c>
      <c r="L84" s="27">
        <v>125.71192393710331</v>
      </c>
      <c r="M84" s="27">
        <v>125.4643800718035</v>
      </c>
      <c r="N84" s="27">
        <v>121.83117413470556</v>
      </c>
      <c r="O84" s="27">
        <v>121.39754900887733</v>
      </c>
      <c r="P84" s="27">
        <v>113.29920138345497</v>
      </c>
      <c r="Q84" s="27">
        <v>131.40716703454498</v>
      </c>
      <c r="R84" s="27">
        <v>118.3637927413844</v>
      </c>
      <c r="S84" s="27">
        <v>136.38225028656035</v>
      </c>
      <c r="T84" s="27">
        <v>123.95926960148041</v>
      </c>
      <c r="U84" s="23"/>
      <c r="V84" s="40">
        <v>43556</v>
      </c>
      <c r="W84" s="27">
        <f t="shared" si="0"/>
        <v>0.4890574516786188</v>
      </c>
      <c r="X84" s="27">
        <f t="shared" si="1"/>
        <v>-1.0834883690063322</v>
      </c>
      <c r="Y84" s="27">
        <f t="shared" si="2"/>
        <v>2.6524180600499818</v>
      </c>
      <c r="Z84" s="27">
        <f t="shared" si="3"/>
        <v>2.5312923457063334</v>
      </c>
      <c r="AA84" s="27">
        <f t="shared" si="4"/>
        <v>18.614710415433549</v>
      </c>
      <c r="AB84" s="27">
        <f t="shared" si="5"/>
        <v>4.0476667758226057</v>
      </c>
      <c r="AC84" s="27">
        <f t="shared" si="6"/>
        <v>1.323775814301257</v>
      </c>
      <c r="AD84" s="27">
        <f t="shared" si="7"/>
        <v>11.361036262583625</v>
      </c>
      <c r="AE84" s="27">
        <f t="shared" si="8"/>
        <v>0.90428597361071184</v>
      </c>
      <c r="AF84" s="27">
        <f t="shared" si="9"/>
        <v>6.8617330862368107</v>
      </c>
      <c r="AG84" s="27">
        <f t="shared" si="10"/>
        <v>4.1617102562425856</v>
      </c>
      <c r="AH84" s="27">
        <f t="shared" si="11"/>
        <v>5.0180632291281029</v>
      </c>
      <c r="AI84" s="27">
        <f t="shared" si="12"/>
        <v>2.371085975796916E-2</v>
      </c>
      <c r="AJ84" s="27">
        <f t="shared" si="13"/>
        <v>1.4356916255779026</v>
      </c>
      <c r="AK84" s="27">
        <f t="shared" si="14"/>
        <v>0.84206702758456231</v>
      </c>
      <c r="AL84" s="27">
        <f t="shared" si="15"/>
        <v>-1.9753204278310221</v>
      </c>
      <c r="AM84" s="27">
        <f t="shared" si="16"/>
        <v>-2.0455752497236261</v>
      </c>
      <c r="AN84" s="27">
        <f t="shared" si="17"/>
        <v>9.5032811581173604</v>
      </c>
      <c r="AO84" s="27">
        <f t="shared" si="18"/>
        <v>3.7323254085147539</v>
      </c>
      <c r="AP84" s="23"/>
      <c r="AQ84" s="23"/>
      <c r="AR84" s="57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M84" s="57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</row>
    <row r="85" spans="1:84" s="59" customFormat="1" ht="15.75" x14ac:dyDescent="0.25">
      <c r="A85" s="40">
        <v>43586</v>
      </c>
      <c r="B85" s="27">
        <v>112.77928897307446</v>
      </c>
      <c r="C85" s="27">
        <v>80.110833437658528</v>
      </c>
      <c r="D85" s="27">
        <v>124.92391819796019</v>
      </c>
      <c r="E85" s="27">
        <v>112.87193513733799</v>
      </c>
      <c r="F85" s="27">
        <v>138.1998574401876</v>
      </c>
      <c r="G85" s="27">
        <v>119.55457427517175</v>
      </c>
      <c r="H85" s="27">
        <v>122.95352272709405</v>
      </c>
      <c r="I85" s="27">
        <v>134.87235414132743</v>
      </c>
      <c r="J85" s="27">
        <v>127.33206664511492</v>
      </c>
      <c r="K85" s="27">
        <v>148.21959671046974</v>
      </c>
      <c r="L85" s="27">
        <v>126.44415539370537</v>
      </c>
      <c r="M85" s="27">
        <v>122.13501813327397</v>
      </c>
      <c r="N85" s="27">
        <v>120.10653022373145</v>
      </c>
      <c r="O85" s="27">
        <v>122.3306527460072</v>
      </c>
      <c r="P85" s="27">
        <v>105.47043873313311</v>
      </c>
      <c r="Q85" s="27">
        <v>141.62757086640264</v>
      </c>
      <c r="R85" s="27">
        <v>121.34531529767571</v>
      </c>
      <c r="S85" s="27">
        <v>134.53641278474623</v>
      </c>
      <c r="T85" s="27">
        <v>123.67288941068989</v>
      </c>
      <c r="U85" s="23"/>
      <c r="V85" s="40">
        <v>43586</v>
      </c>
      <c r="W85" s="27">
        <f t="shared" ref="W85:W86" si="19">B85/B73*100-100</f>
        <v>0.41585177536653362</v>
      </c>
      <c r="X85" s="27">
        <f t="shared" ref="X85:X86" si="20">C85/C73*100-100</f>
        <v>10.657172910658446</v>
      </c>
      <c r="Y85" s="27">
        <f t="shared" ref="Y85:Y86" si="21">D85/D73*100-100</f>
        <v>6.39994833092004</v>
      </c>
      <c r="Z85" s="27">
        <f t="shared" ref="Z85:Z86" si="22">E85/E73*100-100</f>
        <v>0.10379307715166419</v>
      </c>
      <c r="AA85" s="27">
        <f t="shared" ref="AA85:AA86" si="23">F85/F73*100-100</f>
        <v>14.922455779775731</v>
      </c>
      <c r="AB85" s="27">
        <f t="shared" ref="AB85:AB86" si="24">G85/G73*100-100</f>
        <v>3.0669086099296408</v>
      </c>
      <c r="AC85" s="27">
        <f t="shared" ref="AC85:AC86" si="25">H85/H73*100-100</f>
        <v>2.9119175269799911</v>
      </c>
      <c r="AD85" s="27">
        <f t="shared" ref="AD85:AD86" si="26">I85/I73*100-100</f>
        <v>8.8804341979854939</v>
      </c>
      <c r="AE85" s="27">
        <f t="shared" ref="AE85:AE86" si="27">J85/J73*100-100</f>
        <v>-5.6165850714319845</v>
      </c>
      <c r="AF85" s="27">
        <f t="shared" ref="AF85:AF86" si="28">K85/K73*100-100</f>
        <v>9.8074999759515151</v>
      </c>
      <c r="AG85" s="27">
        <f t="shared" ref="AG85:AG86" si="29">L85/L73*100-100</f>
        <v>4.3943285187188366</v>
      </c>
      <c r="AH85" s="27">
        <f t="shared" ref="AH85:AH86" si="30">M85/M73*100-100</f>
        <v>5.414041874411609</v>
      </c>
      <c r="AI85" s="27">
        <f t="shared" ref="AI85:AI86" si="31">N85/N73*100-100</f>
        <v>0.90513851550808511</v>
      </c>
      <c r="AJ85" s="27">
        <f t="shared" ref="AJ85:AJ86" si="32">O85/O73*100-100</f>
        <v>2.7675584809117879</v>
      </c>
      <c r="AK85" s="27">
        <f t="shared" ref="AK85:AK86" si="33">P85/P73*100-100</f>
        <v>0.79586197900684397</v>
      </c>
      <c r="AL85" s="27">
        <f t="shared" ref="AL85:AL86" si="34">Q85/Q73*100-100</f>
        <v>6.1025893539464988</v>
      </c>
      <c r="AM85" s="27">
        <f t="shared" ref="AM85:AM86" si="35">R85/R73*100-100</f>
        <v>2.1068647909223444</v>
      </c>
      <c r="AN85" s="27">
        <f t="shared" ref="AN85:AN86" si="36">S85/S73*100-100</f>
        <v>8.3395736838440371</v>
      </c>
      <c r="AO85" s="27">
        <f t="shared" ref="AO85:AO86" si="37">T85/T73*100-100</f>
        <v>4.2182137391337733</v>
      </c>
      <c r="AP85" s="23"/>
      <c r="AQ85" s="23"/>
      <c r="AR85" s="57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M85" s="57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</row>
    <row r="86" spans="1:84" s="59" customFormat="1" ht="15.75" x14ac:dyDescent="0.25">
      <c r="A86" s="40">
        <v>43617</v>
      </c>
      <c r="B86" s="27">
        <v>107.71100587035411</v>
      </c>
      <c r="C86" s="27">
        <v>65.273045647299526</v>
      </c>
      <c r="D86" s="27">
        <v>117.68808360177528</v>
      </c>
      <c r="E86" s="27">
        <v>110.02555912980628</v>
      </c>
      <c r="F86" s="27">
        <v>130.25918730526462</v>
      </c>
      <c r="G86" s="27">
        <v>117.81244193989089</v>
      </c>
      <c r="H86" s="27">
        <v>118.85013370174454</v>
      </c>
      <c r="I86" s="27">
        <v>136.48078868176754</v>
      </c>
      <c r="J86" s="27">
        <v>124.16200514903612</v>
      </c>
      <c r="K86" s="27">
        <v>143.42482681482173</v>
      </c>
      <c r="L86" s="27">
        <v>126.58540965423863</v>
      </c>
      <c r="M86" s="27">
        <v>118.07888242807914</v>
      </c>
      <c r="N86" s="27">
        <v>119.54483984897081</v>
      </c>
      <c r="O86" s="27">
        <v>123.00474599308465</v>
      </c>
      <c r="P86" s="27">
        <v>105.47888411966105</v>
      </c>
      <c r="Q86" s="27">
        <v>138.74149862053679</v>
      </c>
      <c r="R86" s="27">
        <v>119.2883714245077</v>
      </c>
      <c r="S86" s="27">
        <v>132.01297831881888</v>
      </c>
      <c r="T86" s="27">
        <v>120.49351311609087</v>
      </c>
      <c r="U86" s="23"/>
      <c r="V86" s="40">
        <v>43617</v>
      </c>
      <c r="W86" s="27">
        <f t="shared" si="19"/>
        <v>0.71936319495510759</v>
      </c>
      <c r="X86" s="27">
        <f t="shared" si="20"/>
        <v>-3.2334132952818351</v>
      </c>
      <c r="Y86" s="27">
        <f t="shared" si="21"/>
        <v>3.34490001802547</v>
      </c>
      <c r="Z86" s="27">
        <f t="shared" si="22"/>
        <v>-9.4510468182013767</v>
      </c>
      <c r="AA86" s="27">
        <f t="shared" si="23"/>
        <v>8.8968089553683001</v>
      </c>
      <c r="AB86" s="27">
        <f t="shared" si="24"/>
        <v>2.4840108985908955</v>
      </c>
      <c r="AC86" s="27">
        <f t="shared" si="25"/>
        <v>2.5477998284324457</v>
      </c>
      <c r="AD86" s="27">
        <f t="shared" si="26"/>
        <v>11.60301006585857</v>
      </c>
      <c r="AE86" s="27">
        <f t="shared" si="27"/>
        <v>5.6827877586017763</v>
      </c>
      <c r="AF86" s="27">
        <f t="shared" si="28"/>
        <v>9.601849624878426</v>
      </c>
      <c r="AG86" s="27">
        <f t="shared" si="29"/>
        <v>4.5462673754815341</v>
      </c>
      <c r="AH86" s="27">
        <f t="shared" si="30"/>
        <v>4.3463804773385561</v>
      </c>
      <c r="AI86" s="27">
        <f t="shared" si="31"/>
        <v>3.5573191947471088</v>
      </c>
      <c r="AJ86" s="27">
        <f t="shared" si="32"/>
        <v>3.4950230938185314</v>
      </c>
      <c r="AK86" s="27">
        <f t="shared" si="33"/>
        <v>0.95148823393682846</v>
      </c>
      <c r="AL86" s="27">
        <f t="shared" si="34"/>
        <v>-2.0006000987509935</v>
      </c>
      <c r="AM86" s="27">
        <f t="shared" si="35"/>
        <v>2.8289067338512837</v>
      </c>
      <c r="AN86" s="27">
        <f t="shared" si="36"/>
        <v>6.8369318766000333</v>
      </c>
      <c r="AO86" s="27">
        <f t="shared" si="37"/>
        <v>3.5290312561915016</v>
      </c>
      <c r="AP86" s="23"/>
      <c r="AQ86" s="23"/>
      <c r="AR86" s="57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M86" s="57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</row>
    <row r="87" spans="1:84" s="59" customFormat="1" ht="15.75" x14ac:dyDescent="0.25">
      <c r="A87" s="40">
        <v>43647</v>
      </c>
      <c r="B87" s="27">
        <v>109.33029414032336</v>
      </c>
      <c r="C87" s="27">
        <v>76.062457655138331</v>
      </c>
      <c r="D87" s="27">
        <v>122.12743401177225</v>
      </c>
      <c r="E87" s="27">
        <v>103.82292639854555</v>
      </c>
      <c r="F87" s="27">
        <v>133.30204916972164</v>
      </c>
      <c r="G87" s="27">
        <v>119.01737470199602</v>
      </c>
      <c r="H87" s="27">
        <v>119.76784148118594</v>
      </c>
      <c r="I87" s="27">
        <v>141.05426703255745</v>
      </c>
      <c r="J87" s="27">
        <v>129.74888183274598</v>
      </c>
      <c r="K87" s="27">
        <v>147.3512898198224</v>
      </c>
      <c r="L87" s="27">
        <v>127.23169687516742</v>
      </c>
      <c r="M87" s="27">
        <v>124.37059637824032</v>
      </c>
      <c r="N87" s="27">
        <v>120.23804596018745</v>
      </c>
      <c r="O87" s="27">
        <v>123.20767124685297</v>
      </c>
      <c r="P87" s="27">
        <v>114.99497592155468</v>
      </c>
      <c r="Q87" s="27">
        <v>144.47787094702548</v>
      </c>
      <c r="R87" s="27">
        <v>119.52348677701713</v>
      </c>
      <c r="S87" s="27">
        <v>132.58003684212838</v>
      </c>
      <c r="T87" s="27">
        <v>123.03334751647625</v>
      </c>
      <c r="U87" s="23"/>
      <c r="V87" s="40">
        <v>43647</v>
      </c>
      <c r="W87" s="27">
        <f t="shared" ref="W87:W89" si="38">B87/B75*100-100</f>
        <v>3.250215845709775</v>
      </c>
      <c r="X87" s="27">
        <f t="shared" ref="X87:X89" si="39">C87/C75*100-100</f>
        <v>6.8855376112502995</v>
      </c>
      <c r="Y87" s="27">
        <f t="shared" ref="Y87:Y89" si="40">D87/D75*100-100</f>
        <v>5.0917697485661932</v>
      </c>
      <c r="Z87" s="27">
        <f t="shared" ref="Z87:Z89" si="41">E87/E75*100-100</f>
        <v>-11.931399448826028</v>
      </c>
      <c r="AA87" s="27">
        <f t="shared" ref="AA87:AA89" si="42">F87/F75*100-100</f>
        <v>8.2195407671185308</v>
      </c>
      <c r="AB87" s="27">
        <f t="shared" ref="AB87:AB89" si="43">G87/G75*100-100</f>
        <v>2.9365945334187415</v>
      </c>
      <c r="AC87" s="27">
        <f t="shared" ref="AC87:AC89" si="44">H87/H75*100-100</f>
        <v>2.9260800868403436</v>
      </c>
      <c r="AD87" s="27">
        <f t="shared" ref="AD87:AD89" si="45">I87/I75*100-100</f>
        <v>6.7748369915884012</v>
      </c>
      <c r="AE87" s="27">
        <f t="shared" ref="AE87:AE89" si="46">J87/J75*100-100</f>
        <v>6.1922300125129652</v>
      </c>
      <c r="AF87" s="27">
        <f t="shared" ref="AF87:AF89" si="47">K87/K75*100-100</f>
        <v>8.9289338519656525</v>
      </c>
      <c r="AG87" s="27">
        <f t="shared" ref="AG87:AG89" si="48">L87/L75*100-100</f>
        <v>4.5376645306829602</v>
      </c>
      <c r="AH87" s="27">
        <f t="shared" ref="AH87:AH89" si="49">M87/M75*100-100</f>
        <v>3.8919062075635935</v>
      </c>
      <c r="AI87" s="27">
        <f t="shared" ref="AI87:AI89" si="50">N87/N75*100-100</f>
        <v>5.6318025950447179</v>
      </c>
      <c r="AJ87" s="27">
        <f t="shared" ref="AJ87:AJ89" si="51">O87/O75*100-100</f>
        <v>3.4951569427219624</v>
      </c>
      <c r="AK87" s="27">
        <f t="shared" ref="AK87:AK89" si="52">P87/P75*100-100</f>
        <v>1.352571250052705</v>
      </c>
      <c r="AL87" s="27">
        <f t="shared" ref="AL87:AL89" si="53">Q87/Q75*100-100</f>
        <v>4.774801211122238</v>
      </c>
      <c r="AM87" s="27">
        <f t="shared" ref="AM87:AM89" si="54">R87/R75*100-100</f>
        <v>-0.31106641876253605</v>
      </c>
      <c r="AN87" s="27">
        <f t="shared" ref="AN87:AN89" si="55">S87/S75*100-100</f>
        <v>6.9158263446536239</v>
      </c>
      <c r="AO87" s="27">
        <f t="shared" ref="AO87:AO89" si="56">T87/T75*100-100</f>
        <v>4.0690326866545661</v>
      </c>
      <c r="AP87" s="23"/>
      <c r="AQ87" s="23"/>
      <c r="AR87" s="57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M87" s="57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</row>
    <row r="88" spans="1:84" s="59" customFormat="1" ht="15.75" x14ac:dyDescent="0.25">
      <c r="A88" s="40">
        <v>43678</v>
      </c>
      <c r="B88" s="27">
        <v>112.26379300121839</v>
      </c>
      <c r="C88" s="27">
        <v>74.852552236241195</v>
      </c>
      <c r="D88" s="27">
        <v>116.49280426503107</v>
      </c>
      <c r="E88" s="27">
        <v>104.97070116047463</v>
      </c>
      <c r="F88" s="27">
        <v>133.94725675236648</v>
      </c>
      <c r="G88" s="27">
        <v>121.02257849773639</v>
      </c>
      <c r="H88" s="27">
        <v>120.16963378641687</v>
      </c>
      <c r="I88" s="27">
        <v>135.20665359311431</v>
      </c>
      <c r="J88" s="27">
        <v>124.23781288929644</v>
      </c>
      <c r="K88" s="27">
        <v>140.98069489136833</v>
      </c>
      <c r="L88" s="27">
        <v>127.19859073782341</v>
      </c>
      <c r="M88" s="27">
        <v>120.94673858807928</v>
      </c>
      <c r="N88" s="27">
        <v>110.07805526213988</v>
      </c>
      <c r="O88" s="27">
        <v>123.72264048086782</v>
      </c>
      <c r="P88" s="27">
        <v>115.68582419496227</v>
      </c>
      <c r="Q88" s="27">
        <v>143.32797255247743</v>
      </c>
      <c r="R88" s="27">
        <v>119.48968853709169</v>
      </c>
      <c r="S88" s="27">
        <v>132.57718601516243</v>
      </c>
      <c r="T88" s="27">
        <v>121.9863745046115</v>
      </c>
      <c r="U88" s="23"/>
      <c r="V88" s="40">
        <v>43678</v>
      </c>
      <c r="W88" s="27">
        <f t="shared" si="38"/>
        <v>1.4244457574842784</v>
      </c>
      <c r="X88" s="27">
        <f t="shared" si="39"/>
        <v>7.8481930105090925</v>
      </c>
      <c r="Y88" s="27">
        <f t="shared" si="40"/>
        <v>2.066587451244601</v>
      </c>
      <c r="Z88" s="27">
        <f t="shared" si="41"/>
        <v>-10.056171030037831</v>
      </c>
      <c r="AA88" s="27">
        <f t="shared" si="42"/>
        <v>5.0812676321009036</v>
      </c>
      <c r="AB88" s="27">
        <f t="shared" si="43"/>
        <v>3.7581467479513435</v>
      </c>
      <c r="AC88" s="27">
        <f t="shared" si="44"/>
        <v>2.893442448284091</v>
      </c>
      <c r="AD88" s="27">
        <f t="shared" si="45"/>
        <v>9.0081474596298392</v>
      </c>
      <c r="AE88" s="27">
        <f t="shared" si="46"/>
        <v>5.9101892306632493</v>
      </c>
      <c r="AF88" s="27">
        <f t="shared" si="47"/>
        <v>9.0219666434693266</v>
      </c>
      <c r="AG88" s="27">
        <f t="shared" si="48"/>
        <v>4.3265172735779345</v>
      </c>
      <c r="AH88" s="27">
        <f t="shared" si="49"/>
        <v>2.3154276643372071</v>
      </c>
      <c r="AI88" s="27">
        <f t="shared" si="50"/>
        <v>-0.28867175346422869</v>
      </c>
      <c r="AJ88" s="27">
        <f t="shared" si="51"/>
        <v>4.0795630927897548</v>
      </c>
      <c r="AK88" s="27">
        <f t="shared" si="52"/>
        <v>1.5464585208275139</v>
      </c>
      <c r="AL88" s="27">
        <f t="shared" si="53"/>
        <v>5.4698568958733631</v>
      </c>
      <c r="AM88" s="27">
        <f t="shared" si="54"/>
        <v>-0.79147052007849084</v>
      </c>
      <c r="AN88" s="27">
        <f t="shared" si="55"/>
        <v>7.172965509138777</v>
      </c>
      <c r="AO88" s="27">
        <f t="shared" si="56"/>
        <v>3.3687751049050263</v>
      </c>
      <c r="AP88" s="23"/>
      <c r="AQ88" s="23"/>
      <c r="AR88" s="57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M88" s="57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</row>
    <row r="89" spans="1:84" s="59" customFormat="1" ht="15.75" x14ac:dyDescent="0.25">
      <c r="A89" s="40">
        <v>43709</v>
      </c>
      <c r="B89" s="27">
        <v>106.4407519452897</v>
      </c>
      <c r="C89" s="27">
        <v>71.181338632467771</v>
      </c>
      <c r="D89" s="27">
        <v>111.20323878541375</v>
      </c>
      <c r="E89" s="27">
        <v>110.31295876234527</v>
      </c>
      <c r="F89" s="27">
        <v>136.59674495688787</v>
      </c>
      <c r="G89" s="27">
        <v>122.03764943563738</v>
      </c>
      <c r="H89" s="27">
        <v>122.85146645280375</v>
      </c>
      <c r="I89" s="27">
        <v>128.80571209230769</v>
      </c>
      <c r="J89" s="27">
        <v>121.44290733677946</v>
      </c>
      <c r="K89" s="27">
        <v>144.69564186630186</v>
      </c>
      <c r="L89" s="27">
        <v>127.62717860095039</v>
      </c>
      <c r="M89" s="27">
        <v>117.49430752809258</v>
      </c>
      <c r="N89" s="27">
        <v>120.88684339644112</v>
      </c>
      <c r="O89" s="27">
        <v>123.75742844324286</v>
      </c>
      <c r="P89" s="27">
        <v>107.70768415562198</v>
      </c>
      <c r="Q89" s="27">
        <v>140.12392564450187</v>
      </c>
      <c r="R89" s="27">
        <v>120.28042274006759</v>
      </c>
      <c r="S89" s="27">
        <v>132.66624128579403</v>
      </c>
      <c r="T89" s="27">
        <v>120.84679180546138</v>
      </c>
      <c r="U89" s="23"/>
      <c r="V89" s="40">
        <v>43709</v>
      </c>
      <c r="W89" s="27">
        <f t="shared" si="38"/>
        <v>0.63116467455775194</v>
      </c>
      <c r="X89" s="27">
        <f t="shared" si="39"/>
        <v>3.4361502149387206</v>
      </c>
      <c r="Y89" s="27">
        <f t="shared" si="40"/>
        <v>3.0853941979764414</v>
      </c>
      <c r="Z89" s="27">
        <f t="shared" si="41"/>
        <v>-5.1794812125619671</v>
      </c>
      <c r="AA89" s="27">
        <f t="shared" si="42"/>
        <v>15.315648458795934</v>
      </c>
      <c r="AB89" s="27">
        <f t="shared" si="43"/>
        <v>4.1399759147068664</v>
      </c>
      <c r="AC89" s="27">
        <f t="shared" si="44"/>
        <v>4.0960355738447873</v>
      </c>
      <c r="AD89" s="27">
        <f t="shared" si="45"/>
        <v>3.5117037395352497</v>
      </c>
      <c r="AE89" s="27">
        <f t="shared" si="46"/>
        <v>6.2793825213874186</v>
      </c>
      <c r="AF89" s="27">
        <f t="shared" si="47"/>
        <v>8.4890271126445924</v>
      </c>
      <c r="AG89" s="27">
        <f t="shared" si="48"/>
        <v>4.5164839275751376</v>
      </c>
      <c r="AH89" s="27">
        <f t="shared" si="49"/>
        <v>3.0118006424989971</v>
      </c>
      <c r="AI89" s="27">
        <f t="shared" si="50"/>
        <v>7.5317119808156292</v>
      </c>
      <c r="AJ89" s="27">
        <f t="shared" si="51"/>
        <v>3.8698318252498041</v>
      </c>
      <c r="AK89" s="27">
        <f t="shared" si="52"/>
        <v>1.6675554818226459</v>
      </c>
      <c r="AL89" s="27">
        <f t="shared" si="53"/>
        <v>8.9075775422687826</v>
      </c>
      <c r="AM89" s="27">
        <f t="shared" si="54"/>
        <v>6.0225607505461909</v>
      </c>
      <c r="AN89" s="27">
        <f t="shared" si="55"/>
        <v>7.6172893033211722</v>
      </c>
      <c r="AO89" s="27">
        <f t="shared" si="56"/>
        <v>4.678518911274395</v>
      </c>
      <c r="AP89" s="23"/>
      <c r="AQ89" s="23"/>
      <c r="AR89" s="57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M89" s="57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</row>
    <row r="90" spans="1:84" s="59" customFormat="1" ht="15.75" x14ac:dyDescent="0.25">
      <c r="A90" s="40">
        <v>43739</v>
      </c>
      <c r="B90" s="27">
        <v>104.65283482704231</v>
      </c>
      <c r="C90" s="27">
        <v>72.743193068000352</v>
      </c>
      <c r="D90" s="27">
        <v>116.54205743610034</v>
      </c>
      <c r="E90" s="27">
        <v>131.84214504934363</v>
      </c>
      <c r="F90" s="27">
        <v>128.29228413022975</v>
      </c>
      <c r="G90" s="27">
        <v>125.02432610389477</v>
      </c>
      <c r="H90" s="27">
        <v>124.46445532338144</v>
      </c>
      <c r="I90" s="27">
        <v>137.5447319347106</v>
      </c>
      <c r="J90" s="27">
        <v>131.30920254773844</v>
      </c>
      <c r="K90" s="27">
        <v>146.37047401675869</v>
      </c>
      <c r="L90" s="27">
        <v>129.08759661529305</v>
      </c>
      <c r="M90" s="27">
        <v>128.63201155482125</v>
      </c>
      <c r="N90" s="27">
        <v>123.1067987435901</v>
      </c>
      <c r="O90" s="27">
        <v>122.75345385832483</v>
      </c>
      <c r="P90" s="27">
        <v>92.479101115112641</v>
      </c>
      <c r="Q90" s="27">
        <v>143.37158755081347</v>
      </c>
      <c r="R90" s="27">
        <v>123.51006090531818</v>
      </c>
      <c r="S90" s="27">
        <v>137.10739756317579</v>
      </c>
      <c r="T90" s="27">
        <v>122.94394093487051</v>
      </c>
      <c r="U90" s="23"/>
      <c r="V90" s="40">
        <v>43739</v>
      </c>
      <c r="W90" s="27">
        <f t="shared" ref="W90:W92" si="57">B90/B78*100-100</f>
        <v>0.66036917687914354</v>
      </c>
      <c r="X90" s="27">
        <f t="shared" ref="X90:X92" si="58">C90/C78*100-100</f>
        <v>11.596728948132949</v>
      </c>
      <c r="Y90" s="27">
        <f t="shared" ref="Y90:Y92" si="59">D90/D78*100-100</f>
        <v>2.7061435146585922</v>
      </c>
      <c r="Z90" s="27">
        <f t="shared" ref="Z90:Z92" si="60">E90/E78*100-100</f>
        <v>7.54670340391867</v>
      </c>
      <c r="AA90" s="27">
        <f t="shared" ref="AA90:AA92" si="61">F90/F78*100-100</f>
        <v>0.99973457038868219</v>
      </c>
      <c r="AB90" s="27">
        <f t="shared" ref="AB90:AB92" si="62">G90/G78*100-100</f>
        <v>4.3536675328519152</v>
      </c>
      <c r="AC90" s="27">
        <f t="shared" ref="AC90:AC92" si="63">H90/H78*100-100</f>
        <v>2.7653243517876689</v>
      </c>
      <c r="AD90" s="27">
        <f t="shared" ref="AD90:AD92" si="64">I90/I78*100-100</f>
        <v>3.3804301977274918</v>
      </c>
      <c r="AE90" s="27">
        <f t="shared" ref="AE90:AE92" si="65">J90/J78*100-100</f>
        <v>9.2248042351952222</v>
      </c>
      <c r="AF90" s="27">
        <f t="shared" ref="AF90:AF92" si="66">K90/K78*100-100</f>
        <v>10.321854093248817</v>
      </c>
      <c r="AG90" s="27">
        <f t="shared" ref="AG90:AG92" si="67">L90/L78*100-100</f>
        <v>4.23158036936195</v>
      </c>
      <c r="AH90" s="27">
        <f t="shared" ref="AH90:AH92" si="68">M90/M78*100-100</f>
        <v>1.6930788617566748</v>
      </c>
      <c r="AI90" s="27">
        <f t="shared" ref="AI90:AI92" si="69">N90/N78*100-100</f>
        <v>5.2590625890635465</v>
      </c>
      <c r="AJ90" s="27">
        <f t="shared" ref="AJ90:AJ92" si="70">O90/O78*100-100</f>
        <v>3.7979706294255919</v>
      </c>
      <c r="AK90" s="27">
        <f t="shared" ref="AK90:AK92" si="71">P90/P78*100-100</f>
        <v>1.8238803260289558</v>
      </c>
      <c r="AL90" s="27">
        <f t="shared" ref="AL90:AL92" si="72">Q90/Q78*100-100</f>
        <v>4.5408031144472432</v>
      </c>
      <c r="AM90" s="27">
        <f t="shared" ref="AM90:AM92" si="73">R90/R78*100-100</f>
        <v>4.5183824825731023</v>
      </c>
      <c r="AN90" s="27">
        <f t="shared" ref="AN90:AN92" si="74">S90/S78*100-100</f>
        <v>8.0015056986612905</v>
      </c>
      <c r="AO90" s="27">
        <f t="shared" ref="AO90:AO92" si="75">T90/T78*100-100</f>
        <v>4.1474692647621225</v>
      </c>
      <c r="AP90" s="23"/>
      <c r="AQ90" s="23"/>
      <c r="AR90" s="57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M90" s="57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</row>
    <row r="91" spans="1:84" s="59" customFormat="1" ht="15.75" x14ac:dyDescent="0.25">
      <c r="A91" s="40">
        <v>43770</v>
      </c>
      <c r="B91" s="27">
        <v>111.50930268586326</v>
      </c>
      <c r="C91" s="27">
        <v>73.629040253255539</v>
      </c>
      <c r="D91" s="27">
        <v>123.02487300820648</v>
      </c>
      <c r="E91" s="27">
        <v>138.01290285631458</v>
      </c>
      <c r="F91" s="27">
        <v>137.3659147026282</v>
      </c>
      <c r="G91" s="27">
        <v>128.04980331176407</v>
      </c>
      <c r="H91" s="27">
        <v>127.1444960851141</v>
      </c>
      <c r="I91" s="27">
        <v>143.18908316819821</v>
      </c>
      <c r="J91" s="27">
        <v>138.98738238711158</v>
      </c>
      <c r="K91" s="27">
        <v>151.49209343758309</v>
      </c>
      <c r="L91" s="27">
        <v>129.81595871506875</v>
      </c>
      <c r="M91" s="27">
        <v>132.12842068221656</v>
      </c>
      <c r="N91" s="27">
        <v>132.75210323385943</v>
      </c>
      <c r="O91" s="27">
        <v>122.81199340076029</v>
      </c>
      <c r="P91" s="27">
        <v>89.866806163212416</v>
      </c>
      <c r="Q91" s="27">
        <v>140.82488399331544</v>
      </c>
      <c r="R91" s="27">
        <v>125.26132551595296</v>
      </c>
      <c r="S91" s="27">
        <v>142.77519022340562</v>
      </c>
      <c r="T91" s="27">
        <v>127.09629583939066</v>
      </c>
      <c r="U91" s="23"/>
      <c r="V91" s="40">
        <v>43770</v>
      </c>
      <c r="W91" s="27">
        <f t="shared" si="57"/>
        <v>1.4858768078005937</v>
      </c>
      <c r="X91" s="27">
        <f t="shared" si="58"/>
        <v>3.4914863776715634</v>
      </c>
      <c r="Y91" s="27">
        <f t="shared" si="59"/>
        <v>4.0410120668725256</v>
      </c>
      <c r="Z91" s="27">
        <f t="shared" si="60"/>
        <v>11.768847160431591</v>
      </c>
      <c r="AA91" s="27">
        <f t="shared" si="61"/>
        <v>6.3774497360778071</v>
      </c>
      <c r="AB91" s="27">
        <f t="shared" si="62"/>
        <v>4.5679898920845545</v>
      </c>
      <c r="AC91" s="27">
        <f t="shared" si="63"/>
        <v>1.4978690029482635</v>
      </c>
      <c r="AD91" s="27">
        <f t="shared" si="64"/>
        <v>8.3572552316923492</v>
      </c>
      <c r="AE91" s="27">
        <f t="shared" si="65"/>
        <v>7.9761039425945768</v>
      </c>
      <c r="AF91" s="27">
        <f t="shared" si="66"/>
        <v>6.7469054774318238</v>
      </c>
      <c r="AG91" s="27">
        <f t="shared" si="67"/>
        <v>4.2295288433337817</v>
      </c>
      <c r="AH91" s="27">
        <f t="shared" si="68"/>
        <v>2.108172798150477</v>
      </c>
      <c r="AI91" s="27">
        <f t="shared" si="69"/>
        <v>6.3218651325094015</v>
      </c>
      <c r="AJ91" s="27">
        <f t="shared" si="70"/>
        <v>3.0640097741919874</v>
      </c>
      <c r="AK91" s="27">
        <f t="shared" si="71"/>
        <v>1.6458796810078695</v>
      </c>
      <c r="AL91" s="27">
        <f t="shared" si="72"/>
        <v>5.4593369645443772</v>
      </c>
      <c r="AM91" s="27">
        <f t="shared" si="73"/>
        <v>8.5160476466373609</v>
      </c>
      <c r="AN91" s="27">
        <f t="shared" si="74"/>
        <v>8.0652732418386393</v>
      </c>
      <c r="AO91" s="27">
        <f t="shared" si="75"/>
        <v>4.8998778393472264</v>
      </c>
      <c r="AP91" s="23"/>
      <c r="AQ91" s="23"/>
      <c r="AR91" s="57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M91" s="57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</row>
    <row r="92" spans="1:84" s="59" customFormat="1" ht="15.75" x14ac:dyDescent="0.25">
      <c r="A92" s="41">
        <v>43800</v>
      </c>
      <c r="B92" s="28">
        <v>118.62965346659367</v>
      </c>
      <c r="C92" s="28">
        <v>62.768793506387141</v>
      </c>
      <c r="D92" s="28">
        <v>126.98551422020917</v>
      </c>
      <c r="E92" s="28">
        <v>131.26149997809941</v>
      </c>
      <c r="F92" s="28">
        <v>143.05636703049211</v>
      </c>
      <c r="G92" s="28">
        <v>128.12961833439115</v>
      </c>
      <c r="H92" s="28">
        <v>132.24673643343451</v>
      </c>
      <c r="I92" s="28">
        <v>167.33640492968763</v>
      </c>
      <c r="J92" s="28">
        <v>146.04074227287217</v>
      </c>
      <c r="K92" s="28">
        <v>156.17742999637642</v>
      </c>
      <c r="L92" s="28">
        <v>130.38314880384675</v>
      </c>
      <c r="M92" s="28">
        <v>139.26007037193506</v>
      </c>
      <c r="N92" s="28">
        <v>134.68721449022595</v>
      </c>
      <c r="O92" s="28">
        <v>123.61119025199432</v>
      </c>
      <c r="P92" s="28">
        <v>100.87042840806851</v>
      </c>
      <c r="Q92" s="28">
        <v>141.66637903594312</v>
      </c>
      <c r="R92" s="28">
        <v>125.38997804266492</v>
      </c>
      <c r="S92" s="28">
        <v>144.3057684981157</v>
      </c>
      <c r="T92" s="28">
        <v>130.68565688337543</v>
      </c>
      <c r="U92" s="23"/>
      <c r="V92" s="41">
        <v>43800</v>
      </c>
      <c r="W92" s="28">
        <f t="shared" si="57"/>
        <v>2.6049880674981978</v>
      </c>
      <c r="X92" s="28">
        <f t="shared" si="58"/>
        <v>-3.1421979806273299</v>
      </c>
      <c r="Y92" s="28">
        <f t="shared" si="59"/>
        <v>2.3319655488278386</v>
      </c>
      <c r="Z92" s="28">
        <f t="shared" si="60"/>
        <v>2.0477887778785231</v>
      </c>
      <c r="AA92" s="28">
        <f t="shared" si="61"/>
        <v>15.841697905731223</v>
      </c>
      <c r="AB92" s="28">
        <f t="shared" si="62"/>
        <v>4.6319057769400587</v>
      </c>
      <c r="AC92" s="28">
        <f t="shared" si="63"/>
        <v>3.0476745664991682</v>
      </c>
      <c r="AD92" s="28">
        <f t="shared" si="64"/>
        <v>5.4145411094098819</v>
      </c>
      <c r="AE92" s="28">
        <f t="shared" si="65"/>
        <v>2.9612734193876378</v>
      </c>
      <c r="AF92" s="28">
        <f t="shared" si="66"/>
        <v>8.0641592547762571</v>
      </c>
      <c r="AG92" s="28">
        <f t="shared" si="67"/>
        <v>3.924358178182402</v>
      </c>
      <c r="AH92" s="28">
        <f t="shared" si="68"/>
        <v>1.6629477046007821</v>
      </c>
      <c r="AI92" s="28">
        <f t="shared" si="69"/>
        <v>-2.2230512543195857</v>
      </c>
      <c r="AJ92" s="28">
        <f t="shared" si="70"/>
        <v>3.1312039620109431</v>
      </c>
      <c r="AK92" s="28">
        <f t="shared" si="71"/>
        <v>1.1554924903453383</v>
      </c>
      <c r="AL92" s="28">
        <f t="shared" si="72"/>
        <v>5.7283084078256081</v>
      </c>
      <c r="AM92" s="28">
        <f t="shared" si="73"/>
        <v>10.278962358136567</v>
      </c>
      <c r="AN92" s="28">
        <f t="shared" si="74"/>
        <v>7.5306848960361634</v>
      </c>
      <c r="AO92" s="28">
        <f t="shared" si="75"/>
        <v>4.3894609792339168</v>
      </c>
      <c r="AP92" s="23"/>
      <c r="AQ92" s="23"/>
      <c r="AR92" s="57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M92" s="57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</row>
    <row r="93" spans="1:84" s="59" customFormat="1" ht="15.75" x14ac:dyDescent="0.25">
      <c r="A93" s="42">
        <v>43831</v>
      </c>
      <c r="B93" s="29">
        <v>121.96123961118319</v>
      </c>
      <c r="C93" s="29">
        <v>72.828493792584666</v>
      </c>
      <c r="D93" s="29">
        <v>126.38689063795989</v>
      </c>
      <c r="E93" s="29">
        <v>132.91967912434771</v>
      </c>
      <c r="F93" s="29">
        <v>120.11771947348545</v>
      </c>
      <c r="G93" s="29">
        <v>125.59157899111214</v>
      </c>
      <c r="H93" s="29">
        <v>126.85847550313098</v>
      </c>
      <c r="I93" s="29">
        <v>127.89215855100788</v>
      </c>
      <c r="J93" s="29">
        <v>132.75347015869963</v>
      </c>
      <c r="K93" s="29">
        <v>164.84268380426619</v>
      </c>
      <c r="L93" s="29">
        <v>129.44096627565847</v>
      </c>
      <c r="M93" s="29">
        <v>118.87843281602844</v>
      </c>
      <c r="N93" s="29">
        <v>125.44811260529178</v>
      </c>
      <c r="O93" s="29">
        <v>121.91737985508351</v>
      </c>
      <c r="P93" s="29">
        <v>109.42676304619758</v>
      </c>
      <c r="Q93" s="29">
        <v>140.22897007608088</v>
      </c>
      <c r="R93" s="29">
        <v>122.32653067964867</v>
      </c>
      <c r="S93" s="29">
        <v>142.18806596846358</v>
      </c>
      <c r="T93" s="29">
        <v>127.13328720105656</v>
      </c>
      <c r="U93" s="23"/>
      <c r="V93" s="42">
        <v>43831</v>
      </c>
      <c r="W93" s="29">
        <f t="shared" ref="W93:W95" si="76">B93/B81*100-100</f>
        <v>0.79683056934089791</v>
      </c>
      <c r="X93" s="29">
        <f t="shared" ref="X93:X95" si="77">C93/C81*100-100</f>
        <v>13.681142517711436</v>
      </c>
      <c r="Y93" s="29">
        <f t="shared" ref="Y93:Y95" si="78">D93/D81*100-100</f>
        <v>3.3377208416412145</v>
      </c>
      <c r="Z93" s="29">
        <f t="shared" ref="Z93:Z95" si="79">E93/E81*100-100</f>
        <v>5.6703362826840333</v>
      </c>
      <c r="AA93" s="29">
        <f t="shared" ref="AA93:AA95" si="80">F93/F81*100-100</f>
        <v>11.647173653800053</v>
      </c>
      <c r="AB93" s="29">
        <f t="shared" ref="AB93:AB95" si="81">G93/G81*100-100</f>
        <v>4.4990476524075689</v>
      </c>
      <c r="AC93" s="29">
        <f t="shared" ref="AC93:AC95" si="82">H93/H81*100-100</f>
        <v>3.7328433969265404</v>
      </c>
      <c r="AD93" s="29">
        <f t="shared" ref="AD93:AD95" si="83">I93/I81*100-100</f>
        <v>4.5423335554374233</v>
      </c>
      <c r="AE93" s="29">
        <f t="shared" ref="AE93:AE95" si="84">J93/J81*100-100</f>
        <v>-0.31472502364010779</v>
      </c>
      <c r="AF93" s="29">
        <f t="shared" ref="AF93:AF95" si="85">K93/K81*100-100</f>
        <v>10.405412253608276</v>
      </c>
      <c r="AG93" s="29">
        <f t="shared" ref="AG93:AG95" si="86">L93/L81*100-100</f>
        <v>4.1337514042159427</v>
      </c>
      <c r="AH93" s="29">
        <f t="shared" ref="AH93:AH95" si="87">M93/M81*100-100</f>
        <v>3.1380840371332965</v>
      </c>
      <c r="AI93" s="29">
        <f t="shared" ref="AI93:AI95" si="88">N93/N81*100-100</f>
        <v>4.7651804988276609</v>
      </c>
      <c r="AJ93" s="29">
        <f t="shared" ref="AJ93:AJ95" si="89">O93/O81*100-100</f>
        <v>4.6110247521108079</v>
      </c>
      <c r="AK93" s="29">
        <f t="shared" ref="AK93:AK95" si="90">P93/P81*100-100</f>
        <v>-2.1581687077080574</v>
      </c>
      <c r="AL93" s="29">
        <f t="shared" ref="AL93:AL95" si="91">Q93/Q81*100-100</f>
        <v>12.86191077363759</v>
      </c>
      <c r="AM93" s="29">
        <f t="shared" ref="AM93:AM95" si="92">R93/R81*100-100</f>
        <v>2.3711680518680396</v>
      </c>
      <c r="AN93" s="29">
        <f t="shared" ref="AN93:AN95" si="93">S93/S81*100-100</f>
        <v>7.2245974418517989</v>
      </c>
      <c r="AO93" s="29">
        <f t="shared" ref="AO93:AO95" si="94">T93/T81*100-100</f>
        <v>4.283821107355152</v>
      </c>
      <c r="AP93" s="23"/>
      <c r="AQ93" s="23"/>
      <c r="AR93" s="57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M93" s="57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</row>
    <row r="94" spans="1:84" s="59" customFormat="1" ht="15.75" x14ac:dyDescent="0.25">
      <c r="A94" s="43">
        <v>43862</v>
      </c>
      <c r="B94" s="31">
        <v>127.38733092777181</v>
      </c>
      <c r="C94" s="31">
        <v>66.159607842306912</v>
      </c>
      <c r="D94" s="31">
        <v>122.72250211014938</v>
      </c>
      <c r="E94" s="31">
        <v>123.40269499338386</v>
      </c>
      <c r="F94" s="31">
        <v>119.59751518136929</v>
      </c>
      <c r="G94" s="31">
        <v>123.20681705977853</v>
      </c>
      <c r="H94" s="31">
        <v>124.50074937540836</v>
      </c>
      <c r="I94" s="31">
        <v>129.9710860285403</v>
      </c>
      <c r="J94" s="31">
        <v>120.8275319447811</v>
      </c>
      <c r="K94" s="31">
        <v>150.42974247378191</v>
      </c>
      <c r="L94" s="31">
        <v>128.52614701268837</v>
      </c>
      <c r="M94" s="31">
        <v>117.95945014360028</v>
      </c>
      <c r="N94" s="31">
        <v>121.00131656759174</v>
      </c>
      <c r="O94" s="31">
        <v>124.68838623180164</v>
      </c>
      <c r="P94" s="31">
        <v>124.47948279434831</v>
      </c>
      <c r="Q94" s="31">
        <v>133.83399411373247</v>
      </c>
      <c r="R94" s="31">
        <v>117.42786261538497</v>
      </c>
      <c r="S94" s="31">
        <v>137.04024683855189</v>
      </c>
      <c r="T94" s="31">
        <v>125.48110596090807</v>
      </c>
      <c r="U94" s="23"/>
      <c r="V94" s="43">
        <v>43862</v>
      </c>
      <c r="W94" s="31">
        <f t="shared" si="76"/>
        <v>1.1031605934076083</v>
      </c>
      <c r="X94" s="31">
        <f t="shared" si="77"/>
        <v>1.7649996305046329</v>
      </c>
      <c r="Y94" s="31">
        <f t="shared" si="78"/>
        <v>0.35381721211993522</v>
      </c>
      <c r="Z94" s="31">
        <f t="shared" si="79"/>
        <v>2.8384222701672144</v>
      </c>
      <c r="AA94" s="31">
        <f t="shared" si="80"/>
        <v>-1.2107992062894795</v>
      </c>
      <c r="AB94" s="31">
        <f t="shared" si="81"/>
        <v>3.4388192128589736</v>
      </c>
      <c r="AC94" s="31">
        <f t="shared" si="82"/>
        <v>2.9507008057413628</v>
      </c>
      <c r="AD94" s="31">
        <f t="shared" si="83"/>
        <v>9.9056797035658235</v>
      </c>
      <c r="AE94" s="31">
        <f t="shared" si="84"/>
        <v>-0.98971234204900327</v>
      </c>
      <c r="AF94" s="31">
        <f t="shared" si="85"/>
        <v>10.608753157386715</v>
      </c>
      <c r="AG94" s="31">
        <f t="shared" si="86"/>
        <v>3.7122497661404594</v>
      </c>
      <c r="AH94" s="31">
        <f t="shared" si="87"/>
        <v>1.0795110066941476</v>
      </c>
      <c r="AI94" s="31">
        <f t="shared" si="88"/>
        <v>-0.57157111449306797</v>
      </c>
      <c r="AJ94" s="31">
        <f t="shared" si="89"/>
        <v>3.9959353494193124</v>
      </c>
      <c r="AK94" s="31">
        <f t="shared" si="90"/>
        <v>-3.0845512601865437</v>
      </c>
      <c r="AL94" s="31">
        <f t="shared" si="91"/>
        <v>2.0282213863888927</v>
      </c>
      <c r="AM94" s="31">
        <f t="shared" si="92"/>
        <v>1.6827276151151267</v>
      </c>
      <c r="AN94" s="31">
        <f t="shared" si="93"/>
        <v>4.4646372383950705</v>
      </c>
      <c r="AO94" s="31">
        <f t="shared" si="94"/>
        <v>2.2972406512030972</v>
      </c>
      <c r="AP94" s="23"/>
      <c r="AQ94" s="23"/>
      <c r="AR94" s="57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M94" s="57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</row>
    <row r="95" spans="1:84" s="59" customFormat="1" ht="15.75" x14ac:dyDescent="0.25">
      <c r="A95" s="43">
        <v>43891</v>
      </c>
      <c r="B95" s="31">
        <v>130.98280894729666</v>
      </c>
      <c r="C95" s="31">
        <v>62.720363556712691</v>
      </c>
      <c r="D95" s="31">
        <v>118.09577398174696</v>
      </c>
      <c r="E95" s="31">
        <v>124.38768047595418</v>
      </c>
      <c r="F95" s="31">
        <v>115.2492849896295</v>
      </c>
      <c r="G95" s="31">
        <v>118.73701830078775</v>
      </c>
      <c r="H95" s="31">
        <v>109.0863728869723</v>
      </c>
      <c r="I95" s="31">
        <v>95.67186066235594</v>
      </c>
      <c r="J95" s="31">
        <v>132.72557538671427</v>
      </c>
      <c r="K95" s="31">
        <v>147.92917852373583</v>
      </c>
      <c r="L95" s="31">
        <v>128.42998985935535</v>
      </c>
      <c r="M95" s="31">
        <v>116.78309844527888</v>
      </c>
      <c r="N95" s="31">
        <v>116.90640373457798</v>
      </c>
      <c r="O95" s="31">
        <v>124.97396183138022</v>
      </c>
      <c r="P95" s="31">
        <v>110.77466117080054</v>
      </c>
      <c r="Q95" s="31">
        <v>128.3457177849877</v>
      </c>
      <c r="R95" s="31">
        <v>103.26072294999331</v>
      </c>
      <c r="S95" s="31">
        <v>127.96268115395645</v>
      </c>
      <c r="T95" s="31">
        <v>120.91418220326712</v>
      </c>
      <c r="U95" s="23"/>
      <c r="V95" s="43">
        <v>43891</v>
      </c>
      <c r="W95" s="31">
        <f t="shared" si="76"/>
        <v>-0.96570276084567297</v>
      </c>
      <c r="X95" s="31">
        <f t="shared" si="77"/>
        <v>-4.0719388523720852</v>
      </c>
      <c r="Y95" s="31">
        <f t="shared" si="78"/>
        <v>-7.0899378045518802</v>
      </c>
      <c r="Z95" s="31">
        <f t="shared" si="79"/>
        <v>0.36826052630193828</v>
      </c>
      <c r="AA95" s="31">
        <f t="shared" si="80"/>
        <v>0.2565997537301854</v>
      </c>
      <c r="AB95" s="31">
        <f t="shared" si="81"/>
        <v>-1.566964666577519</v>
      </c>
      <c r="AC95" s="31">
        <f t="shared" si="82"/>
        <v>-11.749566050104491</v>
      </c>
      <c r="AD95" s="31">
        <f t="shared" si="83"/>
        <v>-28.994516957295161</v>
      </c>
      <c r="AE95" s="31">
        <f t="shared" si="84"/>
        <v>7.0385233839831898</v>
      </c>
      <c r="AF95" s="31">
        <f t="shared" si="85"/>
        <v>6.0949363900575833</v>
      </c>
      <c r="AG95" s="31">
        <f t="shared" si="86"/>
        <v>2.6222546392030495</v>
      </c>
      <c r="AH95" s="31">
        <f t="shared" si="87"/>
        <v>-2.5601320905267499</v>
      </c>
      <c r="AI95" s="31">
        <f t="shared" si="88"/>
        <v>-9.4386039843735858</v>
      </c>
      <c r="AJ95" s="31">
        <f t="shared" si="89"/>
        <v>2.8482764518920334</v>
      </c>
      <c r="AK95" s="31">
        <f t="shared" si="90"/>
        <v>-14.819174092700834</v>
      </c>
      <c r="AL95" s="31">
        <f t="shared" si="91"/>
        <v>-6.954043395533219</v>
      </c>
      <c r="AM95" s="31">
        <f t="shared" si="92"/>
        <v>-14.585815429429431</v>
      </c>
      <c r="AN95" s="31">
        <f t="shared" si="93"/>
        <v>-4.4629819343060859</v>
      </c>
      <c r="AO95" s="31">
        <f t="shared" si="94"/>
        <v>-3.9807380872008622</v>
      </c>
      <c r="AP95" s="23"/>
      <c r="AQ95" s="23"/>
      <c r="AR95" s="57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M95" s="57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</row>
    <row r="96" spans="1:84" s="59" customFormat="1" ht="15.75" x14ac:dyDescent="0.25">
      <c r="A96" s="43">
        <v>43922</v>
      </c>
      <c r="B96" s="31">
        <v>113.83291059011533</v>
      </c>
      <c r="C96" s="31">
        <v>61.355233495077236</v>
      </c>
      <c r="D96" s="31">
        <v>110.61459139374738</v>
      </c>
      <c r="E96" s="31">
        <v>107.46076093237956</v>
      </c>
      <c r="F96" s="31">
        <v>119.07623472494143</v>
      </c>
      <c r="G96" s="31">
        <v>112.79225856171915</v>
      </c>
      <c r="H96" s="31">
        <v>86.556400368522461</v>
      </c>
      <c r="I96" s="31">
        <v>72.343003885570113</v>
      </c>
      <c r="J96" s="31">
        <v>123.58196176161294</v>
      </c>
      <c r="K96" s="31">
        <v>138.31780051161749</v>
      </c>
      <c r="L96" s="31">
        <v>128.2289866172587</v>
      </c>
      <c r="M96" s="31">
        <v>117.6701010141681</v>
      </c>
      <c r="N96" s="31">
        <v>119.54608044095002</v>
      </c>
      <c r="O96" s="31">
        <v>123.31872452907932</v>
      </c>
      <c r="P96" s="31">
        <v>92.447711425467006</v>
      </c>
      <c r="Q96" s="31">
        <v>110.74733298675964</v>
      </c>
      <c r="R96" s="31">
        <v>87.79203404809013</v>
      </c>
      <c r="S96" s="31">
        <v>116.49572602988442</v>
      </c>
      <c r="T96" s="31">
        <v>112.08853588418107</v>
      </c>
      <c r="U96" s="23"/>
      <c r="V96" s="43">
        <v>43922</v>
      </c>
      <c r="W96" s="31">
        <f t="shared" ref="W96:W98" si="95">B96/B84*100-100</f>
        <v>-2.8900028568414768</v>
      </c>
      <c r="X96" s="31">
        <f t="shared" ref="X96:X98" si="96">C96/C84*100-100</f>
        <v>-10.168497880181334</v>
      </c>
      <c r="Y96" s="31">
        <f t="shared" ref="Y96:Y98" si="97">D96/D84*100-100</f>
        <v>-11.01650369652485</v>
      </c>
      <c r="Z96" s="31">
        <f t="shared" ref="Z96:Z98" si="98">E96/E84*100-100</f>
        <v>-10.359016034700502</v>
      </c>
      <c r="AA96" s="31">
        <f t="shared" ref="AA96:AA98" si="99">F96/F84*100-100</f>
        <v>-8.9147103687678992</v>
      </c>
      <c r="AB96" s="31">
        <f t="shared" ref="AB96:AB98" si="100">G96/G84*100-100</f>
        <v>-7.0420227009276601</v>
      </c>
      <c r="AC96" s="31">
        <f t="shared" ref="AC96:AC98" si="101">H96/H84*100-100</f>
        <v>-29.190749295804935</v>
      </c>
      <c r="AD96" s="31">
        <f t="shared" ref="AD96:AD98" si="102">I96/I84*100-100</f>
        <v>-45.622906172194575</v>
      </c>
      <c r="AE96" s="31">
        <f t="shared" ref="AE96:AE98" si="103">J96/J84*100-100</f>
        <v>-3.7193420407090088</v>
      </c>
      <c r="AF96" s="31">
        <f t="shared" ref="AF96:AF98" si="104">K96/K84*100-100</f>
        <v>-1.6657513787943117</v>
      </c>
      <c r="AG96" s="31">
        <f t="shared" ref="AG96:AG98" si="105">L96/L84*100-100</f>
        <v>2.0022465660574369</v>
      </c>
      <c r="AH96" s="31">
        <f t="shared" ref="AH96:AH98" si="106">M96/M84*100-100</f>
        <v>-6.2123441355823275</v>
      </c>
      <c r="AI96" s="31">
        <f t="shared" ref="AI96:AI98" si="107">N96/N84*100-100</f>
        <v>-1.8756231399600409</v>
      </c>
      <c r="AJ96" s="31">
        <f t="shared" ref="AJ96:AJ98" si="108">O96/O84*100-100</f>
        <v>1.5825488536522982</v>
      </c>
      <c r="AK96" s="31">
        <f t="shared" ref="AK96:AK98" si="109">P96/P84*100-100</f>
        <v>-18.403916094180786</v>
      </c>
      <c r="AL96" s="31">
        <f t="shared" ref="AL96:AL98" si="110">Q96/Q84*100-100</f>
        <v>-15.721999426678295</v>
      </c>
      <c r="AM96" s="31">
        <f t="shared" ref="AM96:AM98" si="111">R96/R84*100-100</f>
        <v>-25.828640655416606</v>
      </c>
      <c r="AN96" s="31">
        <f t="shared" ref="AN96:AN98" si="112">S96/S84*100-100</f>
        <v>-14.581460721531755</v>
      </c>
      <c r="AO96" s="31">
        <f t="shared" ref="AO96:AO98" si="113">T96/T84*100-100</f>
        <v>-9.5763178949527941</v>
      </c>
      <c r="AP96" s="23"/>
      <c r="AQ96" s="23"/>
      <c r="AR96" s="57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M96" s="57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</row>
    <row r="97" spans="1:84" s="59" customFormat="1" ht="15.75" x14ac:dyDescent="0.25">
      <c r="A97" s="43">
        <v>43952</v>
      </c>
      <c r="B97" s="31">
        <v>110.24806507024951</v>
      </c>
      <c r="C97" s="31">
        <v>65.33356834502672</v>
      </c>
      <c r="D97" s="31">
        <v>110.99451610430599</v>
      </c>
      <c r="E97" s="31">
        <v>101.50534836583853</v>
      </c>
      <c r="F97" s="31">
        <v>130.23835035542425</v>
      </c>
      <c r="G97" s="31">
        <v>108.95081226060613</v>
      </c>
      <c r="H97" s="31">
        <v>83.573083152011023</v>
      </c>
      <c r="I97" s="31">
        <v>84.573172785672057</v>
      </c>
      <c r="J97" s="31">
        <v>122.65738172433637</v>
      </c>
      <c r="K97" s="31">
        <v>139.62318694278318</v>
      </c>
      <c r="L97" s="31">
        <v>127.89425039242789</v>
      </c>
      <c r="M97" s="31">
        <v>111.36575003724217</v>
      </c>
      <c r="N97" s="31">
        <v>106.20428150629428</v>
      </c>
      <c r="O97" s="31">
        <v>123.11307317504367</v>
      </c>
      <c r="P97" s="31">
        <v>89.93035301872132</v>
      </c>
      <c r="Q97" s="31">
        <v>117.22212333145443</v>
      </c>
      <c r="R97" s="31">
        <v>91.6058889371823</v>
      </c>
      <c r="S97" s="31">
        <v>110.43868019559223</v>
      </c>
      <c r="T97" s="31">
        <v>110.96226623741384</v>
      </c>
      <c r="U97" s="23"/>
      <c r="V97" s="43">
        <v>43952</v>
      </c>
      <c r="W97" s="31">
        <f t="shared" si="95"/>
        <v>-2.2444049132365649</v>
      </c>
      <c r="X97" s="31">
        <f t="shared" si="96"/>
        <v>-18.44602591000546</v>
      </c>
      <c r="Y97" s="31">
        <f t="shared" si="97"/>
        <v>-11.150308359349594</v>
      </c>
      <c r="Z97" s="31">
        <f t="shared" si="98"/>
        <v>-10.070339236825404</v>
      </c>
      <c r="AA97" s="31">
        <f t="shared" si="99"/>
        <v>-5.7608649040821689</v>
      </c>
      <c r="AB97" s="31">
        <f t="shared" si="100"/>
        <v>-8.86939046778717</v>
      </c>
      <c r="AC97" s="31">
        <f t="shared" si="101"/>
        <v>-32.028720041223465</v>
      </c>
      <c r="AD97" s="31">
        <f t="shared" si="102"/>
        <v>-37.293915180681758</v>
      </c>
      <c r="AE97" s="31">
        <f t="shared" si="103"/>
        <v>-3.6712550451311472</v>
      </c>
      <c r="AF97" s="31">
        <f t="shared" si="104"/>
        <v>-5.799779488321434</v>
      </c>
      <c r="AG97" s="31">
        <f t="shared" si="105"/>
        <v>1.1468264343317429</v>
      </c>
      <c r="AH97" s="31">
        <f t="shared" si="106"/>
        <v>-8.8175105392626705</v>
      </c>
      <c r="AI97" s="31">
        <f t="shared" si="107"/>
        <v>-11.574931597424737</v>
      </c>
      <c r="AJ97" s="31">
        <f t="shared" si="108"/>
        <v>0.63959474708352104</v>
      </c>
      <c r="AK97" s="31">
        <f t="shared" si="109"/>
        <v>-14.734067574832167</v>
      </c>
      <c r="AL97" s="31">
        <f t="shared" si="110"/>
        <v>-17.232130287661207</v>
      </c>
      <c r="AM97" s="31">
        <f t="shared" si="111"/>
        <v>-24.50809599656877</v>
      </c>
      <c r="AN97" s="31">
        <f t="shared" si="112"/>
        <v>-17.911680630068219</v>
      </c>
      <c r="AO97" s="31">
        <f t="shared" si="113"/>
        <v>-10.277614789985961</v>
      </c>
      <c r="AP97" s="23"/>
      <c r="AQ97" s="23"/>
      <c r="AR97" s="57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M97" s="57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</row>
    <row r="98" spans="1:84" s="59" customFormat="1" ht="15.75" x14ac:dyDescent="0.25">
      <c r="A98" s="43">
        <v>43983</v>
      </c>
      <c r="B98" s="31">
        <v>105.38386734242323</v>
      </c>
      <c r="C98" s="31">
        <v>58.928450872676457</v>
      </c>
      <c r="D98" s="31">
        <v>113.40832280421678</v>
      </c>
      <c r="E98" s="31">
        <v>105.85953787451307</v>
      </c>
      <c r="F98" s="31">
        <v>118.16735013382693</v>
      </c>
      <c r="G98" s="31">
        <v>111.42568187861407</v>
      </c>
      <c r="H98" s="31">
        <v>83.014256237917493</v>
      </c>
      <c r="I98" s="31">
        <v>73.840149748465549</v>
      </c>
      <c r="J98" s="31">
        <v>126.72768002100503</v>
      </c>
      <c r="K98" s="31">
        <v>140.28894130986239</v>
      </c>
      <c r="L98" s="31">
        <v>127.89626125380681</v>
      </c>
      <c r="M98" s="31">
        <v>107.82702279543348</v>
      </c>
      <c r="N98" s="31">
        <v>100.45894542971897</v>
      </c>
      <c r="O98" s="31">
        <v>123.26611806884947</v>
      </c>
      <c r="P98" s="31">
        <v>95.184295793786319</v>
      </c>
      <c r="Q98" s="31">
        <v>127.06958677992269</v>
      </c>
      <c r="R98" s="31">
        <v>93.89674370174211</v>
      </c>
      <c r="S98" s="31">
        <v>112.34539432615858</v>
      </c>
      <c r="T98" s="31">
        <v>111.03186576710496</v>
      </c>
      <c r="U98" s="23"/>
      <c r="V98" s="43">
        <v>43983</v>
      </c>
      <c r="W98" s="31">
        <f t="shared" si="95"/>
        <v>-2.1605392217132788</v>
      </c>
      <c r="X98" s="31">
        <f t="shared" si="96"/>
        <v>-9.720083859585543</v>
      </c>
      <c r="Y98" s="31">
        <f t="shared" si="97"/>
        <v>-3.6365285818061608</v>
      </c>
      <c r="Z98" s="31">
        <f t="shared" si="98"/>
        <v>-3.7864122556998012</v>
      </c>
      <c r="AA98" s="31">
        <f t="shared" si="99"/>
        <v>-9.2829054300026144</v>
      </c>
      <c r="AB98" s="31">
        <f t="shared" si="100"/>
        <v>-5.4211252700588375</v>
      </c>
      <c r="AC98" s="31">
        <f t="shared" si="101"/>
        <v>-30.15215578449201</v>
      </c>
      <c r="AD98" s="31">
        <f t="shared" si="102"/>
        <v>-45.897037625831182</v>
      </c>
      <c r="AE98" s="31">
        <f t="shared" si="103"/>
        <v>2.0663929105278527</v>
      </c>
      <c r="AF98" s="31">
        <f t="shared" si="104"/>
        <v>-2.1864314391037283</v>
      </c>
      <c r="AG98" s="31">
        <f t="shared" si="105"/>
        <v>1.0355471480865788</v>
      </c>
      <c r="AH98" s="31">
        <f t="shared" si="106"/>
        <v>-8.6822126207791541</v>
      </c>
      <c r="AI98" s="31">
        <f t="shared" si="107"/>
        <v>-15.965469060282629</v>
      </c>
      <c r="AJ98" s="31">
        <f t="shared" si="108"/>
        <v>0.21248942360281831</v>
      </c>
      <c r="AK98" s="31">
        <f t="shared" si="109"/>
        <v>-9.7598570669329234</v>
      </c>
      <c r="AL98" s="31">
        <f t="shared" si="110"/>
        <v>-8.4127041704639538</v>
      </c>
      <c r="AM98" s="31">
        <f t="shared" si="111"/>
        <v>-21.285920345416756</v>
      </c>
      <c r="AN98" s="31">
        <f t="shared" si="112"/>
        <v>-14.898220041034122</v>
      </c>
      <c r="AO98" s="31">
        <f t="shared" si="113"/>
        <v>-7.8524122206230089</v>
      </c>
      <c r="AP98" s="23"/>
      <c r="AQ98" s="23"/>
      <c r="AR98" s="57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M98" s="57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</row>
    <row r="99" spans="1:84" s="59" customFormat="1" ht="15.75" x14ac:dyDescent="0.25">
      <c r="A99" s="43">
        <v>44013</v>
      </c>
      <c r="B99" s="31">
        <v>109.40960773533524</v>
      </c>
      <c r="C99" s="31">
        <v>70.362829204243312</v>
      </c>
      <c r="D99" s="31">
        <v>121.81025461923515</v>
      </c>
      <c r="E99" s="31">
        <v>104.06441558439199</v>
      </c>
      <c r="F99" s="31">
        <v>131.74605736857637</v>
      </c>
      <c r="G99" s="31">
        <v>117.15505536391987</v>
      </c>
      <c r="H99" s="31">
        <v>100.47079546674065</v>
      </c>
      <c r="I99" s="31">
        <v>85.31007876600205</v>
      </c>
      <c r="J99" s="31">
        <v>128.92382323624221</v>
      </c>
      <c r="K99" s="31">
        <v>151.29421754772628</v>
      </c>
      <c r="L99" s="31">
        <v>129.12978932847315</v>
      </c>
      <c r="M99" s="31">
        <v>115.60730028800343</v>
      </c>
      <c r="N99" s="31">
        <v>116.78998735819337</v>
      </c>
      <c r="O99" s="31">
        <v>123.52116990165972</v>
      </c>
      <c r="P99" s="31">
        <v>109.68893766700731</v>
      </c>
      <c r="Q99" s="31">
        <v>139.05653787246166</v>
      </c>
      <c r="R99" s="31">
        <v>99.299454797305174</v>
      </c>
      <c r="S99" s="31">
        <v>119.30553441337852</v>
      </c>
      <c r="T99" s="31">
        <v>118.26940908750339</v>
      </c>
      <c r="U99" s="23"/>
      <c r="V99" s="43">
        <v>44013</v>
      </c>
      <c r="W99" s="31">
        <f t="shared" ref="W99:W101" si="114">B99/B87*100-100</f>
        <v>7.2544938834681716E-2</v>
      </c>
      <c r="X99" s="31">
        <f t="shared" ref="X99:X101" si="115">C99/C87*100-100</f>
        <v>-7.4933529977912627</v>
      </c>
      <c r="Y99" s="31">
        <f t="shared" ref="Y99:Y101" si="116">D99/D87*100-100</f>
        <v>-0.25971182896262235</v>
      </c>
      <c r="Z99" s="31">
        <f t="shared" ref="Z99:Z101" si="117">E99/E87*100-100</f>
        <v>0.2325971673341769</v>
      </c>
      <c r="AA99" s="31">
        <f t="shared" ref="AA99:AA101" si="118">F99/F87*100-100</f>
        <v>-1.167267728318393</v>
      </c>
      <c r="AB99" s="31">
        <f t="shared" ref="AB99:AB101" si="119">G99/G87*100-100</f>
        <v>-1.5647457715641622</v>
      </c>
      <c r="AC99" s="31">
        <f t="shared" ref="AC99:AC101" si="120">H99/H87*100-100</f>
        <v>-16.11204291218408</v>
      </c>
      <c r="AD99" s="31">
        <f t="shared" ref="AD99:AD101" si="121">I99/I87*100-100</f>
        <v>-39.519675256395324</v>
      </c>
      <c r="AE99" s="31">
        <f t="shared" ref="AE99:AE101" si="122">J99/J87*100-100</f>
        <v>-0.63588879137110155</v>
      </c>
      <c r="AF99" s="31">
        <f t="shared" ref="AF99:AF101" si="123">K99/K87*100-100</f>
        <v>2.6758691645829629</v>
      </c>
      <c r="AG99" s="31">
        <f t="shared" ref="AG99:AG101" si="124">L99/L87*100-100</f>
        <v>1.4918392978504613</v>
      </c>
      <c r="AH99" s="31">
        <f t="shared" ref="AH99:AH101" si="125">M99/M87*100-100</f>
        <v>-7.0461156780061174</v>
      </c>
      <c r="AI99" s="31">
        <f t="shared" ref="AI99:AI101" si="126">N99/N87*100-100</f>
        <v>-2.8676934779327468</v>
      </c>
      <c r="AJ99" s="31">
        <f t="shared" ref="AJ99:AJ101" si="127">O99/O87*100-100</f>
        <v>0.25444735026169951</v>
      </c>
      <c r="AK99" s="31">
        <f t="shared" ref="AK99:AK101" si="128">P99/P87*100-100</f>
        <v>-4.6141478895277714</v>
      </c>
      <c r="AL99" s="31">
        <f t="shared" ref="AL99:AL101" si="129">Q99/Q87*100-100</f>
        <v>-3.7523622399942553</v>
      </c>
      <c r="AM99" s="31">
        <f t="shared" ref="AM99:AM101" si="130">R99/R87*100-100</f>
        <v>-16.920550533671999</v>
      </c>
      <c r="AN99" s="31">
        <f t="shared" ref="AN99:AN101" si="131">S99/S87*100-100</f>
        <v>-10.012444365629989</v>
      </c>
      <c r="AO99" s="31">
        <f t="shared" ref="AO99:AO101" si="132">T99/T87*100-100</f>
        <v>-3.8720708857693182</v>
      </c>
      <c r="AP99" s="23"/>
      <c r="AQ99" s="23"/>
      <c r="AR99" s="57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M99" s="57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</row>
    <row r="100" spans="1:84" s="59" customFormat="1" ht="15.75" x14ac:dyDescent="0.25">
      <c r="A100" s="43">
        <v>44044</v>
      </c>
      <c r="B100" s="31">
        <v>112.001756201059</v>
      </c>
      <c r="C100" s="31">
        <v>75.019908889374335</v>
      </c>
      <c r="D100" s="31">
        <v>119.28442768460216</v>
      </c>
      <c r="E100" s="31">
        <v>115.13809620313148</v>
      </c>
      <c r="F100" s="31">
        <v>135.08040106996813</v>
      </c>
      <c r="G100" s="31">
        <v>122.85046045608466</v>
      </c>
      <c r="H100" s="31">
        <v>106.00493993600585</v>
      </c>
      <c r="I100" s="31">
        <v>97.973826633733609</v>
      </c>
      <c r="J100" s="31">
        <v>127.81321447600301</v>
      </c>
      <c r="K100" s="31">
        <v>148.80952701453151</v>
      </c>
      <c r="L100" s="31">
        <v>130.03577681121897</v>
      </c>
      <c r="M100" s="31">
        <v>114.44452084946072</v>
      </c>
      <c r="N100" s="31">
        <v>104.84885116418644</v>
      </c>
      <c r="O100" s="31">
        <v>123.3069701044772</v>
      </c>
      <c r="P100" s="31">
        <v>113.01042763854852</v>
      </c>
      <c r="Q100" s="31">
        <v>141.61614629883451</v>
      </c>
      <c r="R100" s="31">
        <v>104.74400897954821</v>
      </c>
      <c r="S100" s="31">
        <v>125.95921413750668</v>
      </c>
      <c r="T100" s="31">
        <v>120.65060454265915</v>
      </c>
      <c r="U100" s="23"/>
      <c r="V100" s="43">
        <v>44044</v>
      </c>
      <c r="W100" s="31">
        <f t="shared" si="114"/>
        <v>-0.23341167544245423</v>
      </c>
      <c r="X100" s="31">
        <f t="shared" si="115"/>
        <v>0.2235817592497682</v>
      </c>
      <c r="Y100" s="31">
        <f t="shared" si="116"/>
        <v>2.3963912940235303</v>
      </c>
      <c r="Z100" s="31">
        <f t="shared" si="117"/>
        <v>9.6859361043167382</v>
      </c>
      <c r="AA100" s="31">
        <f t="shared" si="118"/>
        <v>0.84596306417572009</v>
      </c>
      <c r="AB100" s="31">
        <f t="shared" si="119"/>
        <v>1.5103644138456929</v>
      </c>
      <c r="AC100" s="31">
        <f t="shared" si="120"/>
        <v>-11.787248911473412</v>
      </c>
      <c r="AD100" s="31">
        <f t="shared" si="121"/>
        <v>-27.537717982006811</v>
      </c>
      <c r="AE100" s="31">
        <f t="shared" si="122"/>
        <v>2.8778690670387732</v>
      </c>
      <c r="AF100" s="31">
        <f t="shared" si="123"/>
        <v>5.5531235175111107</v>
      </c>
      <c r="AG100" s="31">
        <f t="shared" si="124"/>
        <v>2.2305169081970888</v>
      </c>
      <c r="AH100" s="31">
        <f t="shared" si="125"/>
        <v>-5.3761001036694722</v>
      </c>
      <c r="AI100" s="31">
        <f t="shared" si="126"/>
        <v>-4.7504510190524485</v>
      </c>
      <c r="AJ100" s="31">
        <f t="shared" si="127"/>
        <v>-0.33596953215277381</v>
      </c>
      <c r="AK100" s="31">
        <f t="shared" si="128"/>
        <v>-2.3126399237169863</v>
      </c>
      <c r="AL100" s="31">
        <f t="shared" si="129"/>
        <v>-1.1943420556068816</v>
      </c>
      <c r="AM100" s="31">
        <f t="shared" si="130"/>
        <v>-12.340545647138555</v>
      </c>
      <c r="AN100" s="31">
        <f t="shared" si="131"/>
        <v>-4.9917878607703017</v>
      </c>
      <c r="AO100" s="31">
        <f t="shared" si="132"/>
        <v>-1.0950157075959766</v>
      </c>
      <c r="AP100" s="23"/>
      <c r="AQ100" s="23"/>
      <c r="AR100" s="57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M100" s="57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</row>
    <row r="101" spans="1:84" s="59" customFormat="1" ht="15.75" x14ac:dyDescent="0.25">
      <c r="A101" s="43">
        <v>44075</v>
      </c>
      <c r="B101" s="31">
        <v>108.40426587949059</v>
      </c>
      <c r="C101" s="31">
        <v>72.822339247397153</v>
      </c>
      <c r="D101" s="31">
        <v>119.74009400574423</v>
      </c>
      <c r="E101" s="31">
        <v>125.3539643097948</v>
      </c>
      <c r="F101" s="31">
        <v>128.78063884587183</v>
      </c>
      <c r="G101" s="31">
        <v>127.04641750074069</v>
      </c>
      <c r="H101" s="31">
        <v>110.5590393466683</v>
      </c>
      <c r="I101" s="31">
        <v>99.624089015098107</v>
      </c>
      <c r="J101" s="31">
        <v>129.08175305999148</v>
      </c>
      <c r="K101" s="31">
        <v>148.58551456781231</v>
      </c>
      <c r="L101" s="31">
        <v>131.20601102606656</v>
      </c>
      <c r="M101" s="31">
        <v>113.15781010207976</v>
      </c>
      <c r="N101" s="31">
        <v>110.3621531269977</v>
      </c>
      <c r="O101" s="31">
        <v>123.39632764864064</v>
      </c>
      <c r="P101" s="31">
        <v>107.34923582285936</v>
      </c>
      <c r="Q101" s="31">
        <v>146.00896010413553</v>
      </c>
      <c r="R101" s="31">
        <v>108.27043640879533</v>
      </c>
      <c r="S101" s="31">
        <v>131.60651284060847</v>
      </c>
      <c r="T101" s="31">
        <v>121.81903910632978</v>
      </c>
      <c r="U101" s="23"/>
      <c r="V101" s="43">
        <v>44075</v>
      </c>
      <c r="W101" s="31">
        <f t="shared" si="114"/>
        <v>1.84470129937651</v>
      </c>
      <c r="X101" s="31">
        <f t="shared" si="115"/>
        <v>2.3053803798245553</v>
      </c>
      <c r="Y101" s="31">
        <f t="shared" si="116"/>
        <v>7.6768044830095761</v>
      </c>
      <c r="Z101" s="31">
        <f t="shared" si="117"/>
        <v>13.634849174749618</v>
      </c>
      <c r="AA101" s="31">
        <f t="shared" si="118"/>
        <v>-5.7220295501792009</v>
      </c>
      <c r="AB101" s="31">
        <f t="shared" si="119"/>
        <v>4.104281005301516</v>
      </c>
      <c r="AC101" s="31">
        <f t="shared" si="120"/>
        <v>-10.005926230321293</v>
      </c>
      <c r="AD101" s="31">
        <f t="shared" si="121"/>
        <v>-22.655534916259597</v>
      </c>
      <c r="AE101" s="31">
        <f t="shared" si="122"/>
        <v>6.2900715165096841</v>
      </c>
      <c r="AF101" s="31">
        <f t="shared" si="123"/>
        <v>2.6883136570931896</v>
      </c>
      <c r="AG101" s="31">
        <f t="shared" si="124"/>
        <v>2.8041303305043357</v>
      </c>
      <c r="AH101" s="31">
        <f t="shared" si="125"/>
        <v>-3.6908149145659479</v>
      </c>
      <c r="AI101" s="31">
        <f t="shared" si="126"/>
        <v>-8.7062330140661714</v>
      </c>
      <c r="AJ101" s="31">
        <f t="shared" si="127"/>
        <v>-0.29178110691580628</v>
      </c>
      <c r="AK101" s="31">
        <f t="shared" si="128"/>
        <v>-0.33279736313400576</v>
      </c>
      <c r="AL101" s="31">
        <f t="shared" si="129"/>
        <v>4.1998783809155782</v>
      </c>
      <c r="AM101" s="31">
        <f t="shared" si="130"/>
        <v>-9.9849884608623967</v>
      </c>
      <c r="AN101" s="31">
        <f t="shared" si="131"/>
        <v>-0.79879284655592642</v>
      </c>
      <c r="AO101" s="31">
        <f t="shared" si="132"/>
        <v>0.80452884709882255</v>
      </c>
      <c r="AP101" s="23"/>
      <c r="AQ101" s="23"/>
      <c r="AR101" s="57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M101" s="57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</row>
    <row r="102" spans="1:84" s="59" customFormat="1" ht="15.75" x14ac:dyDescent="0.25">
      <c r="A102" s="43">
        <v>44105</v>
      </c>
      <c r="B102" s="31">
        <v>105.73014813752208</v>
      </c>
      <c r="C102" s="31">
        <v>77.676080912294168</v>
      </c>
      <c r="D102" s="31">
        <v>122.97573221281773</v>
      </c>
      <c r="E102" s="31">
        <v>137.04354464911671</v>
      </c>
      <c r="F102" s="31">
        <v>127.87800078814408</v>
      </c>
      <c r="G102" s="31">
        <v>130.62282084637002</v>
      </c>
      <c r="H102" s="31">
        <v>112.63124115259735</v>
      </c>
      <c r="I102" s="31">
        <v>114.0476980350285</v>
      </c>
      <c r="J102" s="31">
        <v>134.48095198717064</v>
      </c>
      <c r="K102" s="31">
        <v>153.33059811095663</v>
      </c>
      <c r="L102" s="31">
        <v>132.92325689129214</v>
      </c>
      <c r="M102" s="31">
        <v>126.52947978670539</v>
      </c>
      <c r="N102" s="31">
        <v>130.70275291529543</v>
      </c>
      <c r="O102" s="31">
        <v>122.83014515543594</v>
      </c>
      <c r="P102" s="31">
        <v>105.24731158218849</v>
      </c>
      <c r="Q102" s="31">
        <v>154.79967871928133</v>
      </c>
      <c r="R102" s="31">
        <v>118.05089375616171</v>
      </c>
      <c r="S102" s="31">
        <v>136.26139664953945</v>
      </c>
      <c r="T102" s="31">
        <v>125.67611893743353</v>
      </c>
      <c r="U102" s="23"/>
      <c r="V102" s="43">
        <v>44105</v>
      </c>
      <c r="W102" s="31">
        <f t="shared" ref="W102:W104" si="133">B102/B90*100-100</f>
        <v>1.0294162716759843</v>
      </c>
      <c r="X102" s="31">
        <f t="shared" ref="X102:X104" si="134">C102/C90*100-100</f>
        <v>6.781236341498726</v>
      </c>
      <c r="Y102" s="31">
        <f t="shared" ref="Y102:Y104" si="135">D102/D90*100-100</f>
        <v>5.5204746837809608</v>
      </c>
      <c r="Z102" s="31">
        <f t="shared" ref="Z102:Z104" si="136">E102/E90*100-100</f>
        <v>3.945172158588889</v>
      </c>
      <c r="AA102" s="31">
        <f t="shared" ref="AA102:AA104" si="137">F102/F90*100-100</f>
        <v>-0.32292147956857775</v>
      </c>
      <c r="AB102" s="31">
        <f t="shared" ref="AB102:AB104" si="138">G102/G90*100-100</f>
        <v>4.4779243503563606</v>
      </c>
      <c r="AC102" s="31">
        <f t="shared" ref="AC102:AC104" si="139">H102/H90*100-100</f>
        <v>-9.507304025104375</v>
      </c>
      <c r="AD102" s="31">
        <f t="shared" ref="AD102:AD104" si="140">I102/I90*100-100</f>
        <v>-17.083194368240584</v>
      </c>
      <c r="AE102" s="31">
        <f t="shared" ref="AE102:AE104" si="141">J102/J90*100-100</f>
        <v>2.4154814574242067</v>
      </c>
      <c r="AF102" s="31">
        <f t="shared" ref="AF102:AF104" si="142">K102/K90*100-100</f>
        <v>4.7551421425341829</v>
      </c>
      <c r="AG102" s="31">
        <f t="shared" ref="AG102:AG104" si="143">L102/L90*100-100</f>
        <v>2.9713623745200977</v>
      </c>
      <c r="AH102" s="31">
        <f t="shared" ref="AH102:AH104" si="144">M102/M90*100-100</f>
        <v>-1.6345322930908139</v>
      </c>
      <c r="AI102" s="31">
        <f t="shared" ref="AI102:AI104" si="145">N102/N90*100-100</f>
        <v>6.1702150078050408</v>
      </c>
      <c r="AJ102" s="31">
        <f t="shared" ref="AJ102:AJ104" si="146">O102/O90*100-100</f>
        <v>6.2475877216144227E-2</v>
      </c>
      <c r="AK102" s="31">
        <f t="shared" ref="AK102:AK104" si="147">P102/P90*100-100</f>
        <v>13.806590151847089</v>
      </c>
      <c r="AL102" s="31">
        <f t="shared" ref="AL102:AL104" si="148">Q102/Q90*100-100</f>
        <v>7.9709594932242425</v>
      </c>
      <c r="AM102" s="31">
        <f t="shared" ref="AM102:AM104" si="149">R102/R90*100-100</f>
        <v>-4.4200181824389375</v>
      </c>
      <c r="AN102" s="31">
        <f t="shared" ref="AN102:AN104" si="150">S102/S90*100-100</f>
        <v>-0.61703520646764787</v>
      </c>
      <c r="AO102" s="31">
        <f t="shared" ref="AO102:AO104" si="151">T102/T90*100-100</f>
        <v>2.2222957730063229</v>
      </c>
      <c r="AP102" s="23"/>
      <c r="AQ102" s="23"/>
      <c r="AR102" s="57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M102" s="57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</row>
    <row r="103" spans="1:84" s="59" customFormat="1" ht="15.75" x14ac:dyDescent="0.25">
      <c r="A103" s="43">
        <v>44136</v>
      </c>
      <c r="B103" s="31">
        <v>112.34386873200584</v>
      </c>
      <c r="C103" s="31">
        <v>69.102888246842824</v>
      </c>
      <c r="D103" s="31">
        <v>124.10091743952606</v>
      </c>
      <c r="E103" s="31">
        <v>135.33105737483072</v>
      </c>
      <c r="F103" s="31">
        <v>134.65637248589726</v>
      </c>
      <c r="G103" s="31">
        <v>134.30914953708324</v>
      </c>
      <c r="H103" s="31">
        <v>117.27543175218253</v>
      </c>
      <c r="I103" s="31">
        <v>116.22459086928473</v>
      </c>
      <c r="J103" s="31">
        <v>135.89239144388503</v>
      </c>
      <c r="K103" s="31">
        <v>154.64348777369375</v>
      </c>
      <c r="L103" s="31">
        <v>133.72758318813953</v>
      </c>
      <c r="M103" s="31">
        <v>130.28415349109792</v>
      </c>
      <c r="N103" s="31">
        <v>129.6723771187018</v>
      </c>
      <c r="O103" s="31">
        <v>123.18847703741929</v>
      </c>
      <c r="P103" s="31">
        <v>112.52313339430142</v>
      </c>
      <c r="Q103" s="31">
        <v>153.07972857235714</v>
      </c>
      <c r="R103" s="31">
        <v>119.39711971198454</v>
      </c>
      <c r="S103" s="31">
        <v>143.41691344373967</v>
      </c>
      <c r="T103" s="31">
        <v>128.6742617805707</v>
      </c>
      <c r="U103" s="23"/>
      <c r="V103" s="43">
        <v>44136</v>
      </c>
      <c r="W103" s="31">
        <f t="shared" si="133"/>
        <v>0.74842728457701924</v>
      </c>
      <c r="X103" s="31">
        <f t="shared" si="134"/>
        <v>-6.1472375449204435</v>
      </c>
      <c r="Y103" s="31">
        <f t="shared" si="135"/>
        <v>0.87465599842381891</v>
      </c>
      <c r="Z103" s="31">
        <f t="shared" si="136"/>
        <v>-1.9431846051929966</v>
      </c>
      <c r="AA103" s="31">
        <f t="shared" si="137"/>
        <v>-1.9724996718411489</v>
      </c>
      <c r="AB103" s="31">
        <f t="shared" si="138"/>
        <v>4.8882122919622759</v>
      </c>
      <c r="AC103" s="31">
        <f t="shared" si="139"/>
        <v>-7.762085372791077</v>
      </c>
      <c r="AD103" s="31">
        <f t="shared" si="140"/>
        <v>-18.831388330938211</v>
      </c>
      <c r="AE103" s="31">
        <f t="shared" si="141"/>
        <v>-2.226814326646064</v>
      </c>
      <c r="AF103" s="31">
        <f t="shared" si="142"/>
        <v>2.0802368391648542</v>
      </c>
      <c r="AG103" s="31">
        <f t="shared" si="143"/>
        <v>3.0132077071173882</v>
      </c>
      <c r="AH103" s="31">
        <f t="shared" si="144"/>
        <v>-1.3958141492921499</v>
      </c>
      <c r="AI103" s="31">
        <f t="shared" si="145"/>
        <v>-2.3199075872510377</v>
      </c>
      <c r="AJ103" s="31">
        <f t="shared" si="146"/>
        <v>0.30655282618079127</v>
      </c>
      <c r="AK103" s="31">
        <f t="shared" si="147"/>
        <v>25.211007488061284</v>
      </c>
      <c r="AL103" s="31">
        <f t="shared" si="148"/>
        <v>8.7021868802841738</v>
      </c>
      <c r="AM103" s="31">
        <f t="shared" si="149"/>
        <v>-4.6815773183092801</v>
      </c>
      <c r="AN103" s="31">
        <f t="shared" si="150"/>
        <v>0.44946409759982942</v>
      </c>
      <c r="AO103" s="31">
        <f t="shared" si="151"/>
        <v>1.2415514793397904</v>
      </c>
      <c r="AP103" s="23"/>
      <c r="AQ103" s="23"/>
      <c r="AR103" s="57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M103" s="57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</row>
    <row r="104" spans="1:84" s="59" customFormat="1" ht="15.75" x14ac:dyDescent="0.25">
      <c r="A104" s="44">
        <v>44166</v>
      </c>
      <c r="B104" s="33">
        <v>120.86507062172036</v>
      </c>
      <c r="C104" s="33">
        <v>72.77052411971755</v>
      </c>
      <c r="D104" s="33">
        <v>135.65556818761692</v>
      </c>
      <c r="E104" s="33">
        <v>144.19506077129191</v>
      </c>
      <c r="F104" s="33">
        <v>137.81782164658443</v>
      </c>
      <c r="G104" s="33">
        <v>135.95088324789367</v>
      </c>
      <c r="H104" s="33">
        <v>127.63597411693181</v>
      </c>
      <c r="I104" s="33">
        <v>146.47856324010812</v>
      </c>
      <c r="J104" s="33">
        <v>159.85222220836829</v>
      </c>
      <c r="K104" s="33">
        <v>165.94913432671746</v>
      </c>
      <c r="L104" s="33">
        <v>134.9167034680782</v>
      </c>
      <c r="M104" s="33">
        <v>142.98492212919601</v>
      </c>
      <c r="N104" s="33">
        <v>151.08492666701923</v>
      </c>
      <c r="O104" s="33">
        <v>124.08235105354666</v>
      </c>
      <c r="P104" s="33">
        <v>110.53922262837888</v>
      </c>
      <c r="Q104" s="33">
        <v>161.14612070578448</v>
      </c>
      <c r="R104" s="33">
        <v>123.01339776541285</v>
      </c>
      <c r="S104" s="33">
        <v>148.81803610531949</v>
      </c>
      <c r="T104" s="33">
        <v>135.99913060622251</v>
      </c>
      <c r="U104" s="23"/>
      <c r="V104" s="44">
        <v>44166</v>
      </c>
      <c r="W104" s="33">
        <f t="shared" si="133"/>
        <v>1.8843662522846358</v>
      </c>
      <c r="X104" s="33">
        <f t="shared" si="134"/>
        <v>15.934240654653763</v>
      </c>
      <c r="Y104" s="33">
        <f t="shared" si="135"/>
        <v>6.8275929114030873</v>
      </c>
      <c r="Z104" s="33">
        <f t="shared" si="136"/>
        <v>9.8532782235083687</v>
      </c>
      <c r="AA104" s="33">
        <f t="shared" si="137"/>
        <v>-3.6618750305542846</v>
      </c>
      <c r="AB104" s="33">
        <f t="shared" si="138"/>
        <v>6.1041818551981208</v>
      </c>
      <c r="AC104" s="33">
        <f t="shared" si="139"/>
        <v>-3.4864847638969962</v>
      </c>
      <c r="AD104" s="33">
        <f t="shared" si="140"/>
        <v>-12.464616828802846</v>
      </c>
      <c r="AE104" s="33">
        <f t="shared" si="141"/>
        <v>9.4572786474132329</v>
      </c>
      <c r="AF104" s="33">
        <f t="shared" si="142"/>
        <v>6.2567967282902259</v>
      </c>
      <c r="AG104" s="33">
        <f t="shared" si="143"/>
        <v>3.4771016851663035</v>
      </c>
      <c r="AH104" s="33">
        <f t="shared" si="144"/>
        <v>2.6747449913766559</v>
      </c>
      <c r="AI104" s="33">
        <f t="shared" si="145"/>
        <v>12.174661298666351</v>
      </c>
      <c r="AJ104" s="33">
        <f t="shared" si="146"/>
        <v>0.38116355047776551</v>
      </c>
      <c r="AK104" s="33">
        <f t="shared" si="147"/>
        <v>9.5853605193343014</v>
      </c>
      <c r="AL104" s="33">
        <f t="shared" si="148"/>
        <v>13.750433802574307</v>
      </c>
      <c r="AM104" s="33">
        <f t="shared" si="149"/>
        <v>-1.8953510594311069</v>
      </c>
      <c r="AN104" s="33">
        <f t="shared" si="150"/>
        <v>3.1268795794970003</v>
      </c>
      <c r="AO104" s="33">
        <f t="shared" si="151"/>
        <v>4.0658430692121357</v>
      </c>
      <c r="AP104" s="23"/>
      <c r="AQ104" s="23"/>
      <c r="AR104" s="57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M104" s="57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</row>
    <row r="105" spans="1:84" s="59" customFormat="1" ht="15.75" x14ac:dyDescent="0.25">
      <c r="A105" s="45">
        <v>44197</v>
      </c>
      <c r="B105" s="35">
        <v>125.67731657659363</v>
      </c>
      <c r="C105" s="35">
        <v>65.591729996040712</v>
      </c>
      <c r="D105" s="35">
        <v>128.6038930039569</v>
      </c>
      <c r="E105" s="35">
        <v>133.53402936890097</v>
      </c>
      <c r="F105" s="35">
        <v>125.41498495107869</v>
      </c>
      <c r="G105" s="35">
        <v>132.02842890301559</v>
      </c>
      <c r="H105" s="35">
        <v>115.0626333418822</v>
      </c>
      <c r="I105" s="35">
        <v>117.41522810209985</v>
      </c>
      <c r="J105" s="35">
        <v>134.10928957501264</v>
      </c>
      <c r="K105" s="35">
        <v>168.49033396289565</v>
      </c>
      <c r="L105" s="35">
        <v>134.18227463954037</v>
      </c>
      <c r="M105" s="35">
        <v>120.90057024980108</v>
      </c>
      <c r="N105" s="35">
        <v>125.42463226548679</v>
      </c>
      <c r="O105" s="35">
        <v>121.7546389393774</v>
      </c>
      <c r="P105" s="35">
        <v>98.754315275608221</v>
      </c>
      <c r="Q105" s="35">
        <v>154.59970711131294</v>
      </c>
      <c r="R105" s="35">
        <v>112.24341981786816</v>
      </c>
      <c r="S105" s="35">
        <v>146.54135511206127</v>
      </c>
      <c r="T105" s="35">
        <v>128.80485033953673</v>
      </c>
      <c r="U105" s="23"/>
      <c r="V105" s="45">
        <v>44197</v>
      </c>
      <c r="W105" s="35">
        <f t="shared" ref="W105:W107" si="152">B105/B93*100-100</f>
        <v>3.0469327609799848</v>
      </c>
      <c r="X105" s="35">
        <f t="shared" ref="X105:X107" si="153">C105/C93*100-100</f>
        <v>-9.9367203956657875</v>
      </c>
      <c r="Y105" s="35">
        <f t="shared" ref="Y105:Y107" si="154">D105/D93*100-100</f>
        <v>1.7541394956441394</v>
      </c>
      <c r="Z105" s="35">
        <f t="shared" ref="Z105:Z107" si="155">E105/E93*100-100</f>
        <v>0.4621966051983577</v>
      </c>
      <c r="AA105" s="35">
        <f t="shared" ref="AA105:AA107" si="156">F105/F93*100-100</f>
        <v>4.4100616468684848</v>
      </c>
      <c r="AB105" s="35">
        <f t="shared" ref="AB105:AB107" si="157">G105/G93*100-100</f>
        <v>5.1252241301616124</v>
      </c>
      <c r="AC105" s="35">
        <f t="shared" ref="AC105:AC107" si="158">H105/H93*100-100</f>
        <v>-9.2984265453809911</v>
      </c>
      <c r="AD105" s="35">
        <f t="shared" ref="AD105:AD107" si="159">I105/I93*100-100</f>
        <v>-8.1920037691204328</v>
      </c>
      <c r="AE105" s="35">
        <f t="shared" ref="AE105:AE107" si="160">J105/J93*100-100</f>
        <v>1.0213061961334802</v>
      </c>
      <c r="AF105" s="35">
        <f t="shared" ref="AF105:AF107" si="161">K105/K93*100-100</f>
        <v>2.2128068255432396</v>
      </c>
      <c r="AG105" s="35">
        <f t="shared" ref="AG105:AG107" si="162">L105/L93*100-100</f>
        <v>3.662911750662289</v>
      </c>
      <c r="AH105" s="35">
        <f t="shared" ref="AH105:AH107" si="163">M105/M93*100-100</f>
        <v>1.701012863201214</v>
      </c>
      <c r="AI105" s="35">
        <f t="shared" ref="AI105:AI107" si="164">N105/N93*100-100</f>
        <v>-1.8717172636044666E-2</v>
      </c>
      <c r="AJ105" s="35">
        <f t="shared" ref="AJ105:AJ107" si="165">O105/O93*100-100</f>
        <v>-0.13348459087583819</v>
      </c>
      <c r="AK105" s="35">
        <f t="shared" ref="AK105:AK107" si="166">P105/P93*100-100</f>
        <v>-9.7530507834575104</v>
      </c>
      <c r="AL105" s="35">
        <f t="shared" ref="AL105:AL107" si="167">Q105/Q93*100-100</f>
        <v>10.248051474267569</v>
      </c>
      <c r="AM105" s="35">
        <f t="shared" ref="AM105:AM107" si="168">R105/R93*100-100</f>
        <v>-8.2427833158992883</v>
      </c>
      <c r="AN105" s="35">
        <f t="shared" ref="AN105:AN107" si="169">S105/S93*100-100</f>
        <v>3.0616417165159504</v>
      </c>
      <c r="AO105" s="35">
        <f t="shared" ref="AO105:AO107" si="170">T105/T93*100-100</f>
        <v>1.3148115456471032</v>
      </c>
      <c r="AP105" s="23"/>
      <c r="AQ105" s="23"/>
      <c r="AR105" s="57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M105" s="57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</row>
    <row r="106" spans="1:84" s="59" customFormat="1" ht="15.75" x14ac:dyDescent="0.25">
      <c r="A106" s="40">
        <v>44228</v>
      </c>
      <c r="B106" s="27">
        <v>130.03547306174022</v>
      </c>
      <c r="C106" s="27">
        <v>70.197840900851773</v>
      </c>
      <c r="D106" s="27">
        <v>128.02322928421333</v>
      </c>
      <c r="E106" s="27">
        <v>123.5146191817967</v>
      </c>
      <c r="F106" s="27">
        <v>138.40808897641983</v>
      </c>
      <c r="G106" s="27">
        <v>129.11178436958559</v>
      </c>
      <c r="H106" s="27">
        <v>117.17071163254968</v>
      </c>
      <c r="I106" s="27">
        <v>109.91235717921012</v>
      </c>
      <c r="J106" s="27">
        <v>130.15933226695284</v>
      </c>
      <c r="K106" s="27">
        <v>151.66939830133691</v>
      </c>
      <c r="L106" s="27">
        <v>133.76479989349883</v>
      </c>
      <c r="M106" s="27">
        <v>122.85062883298293</v>
      </c>
      <c r="N106" s="27">
        <v>123.51723520111764</v>
      </c>
      <c r="O106" s="27">
        <v>124.61312781455197</v>
      </c>
      <c r="P106" s="27">
        <v>111.60692169614495</v>
      </c>
      <c r="Q106" s="27">
        <v>147.11856264035328</v>
      </c>
      <c r="R106" s="27">
        <v>109.95360533422483</v>
      </c>
      <c r="S106" s="27">
        <v>142.18628027541061</v>
      </c>
      <c r="T106" s="27">
        <v>128.52152589512866</v>
      </c>
      <c r="U106" s="23"/>
      <c r="V106" s="40">
        <v>44228</v>
      </c>
      <c r="W106" s="27">
        <f t="shared" si="152"/>
        <v>2.0788112245399617</v>
      </c>
      <c r="X106" s="27">
        <f t="shared" si="153"/>
        <v>6.103774176186306</v>
      </c>
      <c r="Y106" s="27">
        <f t="shared" si="154"/>
        <v>4.3192789284122455</v>
      </c>
      <c r="Z106" s="27">
        <f t="shared" si="155"/>
        <v>9.0698333953611154E-2</v>
      </c>
      <c r="AA106" s="27">
        <f t="shared" si="156"/>
        <v>15.728231281832535</v>
      </c>
      <c r="AB106" s="27">
        <f t="shared" si="157"/>
        <v>4.7927277489378213</v>
      </c>
      <c r="AC106" s="27">
        <f t="shared" si="158"/>
        <v>-5.8875450787499517</v>
      </c>
      <c r="AD106" s="27">
        <f t="shared" si="159"/>
        <v>-15.433224005626528</v>
      </c>
      <c r="AE106" s="27">
        <f t="shared" si="160"/>
        <v>7.7232400364152483</v>
      </c>
      <c r="AF106" s="27">
        <f t="shared" si="161"/>
        <v>0.82407628117229592</v>
      </c>
      <c r="AG106" s="27">
        <f t="shared" si="162"/>
        <v>4.0759433022552969</v>
      </c>
      <c r="AH106" s="27">
        <f t="shared" si="163"/>
        <v>4.1464915981112966</v>
      </c>
      <c r="AI106" s="27">
        <f t="shared" si="164"/>
        <v>2.0792489742212865</v>
      </c>
      <c r="AJ106" s="27">
        <f t="shared" si="165"/>
        <v>-6.0357198873163043E-2</v>
      </c>
      <c r="AK106" s="27">
        <f t="shared" si="166"/>
        <v>-10.341110686867196</v>
      </c>
      <c r="AL106" s="27">
        <f t="shared" si="167"/>
        <v>9.9261541244383409</v>
      </c>
      <c r="AM106" s="27">
        <f t="shared" si="168"/>
        <v>-6.3649777103078122</v>
      </c>
      <c r="AN106" s="27">
        <f t="shared" si="169"/>
        <v>3.7551256332172898</v>
      </c>
      <c r="AO106" s="27">
        <f t="shared" si="170"/>
        <v>2.4230101503630408</v>
      </c>
      <c r="AP106" s="23"/>
      <c r="AQ106" s="23"/>
      <c r="AR106" s="57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M106" s="57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</row>
    <row r="107" spans="1:84" s="59" customFormat="1" ht="15.75" x14ac:dyDescent="0.25">
      <c r="A107" s="40">
        <v>44256</v>
      </c>
      <c r="B107" s="27">
        <v>136.05623820057303</v>
      </c>
      <c r="C107" s="27">
        <v>76.278747167531535</v>
      </c>
      <c r="D107" s="27">
        <v>134.11294496120817</v>
      </c>
      <c r="E107" s="27">
        <v>131.3532905241201</v>
      </c>
      <c r="F107" s="27">
        <v>137.08649379737471</v>
      </c>
      <c r="G107" s="27">
        <v>129.0663345017866</v>
      </c>
      <c r="H107" s="27">
        <v>118.48095332218818</v>
      </c>
      <c r="I107" s="27">
        <v>121.01786411138259</v>
      </c>
      <c r="J107" s="27">
        <v>141.04169076723329</v>
      </c>
      <c r="K107" s="27">
        <v>155.60556151967933</v>
      </c>
      <c r="L107" s="27">
        <v>134.72778169191736</v>
      </c>
      <c r="M107" s="27">
        <v>126.55890956584493</v>
      </c>
      <c r="N107" s="27">
        <v>138.11277164174365</v>
      </c>
      <c r="O107" s="27">
        <v>125.73809129713753</v>
      </c>
      <c r="P107" s="27">
        <v>128.12397989108612</v>
      </c>
      <c r="Q107" s="27">
        <v>152.07516710354363</v>
      </c>
      <c r="R107" s="27">
        <v>113.96847498052817</v>
      </c>
      <c r="S107" s="27">
        <v>142.74032161651627</v>
      </c>
      <c r="T107" s="27">
        <v>132.9377981539615</v>
      </c>
      <c r="U107" s="23"/>
      <c r="V107" s="40">
        <v>44256</v>
      </c>
      <c r="W107" s="27">
        <f t="shared" si="152"/>
        <v>3.8733550563247974</v>
      </c>
      <c r="X107" s="27">
        <f t="shared" si="153"/>
        <v>21.617195503911816</v>
      </c>
      <c r="Y107" s="27">
        <f t="shared" si="154"/>
        <v>13.562865494185132</v>
      </c>
      <c r="Z107" s="27">
        <f t="shared" si="155"/>
        <v>5.5999195591660396</v>
      </c>
      <c r="AA107" s="27">
        <f t="shared" si="156"/>
        <v>18.947804153153911</v>
      </c>
      <c r="AB107" s="27">
        <f t="shared" si="157"/>
        <v>8.6993225439031505</v>
      </c>
      <c r="AC107" s="27">
        <f t="shared" si="158"/>
        <v>8.6120568377041025</v>
      </c>
      <c r="AD107" s="27">
        <f t="shared" si="159"/>
        <v>26.492641904893532</v>
      </c>
      <c r="AE107" s="27">
        <f t="shared" si="160"/>
        <v>6.2656465088125373</v>
      </c>
      <c r="AF107" s="27">
        <f t="shared" si="161"/>
        <v>5.1892284352216507</v>
      </c>
      <c r="AG107" s="27">
        <f t="shared" si="162"/>
        <v>4.9036769678630208</v>
      </c>
      <c r="AH107" s="27">
        <f t="shared" si="163"/>
        <v>8.3709126155328875</v>
      </c>
      <c r="AI107" s="27">
        <f t="shared" si="164"/>
        <v>18.13961188585715</v>
      </c>
      <c r="AJ107" s="27">
        <f t="shared" si="165"/>
        <v>0.61143093694053618</v>
      </c>
      <c r="AK107" s="27">
        <f t="shared" si="166"/>
        <v>15.661811588423745</v>
      </c>
      <c r="AL107" s="27">
        <f t="shared" si="167"/>
        <v>18.488695788284019</v>
      </c>
      <c r="AM107" s="27">
        <f t="shared" si="168"/>
        <v>10.369627216071663</v>
      </c>
      <c r="AN107" s="27">
        <f t="shared" si="169"/>
        <v>11.548398587225847</v>
      </c>
      <c r="AO107" s="27">
        <f t="shared" si="170"/>
        <v>9.943925296109299</v>
      </c>
      <c r="AP107" s="23"/>
      <c r="AQ107" s="23"/>
      <c r="AR107" s="57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M107" s="57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</row>
    <row r="108" spans="1:84" s="59" customFormat="1" ht="15.75" x14ac:dyDescent="0.25">
      <c r="A108" s="40">
        <v>44287</v>
      </c>
      <c r="B108" s="27">
        <v>121.89724411110247</v>
      </c>
      <c r="C108" s="27">
        <v>79.549017831928694</v>
      </c>
      <c r="D108" s="27">
        <v>132.32771848690635</v>
      </c>
      <c r="E108" s="27">
        <v>113.74164077171912</v>
      </c>
      <c r="F108" s="27">
        <v>136.20466368401577</v>
      </c>
      <c r="G108" s="27">
        <v>131.62843075954368</v>
      </c>
      <c r="H108" s="27">
        <v>110.81343735745349</v>
      </c>
      <c r="I108" s="27">
        <v>126.82709808604875</v>
      </c>
      <c r="J108" s="27">
        <v>135.69337989097835</v>
      </c>
      <c r="K108" s="27">
        <v>158.64393630771659</v>
      </c>
      <c r="L108" s="27">
        <v>134.80108339660524</v>
      </c>
      <c r="M108" s="27">
        <v>129.22565353606331</v>
      </c>
      <c r="N108" s="27">
        <v>131.182949679719</v>
      </c>
      <c r="O108" s="27">
        <v>125.73738573745591</v>
      </c>
      <c r="P108" s="27">
        <v>112.31463654935935</v>
      </c>
      <c r="Q108" s="27">
        <v>151.11210426271654</v>
      </c>
      <c r="R108" s="27">
        <v>104.63813828443524</v>
      </c>
      <c r="S108" s="27">
        <v>140.73407587762028</v>
      </c>
      <c r="T108" s="27">
        <v>129.55114411208444</v>
      </c>
      <c r="U108" s="23"/>
      <c r="V108" s="40">
        <v>44287</v>
      </c>
      <c r="W108" s="27">
        <f t="shared" ref="W108:W110" si="171">B108/B96*100-100</f>
        <v>7.0843602954376195</v>
      </c>
      <c r="X108" s="27">
        <f t="shared" ref="X108:X110" si="172">C108/C96*100-100</f>
        <v>29.6531906089335</v>
      </c>
      <c r="Y108" s="27">
        <f t="shared" ref="Y108:Y110" si="173">D108/D96*100-100</f>
        <v>19.629532432903176</v>
      </c>
      <c r="Z108" s="27">
        <f t="shared" ref="Z108:Z110" si="174">E108/E96*100-100</f>
        <v>5.8448123620600967</v>
      </c>
      <c r="AA108" s="27">
        <f t="shared" ref="AA108:AA110" si="175">F108/F96*100-100</f>
        <v>14.38442271763121</v>
      </c>
      <c r="AB108" s="27">
        <f t="shared" ref="AB108:AB110" si="176">G108/G96*100-100</f>
        <v>16.699880326908698</v>
      </c>
      <c r="AC108" s="27">
        <f t="shared" ref="AC108:AC110" si="177">H108/H96*100-100</f>
        <v>28.024544557830836</v>
      </c>
      <c r="AD108" s="27">
        <f t="shared" ref="AD108:AD110" si="178">I108/I96*100-100</f>
        <v>75.313563543283124</v>
      </c>
      <c r="AE108" s="27">
        <f t="shared" ref="AE108:AE110" si="179">J108/J96*100-100</f>
        <v>9.8003122435684276</v>
      </c>
      <c r="AF108" s="27">
        <f t="shared" ref="AF108:AF110" si="180">K108/K96*100-100</f>
        <v>14.69524220376239</v>
      </c>
      <c r="AG108" s="27">
        <f t="shared" ref="AG108:AG110" si="181">L108/L96*100-100</f>
        <v>5.1252816954431069</v>
      </c>
      <c r="AH108" s="27">
        <f t="shared" ref="AH108:AH110" si="182">M108/M96*100-100</f>
        <v>9.8202962539344298</v>
      </c>
      <c r="AI108" s="27">
        <f t="shared" ref="AI108:AI110" si="183">N108/N96*100-100</f>
        <v>9.7342122768441897</v>
      </c>
      <c r="AJ108" s="27">
        <f t="shared" ref="AJ108:AJ110" si="184">O108/O96*100-100</f>
        <v>1.9613089720257761</v>
      </c>
      <c r="AK108" s="27">
        <f t="shared" ref="AK108:AK110" si="185">P108/P96*100-100</f>
        <v>21.489904744596529</v>
      </c>
      <c r="AL108" s="27">
        <f t="shared" ref="AL108:AL110" si="186">Q108/Q96*100-100</f>
        <v>36.447623782310586</v>
      </c>
      <c r="AM108" s="27">
        <f t="shared" ref="AM108:AM110" si="187">R108/R96*100-100</f>
        <v>19.188647830072213</v>
      </c>
      <c r="AN108" s="27">
        <f t="shared" ref="AN108:AN110" si="188">S108/S96*100-100</f>
        <v>20.806213818967095</v>
      </c>
      <c r="AO108" s="27">
        <f t="shared" ref="AO108:AO110" si="189">T108/T96*100-100</f>
        <v>15.579299069395589</v>
      </c>
      <c r="AP108" s="23"/>
      <c r="AQ108" s="23"/>
      <c r="AR108" s="57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M108" s="57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</row>
    <row r="109" spans="1:84" s="59" customFormat="1" ht="15.75" x14ac:dyDescent="0.25">
      <c r="A109" s="40">
        <v>44317</v>
      </c>
      <c r="B109" s="27">
        <v>114.96589975888679</v>
      </c>
      <c r="C109" s="27">
        <v>75.631607568550578</v>
      </c>
      <c r="D109" s="27">
        <v>131.67481209754854</v>
      </c>
      <c r="E109" s="27">
        <v>126.81670771376085</v>
      </c>
      <c r="F109" s="27">
        <v>145.16547998187897</v>
      </c>
      <c r="G109" s="27">
        <v>130.36584592916336</v>
      </c>
      <c r="H109" s="27">
        <v>108.39120453742143</v>
      </c>
      <c r="I109" s="27">
        <v>137.35881452153026</v>
      </c>
      <c r="J109" s="27">
        <v>133.51749517802847</v>
      </c>
      <c r="K109" s="27">
        <v>162.28842254544918</v>
      </c>
      <c r="L109" s="27">
        <v>135.02499880170831</v>
      </c>
      <c r="M109" s="27">
        <v>125.46134521567065</v>
      </c>
      <c r="N109" s="27">
        <v>136.7458561288671</v>
      </c>
      <c r="O109" s="27">
        <v>125.71001862839887</v>
      </c>
      <c r="P109" s="27">
        <v>104.60682709650453</v>
      </c>
      <c r="Q109" s="27">
        <v>161.72121609963799</v>
      </c>
      <c r="R109" s="27">
        <v>111.3929120240464</v>
      </c>
      <c r="S109" s="27">
        <v>137.33079218876375</v>
      </c>
      <c r="T109" s="27">
        <v>129.51028455850107</v>
      </c>
      <c r="U109" s="23"/>
      <c r="V109" s="40">
        <v>44317</v>
      </c>
      <c r="W109" s="27">
        <f t="shared" si="171"/>
        <v>4.2792902402696029</v>
      </c>
      <c r="X109" s="27">
        <f t="shared" si="172"/>
        <v>15.762248235302081</v>
      </c>
      <c r="Y109" s="27">
        <f t="shared" si="173"/>
        <v>18.63181778621248</v>
      </c>
      <c r="Z109" s="27">
        <f t="shared" si="174"/>
        <v>24.935985891794459</v>
      </c>
      <c r="AA109" s="27">
        <f t="shared" si="175"/>
        <v>11.461393349745407</v>
      </c>
      <c r="AB109" s="27">
        <f t="shared" si="176"/>
        <v>19.655689778001189</v>
      </c>
      <c r="AC109" s="27">
        <f t="shared" si="177"/>
        <v>29.696309444834952</v>
      </c>
      <c r="AD109" s="27">
        <f t="shared" si="178"/>
        <v>62.414167515778587</v>
      </c>
      <c r="AE109" s="27">
        <f t="shared" si="179"/>
        <v>8.8540235418520723</v>
      </c>
      <c r="AF109" s="27">
        <f t="shared" si="180"/>
        <v>16.23314586849682</v>
      </c>
      <c r="AG109" s="27">
        <f t="shared" si="181"/>
        <v>5.575503501838881</v>
      </c>
      <c r="AH109" s="27">
        <f t="shared" si="182"/>
        <v>12.657028910337999</v>
      </c>
      <c r="AI109" s="27">
        <f t="shared" si="183"/>
        <v>28.757385473920607</v>
      </c>
      <c r="AJ109" s="27">
        <f t="shared" si="184"/>
        <v>2.1093986092466537</v>
      </c>
      <c r="AK109" s="27">
        <f t="shared" si="185"/>
        <v>16.319822601750403</v>
      </c>
      <c r="AL109" s="27">
        <f t="shared" si="186"/>
        <v>37.96134339109264</v>
      </c>
      <c r="AM109" s="27">
        <f t="shared" si="187"/>
        <v>21.600164920000736</v>
      </c>
      <c r="AN109" s="27">
        <f t="shared" si="188"/>
        <v>24.350265636590635</v>
      </c>
      <c r="AO109" s="27">
        <f t="shared" si="189"/>
        <v>16.715608783081308</v>
      </c>
      <c r="AP109" s="23"/>
      <c r="AQ109" s="23"/>
      <c r="AR109" s="57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M109" s="57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</row>
    <row r="110" spans="1:84" s="59" customFormat="1" ht="15.75" x14ac:dyDescent="0.25">
      <c r="A110" s="40">
        <v>44348</v>
      </c>
      <c r="B110" s="27">
        <v>112.38849038133333</v>
      </c>
      <c r="C110" s="27">
        <v>74.233818084591036</v>
      </c>
      <c r="D110" s="27">
        <v>130.84417876174564</v>
      </c>
      <c r="E110" s="27">
        <v>121.84258044758435</v>
      </c>
      <c r="F110" s="27">
        <v>136.0968363220897</v>
      </c>
      <c r="G110" s="27">
        <v>129.23138705267095</v>
      </c>
      <c r="H110" s="27">
        <v>111.78864015094783</v>
      </c>
      <c r="I110" s="27">
        <v>113.57542005322199</v>
      </c>
      <c r="J110" s="27">
        <v>137.30325018314338</v>
      </c>
      <c r="K110" s="27">
        <v>157.1768471668743</v>
      </c>
      <c r="L110" s="27">
        <v>135.32473100730721</v>
      </c>
      <c r="M110" s="27">
        <v>122.20718655402131</v>
      </c>
      <c r="N110" s="27">
        <v>123.91651301916779</v>
      </c>
      <c r="O110" s="27">
        <v>126.05124467617625</v>
      </c>
      <c r="P110" s="27">
        <v>104.2386115211379</v>
      </c>
      <c r="Q110" s="27">
        <v>166.20974336057358</v>
      </c>
      <c r="R110" s="27">
        <v>106.70498949549093</v>
      </c>
      <c r="S110" s="27">
        <v>137.0048080927956</v>
      </c>
      <c r="T110" s="27">
        <v>127.15432445566024</v>
      </c>
      <c r="U110" s="23"/>
      <c r="V110" s="40">
        <v>44348</v>
      </c>
      <c r="W110" s="27">
        <f t="shared" si="171"/>
        <v>6.6467697718380521</v>
      </c>
      <c r="X110" s="27">
        <f t="shared" si="172"/>
        <v>25.972797494683959</v>
      </c>
      <c r="Y110" s="27">
        <f t="shared" si="173"/>
        <v>15.374405975149969</v>
      </c>
      <c r="Z110" s="27">
        <f t="shared" si="174"/>
        <v>15.098349089732224</v>
      </c>
      <c r="AA110" s="27">
        <f t="shared" si="175"/>
        <v>15.172961201175511</v>
      </c>
      <c r="AB110" s="27">
        <f t="shared" si="176"/>
        <v>15.979893390694457</v>
      </c>
      <c r="AC110" s="27">
        <f t="shared" si="177"/>
        <v>34.661978817907396</v>
      </c>
      <c r="AD110" s="27">
        <f t="shared" si="178"/>
        <v>53.812553793720014</v>
      </c>
      <c r="AE110" s="27">
        <f t="shared" si="179"/>
        <v>8.3451146271954428</v>
      </c>
      <c r="AF110" s="27">
        <f t="shared" si="180"/>
        <v>12.037945186079099</v>
      </c>
      <c r="AG110" s="27">
        <f t="shared" si="181"/>
        <v>5.8081993020568206</v>
      </c>
      <c r="AH110" s="27">
        <f t="shared" si="182"/>
        <v>13.336326447470867</v>
      </c>
      <c r="AI110" s="27">
        <f t="shared" si="183"/>
        <v>23.350401986709812</v>
      </c>
      <c r="AJ110" s="27">
        <f t="shared" si="184"/>
        <v>2.2594421329721541</v>
      </c>
      <c r="AK110" s="27">
        <f t="shared" si="185"/>
        <v>9.5124050158100317</v>
      </c>
      <c r="AL110" s="27">
        <f t="shared" si="186"/>
        <v>30.802143591164281</v>
      </c>
      <c r="AM110" s="27">
        <f t="shared" si="187"/>
        <v>13.640777399516125</v>
      </c>
      <c r="AN110" s="27">
        <f t="shared" si="188"/>
        <v>21.949643698829675</v>
      </c>
      <c r="AO110" s="27">
        <f t="shared" si="189"/>
        <v>14.520569007074926</v>
      </c>
      <c r="AP110" s="23"/>
      <c r="AQ110" s="23"/>
      <c r="AR110" s="57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M110" s="57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</row>
    <row r="111" spans="1:84" s="59" customFormat="1" ht="15.75" x14ac:dyDescent="0.25">
      <c r="A111" s="40">
        <v>44378</v>
      </c>
      <c r="B111" s="27">
        <v>113.0209332403435</v>
      </c>
      <c r="C111" s="27">
        <v>80.691032014486751</v>
      </c>
      <c r="D111" s="27">
        <v>132.74333044848672</v>
      </c>
      <c r="E111" s="27">
        <v>130.69839671036345</v>
      </c>
      <c r="F111" s="27">
        <v>146.26671418328732</v>
      </c>
      <c r="G111" s="27">
        <v>130.93259449801434</v>
      </c>
      <c r="H111" s="27">
        <v>118.58621144633305</v>
      </c>
      <c r="I111" s="27">
        <v>123.83185079650485</v>
      </c>
      <c r="J111" s="27">
        <v>136.13368300764486</v>
      </c>
      <c r="K111" s="27">
        <v>165.4007238374985</v>
      </c>
      <c r="L111" s="27">
        <v>136.52837075114104</v>
      </c>
      <c r="M111" s="27">
        <v>130.86233940486775</v>
      </c>
      <c r="N111" s="27">
        <v>138.75694684801789</v>
      </c>
      <c r="O111" s="27">
        <v>126.58453543555618</v>
      </c>
      <c r="P111" s="27">
        <v>114.80265958669017</v>
      </c>
      <c r="Q111" s="27">
        <v>175.78595717119279</v>
      </c>
      <c r="R111" s="27">
        <v>112.12261263899295</v>
      </c>
      <c r="S111" s="27">
        <v>139.30220238770588</v>
      </c>
      <c r="T111" s="27">
        <v>131.28154852877316</v>
      </c>
      <c r="U111" s="23"/>
      <c r="V111" s="40">
        <v>44378</v>
      </c>
      <c r="W111" s="27">
        <f t="shared" ref="W111:W113" si="190">B111/B99*100-100</f>
        <v>3.3007389202456068</v>
      </c>
      <c r="X111" s="27">
        <f t="shared" ref="X111:X113" si="191">C111/C99*100-100</f>
        <v>14.67849278809355</v>
      </c>
      <c r="Y111" s="27">
        <f t="shared" ref="Y111:Y113" si="192">D111/D99*100-100</f>
        <v>8.9754970658481028</v>
      </c>
      <c r="Z111" s="27">
        <f t="shared" ref="Z111:Z113" si="193">E111/E99*100-100</f>
        <v>25.593744966906968</v>
      </c>
      <c r="AA111" s="27">
        <f t="shared" ref="AA111:AA113" si="194">F111/F99*100-100</f>
        <v>11.021701221834348</v>
      </c>
      <c r="AB111" s="27">
        <f t="shared" ref="AB111:AB113" si="195">G111/G99*100-100</f>
        <v>11.760089303271769</v>
      </c>
      <c r="AC111" s="27">
        <f t="shared" ref="AC111:AC113" si="196">H111/H99*100-100</f>
        <v>18.030529066119755</v>
      </c>
      <c r="AD111" s="27">
        <f t="shared" ref="AD111:AD113" si="197">I111/I99*100-100</f>
        <v>45.155006990633069</v>
      </c>
      <c r="AE111" s="27">
        <f t="shared" ref="AE111:AE113" si="198">J111/J99*100-100</f>
        <v>5.5923409579555994</v>
      </c>
      <c r="AF111" s="27">
        <f t="shared" ref="AF111:AF113" si="199">K111/K99*100-100</f>
        <v>9.323889913586612</v>
      </c>
      <c r="AG111" s="27">
        <f t="shared" ref="AG111:AG113" si="200">L111/L99*100-100</f>
        <v>5.7295698081314015</v>
      </c>
      <c r="AH111" s="27">
        <f t="shared" ref="AH111:AH113" si="201">M111/M99*100-100</f>
        <v>13.195567303155272</v>
      </c>
      <c r="AI111" s="27">
        <f t="shared" ref="AI111:AI113" si="202">N111/N99*100-100</f>
        <v>18.808940720622005</v>
      </c>
      <c r="AJ111" s="27">
        <f t="shared" ref="AJ111:AJ113" si="203">O111/O99*100-100</f>
        <v>2.4800328043648818</v>
      </c>
      <c r="AK111" s="27">
        <f t="shared" ref="AK111:AK113" si="204">P111/P99*100-100</f>
        <v>4.6620215570024328</v>
      </c>
      <c r="AL111" s="27">
        <f t="shared" ref="AL111:AL113" si="205">Q111/Q99*100-100</f>
        <v>26.413299123280495</v>
      </c>
      <c r="AM111" s="27">
        <f t="shared" ref="AM111:AM113" si="206">R111/R99*100-100</f>
        <v>12.913623612398496</v>
      </c>
      <c r="AN111" s="27">
        <f t="shared" ref="AN111:AN113" si="207">S111/S99*100-100</f>
        <v>16.760888815971796</v>
      </c>
      <c r="AO111" s="27">
        <f t="shared" ref="AO111:AO113" si="208">T111/T99*100-100</f>
        <v>11.002117573482195</v>
      </c>
      <c r="AP111" s="23"/>
      <c r="AQ111" s="23"/>
      <c r="AR111" s="57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M111" s="57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</row>
    <row r="112" spans="1:84" s="59" customFormat="1" ht="15.75" x14ac:dyDescent="0.25">
      <c r="A112" s="40">
        <v>44409</v>
      </c>
      <c r="B112" s="27">
        <v>116.73230014613466</v>
      </c>
      <c r="C112" s="27">
        <v>78.645543096338102</v>
      </c>
      <c r="D112" s="27">
        <v>124.38077524069364</v>
      </c>
      <c r="E112" s="27">
        <v>130.7532133780845</v>
      </c>
      <c r="F112" s="27">
        <v>144.23618442196886</v>
      </c>
      <c r="G112" s="27">
        <v>132.53550766153651</v>
      </c>
      <c r="H112" s="27">
        <v>119.71801475730403</v>
      </c>
      <c r="I112" s="27">
        <v>118.0597824354645</v>
      </c>
      <c r="J112" s="27">
        <v>135.28147720698121</v>
      </c>
      <c r="K112" s="27">
        <v>162.56278011032794</v>
      </c>
      <c r="L112" s="27">
        <v>136.93482561710428</v>
      </c>
      <c r="M112" s="27">
        <v>128.46226200681488</v>
      </c>
      <c r="N112" s="27">
        <v>121.26497251896834</v>
      </c>
      <c r="O112" s="27">
        <v>127.56225402569328</v>
      </c>
      <c r="P112" s="27">
        <v>115.30092116041696</v>
      </c>
      <c r="Q112" s="27">
        <v>178.88128586462838</v>
      </c>
      <c r="R112" s="27">
        <v>111.74450320465543</v>
      </c>
      <c r="S112" s="27">
        <v>141.38293257933955</v>
      </c>
      <c r="T112" s="27">
        <v>130.08513305461122</v>
      </c>
      <c r="U112" s="23"/>
      <c r="V112" s="40">
        <v>44409</v>
      </c>
      <c r="W112" s="27">
        <f t="shared" si="190"/>
        <v>4.2236337228352738</v>
      </c>
      <c r="X112" s="27">
        <f t="shared" si="191"/>
        <v>4.8328960413830799</v>
      </c>
      <c r="Y112" s="27">
        <f t="shared" si="192"/>
        <v>4.272433254713377</v>
      </c>
      <c r="Z112" s="27">
        <f t="shared" si="193"/>
        <v>13.562076923179404</v>
      </c>
      <c r="AA112" s="27">
        <f t="shared" si="194"/>
        <v>6.7780249980589531</v>
      </c>
      <c r="AB112" s="27">
        <f t="shared" si="195"/>
        <v>7.8836067601992994</v>
      </c>
      <c r="AC112" s="27">
        <f t="shared" si="196"/>
        <v>12.93626016823049</v>
      </c>
      <c r="AD112" s="27">
        <f t="shared" si="197"/>
        <v>20.501348668170778</v>
      </c>
      <c r="AE112" s="27">
        <f t="shared" si="198"/>
        <v>5.8431068818634202</v>
      </c>
      <c r="AF112" s="27">
        <f t="shared" si="199"/>
        <v>9.2421858813202249</v>
      </c>
      <c r="AG112" s="27">
        <f t="shared" si="200"/>
        <v>5.3055005130634925</v>
      </c>
      <c r="AH112" s="27">
        <f t="shared" si="201"/>
        <v>12.248503513587153</v>
      </c>
      <c r="AI112" s="27">
        <f t="shared" si="202"/>
        <v>15.65693965408866</v>
      </c>
      <c r="AJ112" s="27">
        <f t="shared" si="203"/>
        <v>3.450967871167876</v>
      </c>
      <c r="AK112" s="27">
        <f t="shared" si="204"/>
        <v>2.0267983846537874</v>
      </c>
      <c r="AL112" s="27">
        <f t="shared" si="205"/>
        <v>26.314188416875851</v>
      </c>
      <c r="AM112" s="27">
        <f t="shared" si="206"/>
        <v>6.6834316285087993</v>
      </c>
      <c r="AN112" s="27">
        <f t="shared" si="207"/>
        <v>12.245010059363466</v>
      </c>
      <c r="AO112" s="27">
        <f t="shared" si="208"/>
        <v>7.8197109311758624</v>
      </c>
      <c r="AP112" s="23"/>
      <c r="AQ112" s="23"/>
      <c r="AR112" s="57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M112" s="57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</row>
    <row r="113" spans="1:84" s="59" customFormat="1" ht="15.75" x14ac:dyDescent="0.25">
      <c r="A113" s="40">
        <v>44440</v>
      </c>
      <c r="B113" s="27">
        <v>113.00813568059981</v>
      </c>
      <c r="C113" s="27">
        <v>72.904840390368832</v>
      </c>
      <c r="D113" s="27">
        <v>122.64411601759895</v>
      </c>
      <c r="E113" s="27">
        <v>131.02286337651367</v>
      </c>
      <c r="F113" s="27">
        <v>137.94290804667472</v>
      </c>
      <c r="G113" s="27">
        <v>133.31865651363637</v>
      </c>
      <c r="H113" s="27">
        <v>121.62018089149596</v>
      </c>
      <c r="I113" s="27">
        <v>116.26453210843563</v>
      </c>
      <c r="J113" s="27">
        <v>135.51581301861222</v>
      </c>
      <c r="K113" s="27">
        <v>158.61740275154227</v>
      </c>
      <c r="L113" s="27">
        <v>137.71805914546553</v>
      </c>
      <c r="M113" s="27">
        <v>125.72748902375031</v>
      </c>
      <c r="N113" s="27">
        <v>123.49692912436905</v>
      </c>
      <c r="O113" s="27">
        <v>127.56987530301569</v>
      </c>
      <c r="P113" s="27">
        <v>108.32327132630886</v>
      </c>
      <c r="Q113" s="27">
        <v>171.96913753539283</v>
      </c>
      <c r="R113" s="27">
        <v>117.73894821643417</v>
      </c>
      <c r="S113" s="27">
        <v>143.52360231437129</v>
      </c>
      <c r="T113" s="27">
        <v>129.01498590866342</v>
      </c>
      <c r="U113" s="23"/>
      <c r="V113" s="40">
        <v>44440</v>
      </c>
      <c r="W113" s="27">
        <f t="shared" si="190"/>
        <v>4.2469452320512744</v>
      </c>
      <c r="X113" s="27">
        <f t="shared" si="191"/>
        <v>0.11329098161951379</v>
      </c>
      <c r="Y113" s="27">
        <f t="shared" si="192"/>
        <v>2.4252711975617984</v>
      </c>
      <c r="Z113" s="27">
        <f t="shared" si="193"/>
        <v>4.5223133531772248</v>
      </c>
      <c r="AA113" s="27">
        <f t="shared" si="194"/>
        <v>7.1146325122432046</v>
      </c>
      <c r="AB113" s="27">
        <f t="shared" si="195"/>
        <v>4.9369664539018743</v>
      </c>
      <c r="AC113" s="27">
        <f t="shared" si="196"/>
        <v>10.004737387545859</v>
      </c>
      <c r="AD113" s="27">
        <f t="shared" si="197"/>
        <v>16.703232378682671</v>
      </c>
      <c r="AE113" s="27">
        <f t="shared" si="198"/>
        <v>4.9844844883927664</v>
      </c>
      <c r="AF113" s="27">
        <f t="shared" si="199"/>
        <v>6.7515923156503703</v>
      </c>
      <c r="AG113" s="27">
        <f t="shared" si="200"/>
        <v>4.9632239167039671</v>
      </c>
      <c r="AH113" s="27">
        <f t="shared" si="201"/>
        <v>11.108096657518757</v>
      </c>
      <c r="AI113" s="27">
        <f t="shared" si="202"/>
        <v>11.901522057345787</v>
      </c>
      <c r="AJ113" s="27">
        <f t="shared" si="203"/>
        <v>3.3822300338295577</v>
      </c>
      <c r="AK113" s="27">
        <f t="shared" si="204"/>
        <v>0.9073520607606298</v>
      </c>
      <c r="AL113" s="27">
        <f t="shared" si="205"/>
        <v>17.779852286285831</v>
      </c>
      <c r="AM113" s="27">
        <f t="shared" si="206"/>
        <v>8.7452421193618335</v>
      </c>
      <c r="AN113" s="27">
        <f t="shared" si="207"/>
        <v>9.0550909803345974</v>
      </c>
      <c r="AO113" s="27">
        <f t="shared" si="208"/>
        <v>5.9070789386646254</v>
      </c>
      <c r="AP113" s="23"/>
      <c r="AQ113" s="23"/>
      <c r="AR113" s="57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M113" s="57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</row>
    <row r="114" spans="1:84" s="59" customFormat="1" ht="15.75" x14ac:dyDescent="0.25">
      <c r="A114" s="40">
        <v>44470</v>
      </c>
      <c r="B114" s="27">
        <v>107.96122471025669</v>
      </c>
      <c r="C114" s="27">
        <v>75.325663956974083</v>
      </c>
      <c r="D114" s="27">
        <v>125.61570408613618</v>
      </c>
      <c r="E114" s="27">
        <v>129.16501937068372</v>
      </c>
      <c r="F114" s="27">
        <v>139.21312141816398</v>
      </c>
      <c r="G114" s="27">
        <v>135.58525071545634</v>
      </c>
      <c r="H114" s="27">
        <v>120.57272758775446</v>
      </c>
      <c r="I114" s="27">
        <v>128.64712811534267</v>
      </c>
      <c r="J114" s="27">
        <v>144.32962081390059</v>
      </c>
      <c r="K114" s="27">
        <v>162.23879985745617</v>
      </c>
      <c r="L114" s="27">
        <v>139.68579481454637</v>
      </c>
      <c r="M114" s="27">
        <v>137.91473381058501</v>
      </c>
      <c r="N114" s="27">
        <v>134.60892443578052</v>
      </c>
      <c r="O114" s="27">
        <v>126.49229859261324</v>
      </c>
      <c r="P114" s="27">
        <v>105.31760397985859</v>
      </c>
      <c r="Q114" s="27">
        <v>167.01687214325023</v>
      </c>
      <c r="R114" s="27">
        <v>126.85997334849212</v>
      </c>
      <c r="S114" s="27">
        <v>148.26478696623658</v>
      </c>
      <c r="T114" s="27">
        <v>131.23563424425257</v>
      </c>
      <c r="U114" s="23"/>
      <c r="V114" s="40">
        <v>44470</v>
      </c>
      <c r="W114" s="27">
        <f t="shared" ref="W114:W116" si="209">B114/B102*100-100</f>
        <v>2.1101612094902862</v>
      </c>
      <c r="X114" s="27">
        <f t="shared" ref="X114:X116" si="210">C114/C102*100-100</f>
        <v>-3.0259211429242754</v>
      </c>
      <c r="Y114" s="27">
        <f t="shared" ref="Y114:Y116" si="211">D114/D102*100-100</f>
        <v>2.1467421464503218</v>
      </c>
      <c r="Z114" s="27">
        <f t="shared" ref="Z114:Z116" si="212">E114/E102*100-100</f>
        <v>-5.7489211174484751</v>
      </c>
      <c r="AA114" s="27">
        <f t="shared" ref="AA114:AA116" si="213">F114/F102*100-100</f>
        <v>8.8640114485358765</v>
      </c>
      <c r="AB114" s="27">
        <f t="shared" ref="AB114:AB116" si="214">G114/G102*100-100</f>
        <v>3.7990527512208558</v>
      </c>
      <c r="AC114" s="27">
        <f t="shared" ref="AC114:AC116" si="215">H114/H102*100-100</f>
        <v>7.0508735887920011</v>
      </c>
      <c r="AD114" s="27">
        <f t="shared" ref="AD114:AD116" si="216">I114/I102*100-100</f>
        <v>12.801161559464447</v>
      </c>
      <c r="AE114" s="27">
        <f t="shared" ref="AE114:AE116" si="217">J114/J102*100-100</f>
        <v>7.3234675106029101</v>
      </c>
      <c r="AF114" s="27">
        <f t="shared" ref="AF114:AF116" si="218">K114/K102*100-100</f>
        <v>5.8098004287788569</v>
      </c>
      <c r="AG114" s="27">
        <f t="shared" ref="AG114:AG116" si="219">L114/L102*100-100</f>
        <v>5.0875505772363141</v>
      </c>
      <c r="AH114" s="27">
        <f t="shared" ref="AH114:AH116" si="220">M114/M102*100-100</f>
        <v>8.9981038751380851</v>
      </c>
      <c r="AI114" s="27">
        <f t="shared" ref="AI114:AI116" si="221">N114/N102*100-100</f>
        <v>2.9885916198081617</v>
      </c>
      <c r="AJ114" s="27">
        <f t="shared" ref="AJ114:AJ116" si="222">O114/O102*100-100</f>
        <v>2.9814777411058202</v>
      </c>
      <c r="AK114" s="27">
        <f t="shared" ref="AK114:AK116" si="223">P114/P102*100-100</f>
        <v>6.6787832024786553E-2</v>
      </c>
      <c r="AL114" s="27">
        <f t="shared" ref="AL114:AL116" si="224">Q114/Q102*100-100</f>
        <v>7.8922601939787995</v>
      </c>
      <c r="AM114" s="27">
        <f t="shared" ref="AM114:AM116" si="225">R114/R102*100-100</f>
        <v>7.4621032607562228</v>
      </c>
      <c r="AN114" s="27">
        <f t="shared" ref="AN114:AN116" si="226">S114/S102*100-100</f>
        <v>8.8090909177817451</v>
      </c>
      <c r="AO114" s="27">
        <f t="shared" ref="AO114:AO116" si="227">T114/T102*100-100</f>
        <v>4.423684749197875</v>
      </c>
      <c r="AP114" s="23"/>
      <c r="AQ114" s="23"/>
      <c r="AR114" s="57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M114" s="57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</row>
    <row r="115" spans="1:84" s="59" customFormat="1" ht="15.75" x14ac:dyDescent="0.25">
      <c r="A115" s="40">
        <v>44501</v>
      </c>
      <c r="B115" s="27">
        <v>119.23606038106942</v>
      </c>
      <c r="C115" s="27">
        <v>75.864981753365356</v>
      </c>
      <c r="D115" s="27">
        <v>131.51296627128201</v>
      </c>
      <c r="E115" s="27">
        <v>131.30783306488536</v>
      </c>
      <c r="F115" s="27">
        <v>151.9707909656191</v>
      </c>
      <c r="G115" s="27">
        <v>139.5574936356895</v>
      </c>
      <c r="H115" s="27">
        <v>129.69118475397826</v>
      </c>
      <c r="I115" s="27">
        <v>130.50754547246763</v>
      </c>
      <c r="J115" s="27">
        <v>140.34888735364393</v>
      </c>
      <c r="K115" s="27">
        <v>164.20085460910988</v>
      </c>
      <c r="L115" s="27">
        <v>140.76704020195078</v>
      </c>
      <c r="M115" s="27">
        <v>142.07922977308047</v>
      </c>
      <c r="N115" s="27">
        <v>147.36146804377532</v>
      </c>
      <c r="O115" s="27">
        <v>126.98445942029502</v>
      </c>
      <c r="P115" s="27">
        <v>113.97629359837794</v>
      </c>
      <c r="Q115" s="27">
        <v>162.90113900294375</v>
      </c>
      <c r="R115" s="27">
        <v>127.45478891174439</v>
      </c>
      <c r="S115" s="27">
        <v>154.9998075218476</v>
      </c>
      <c r="T115" s="27">
        <v>136.37547484693891</v>
      </c>
      <c r="U115" s="23"/>
      <c r="V115" s="40">
        <v>44501</v>
      </c>
      <c r="W115" s="27">
        <f t="shared" si="209"/>
        <v>6.134906806089063</v>
      </c>
      <c r="X115" s="27">
        <f t="shared" si="210"/>
        <v>9.7855439592736246</v>
      </c>
      <c r="Y115" s="27">
        <f t="shared" si="211"/>
        <v>5.9725979345542015</v>
      </c>
      <c r="Z115" s="27">
        <f t="shared" si="212"/>
        <v>-2.9728758409107172</v>
      </c>
      <c r="AA115" s="27">
        <f t="shared" si="213"/>
        <v>12.858224352906291</v>
      </c>
      <c r="AB115" s="27">
        <f t="shared" si="214"/>
        <v>3.9076593937907234</v>
      </c>
      <c r="AC115" s="27">
        <f t="shared" si="215"/>
        <v>10.586832055354733</v>
      </c>
      <c r="AD115" s="27">
        <f t="shared" si="216"/>
        <v>12.289098629090162</v>
      </c>
      <c r="AE115" s="27">
        <f t="shared" si="217"/>
        <v>3.2794300419675295</v>
      </c>
      <c r="AF115" s="27">
        <f t="shared" si="218"/>
        <v>6.1802582009806031</v>
      </c>
      <c r="AG115" s="27">
        <f t="shared" si="219"/>
        <v>5.2640276942024258</v>
      </c>
      <c r="AH115" s="27">
        <f t="shared" si="220"/>
        <v>9.0533468314613543</v>
      </c>
      <c r="AI115" s="27">
        <f t="shared" si="221"/>
        <v>13.641371676930831</v>
      </c>
      <c r="AJ115" s="27">
        <f t="shared" si="222"/>
        <v>3.0814427405597939</v>
      </c>
      <c r="AK115" s="27">
        <f t="shared" si="223"/>
        <v>1.2914324017127825</v>
      </c>
      <c r="AL115" s="27">
        <f t="shared" si="224"/>
        <v>6.4158791775909378</v>
      </c>
      <c r="AM115" s="27">
        <f t="shared" si="225"/>
        <v>6.7486294637566999</v>
      </c>
      <c r="AN115" s="27">
        <f t="shared" si="226"/>
        <v>8.0763794171680559</v>
      </c>
      <c r="AO115" s="27">
        <f t="shared" si="227"/>
        <v>5.9850454627057985</v>
      </c>
      <c r="AP115" s="23"/>
      <c r="AQ115" s="23"/>
      <c r="AR115" s="57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M115" s="57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</row>
    <row r="116" spans="1:84" s="59" customFormat="1" ht="15.75" x14ac:dyDescent="0.25">
      <c r="A116" s="41">
        <v>44531</v>
      </c>
      <c r="B116" s="28">
        <v>126.07621028479272</v>
      </c>
      <c r="C116" s="28">
        <v>71.989793230522039</v>
      </c>
      <c r="D116" s="28">
        <v>141.44293674828427</v>
      </c>
      <c r="E116" s="28">
        <v>136.56134730798337</v>
      </c>
      <c r="F116" s="28">
        <v>144.01224090456412</v>
      </c>
      <c r="G116" s="28">
        <v>141.0739708184532</v>
      </c>
      <c r="H116" s="28">
        <v>141.29672974289878</v>
      </c>
      <c r="I116" s="28">
        <v>165.56099133950909</v>
      </c>
      <c r="J116" s="28">
        <v>151.88118188350126</v>
      </c>
      <c r="K116" s="28">
        <v>175.87912207640767</v>
      </c>
      <c r="L116" s="28">
        <v>141.88623270032042</v>
      </c>
      <c r="M116" s="28">
        <v>151.58483749777866</v>
      </c>
      <c r="N116" s="28">
        <v>153.49827402274477</v>
      </c>
      <c r="O116" s="28">
        <v>127.60960006586792</v>
      </c>
      <c r="P116" s="28">
        <v>111.38331841660933</v>
      </c>
      <c r="Q116" s="28">
        <v>169.21160370187525</v>
      </c>
      <c r="R116" s="28">
        <v>130.30460698451611</v>
      </c>
      <c r="S116" s="28">
        <v>157.34164262958973</v>
      </c>
      <c r="T116" s="28">
        <v>141.40836383391704</v>
      </c>
      <c r="U116" s="23"/>
      <c r="V116" s="41">
        <v>44531</v>
      </c>
      <c r="W116" s="28">
        <f t="shared" si="209"/>
        <v>4.3115348679868077</v>
      </c>
      <c r="X116" s="28">
        <f t="shared" si="210"/>
        <v>-1.0728669315492283</v>
      </c>
      <c r="Y116" s="28">
        <f t="shared" si="211"/>
        <v>4.2662226386927244</v>
      </c>
      <c r="Z116" s="28">
        <f t="shared" si="212"/>
        <v>-5.2940186872395003</v>
      </c>
      <c r="AA116" s="28">
        <f t="shared" si="213"/>
        <v>4.4946431339369468</v>
      </c>
      <c r="AB116" s="28">
        <f t="shared" si="214"/>
        <v>3.7683370995229808</v>
      </c>
      <c r="AC116" s="28">
        <f t="shared" si="215"/>
        <v>10.702903879945211</v>
      </c>
      <c r="AD116" s="28">
        <f t="shared" si="216"/>
        <v>13.027454446095987</v>
      </c>
      <c r="AE116" s="28">
        <f t="shared" si="217"/>
        <v>-4.9865057956321266</v>
      </c>
      <c r="AF116" s="28">
        <f t="shared" si="218"/>
        <v>5.983753871315912</v>
      </c>
      <c r="AG116" s="28">
        <f t="shared" si="219"/>
        <v>5.1658016043144954</v>
      </c>
      <c r="AH116" s="28">
        <f t="shared" si="220"/>
        <v>6.0145610044198179</v>
      </c>
      <c r="AI116" s="28">
        <f t="shared" si="221"/>
        <v>1.5973448900328719</v>
      </c>
      <c r="AJ116" s="28">
        <f t="shared" si="222"/>
        <v>2.8426677785941621</v>
      </c>
      <c r="AK116" s="28">
        <f t="shared" si="223"/>
        <v>0.76361654095235565</v>
      </c>
      <c r="AL116" s="28">
        <f t="shared" si="224"/>
        <v>5.0050742523404921</v>
      </c>
      <c r="AM116" s="28">
        <f t="shared" si="225"/>
        <v>5.9271667570776572</v>
      </c>
      <c r="AN116" s="28">
        <f t="shared" si="226"/>
        <v>5.7275359542024944</v>
      </c>
      <c r="AO116" s="28">
        <f t="shared" si="227"/>
        <v>3.9774027992551311</v>
      </c>
      <c r="AP116" s="23"/>
      <c r="AQ116" s="23"/>
      <c r="AR116" s="57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M116" s="57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</row>
    <row r="117" spans="1:84" s="59" customFormat="1" ht="15.75" x14ac:dyDescent="0.25">
      <c r="A117" s="42">
        <v>44562</v>
      </c>
      <c r="B117" s="29">
        <v>129.59508903586544</v>
      </c>
      <c r="C117" s="29">
        <v>72.512306551709614</v>
      </c>
      <c r="D117" s="29">
        <v>134.78490428102063</v>
      </c>
      <c r="E117" s="29">
        <v>138.10037399413713</v>
      </c>
      <c r="F117" s="29">
        <v>134.12096576901652</v>
      </c>
      <c r="G117" s="29">
        <v>135.84113512377363</v>
      </c>
      <c r="H117" s="29">
        <v>131.18065109549639</v>
      </c>
      <c r="I117" s="29">
        <v>134.33114458268227</v>
      </c>
      <c r="J117" s="29">
        <v>135.54439074596368</v>
      </c>
      <c r="K117" s="29">
        <v>177.66835829505544</v>
      </c>
      <c r="L117" s="29">
        <v>141.20440541773198</v>
      </c>
      <c r="M117" s="29">
        <v>127.38709234117408</v>
      </c>
      <c r="N117" s="29">
        <v>141.34550209513151</v>
      </c>
      <c r="O117" s="29">
        <v>125.74431214214837</v>
      </c>
      <c r="P117" s="29">
        <v>101.66042565091681</v>
      </c>
      <c r="Q117" s="29">
        <v>164.21728113856352</v>
      </c>
      <c r="R117" s="29">
        <v>116.99189579141591</v>
      </c>
      <c r="S117" s="29">
        <v>148.63683950873593</v>
      </c>
      <c r="T117" s="29">
        <v>134.83018631718625</v>
      </c>
      <c r="U117" s="23"/>
      <c r="V117" s="42">
        <v>44562</v>
      </c>
      <c r="W117" s="29">
        <f t="shared" ref="W117:W119" si="228">B117/B105*100-100</f>
        <v>3.1173266314006014</v>
      </c>
      <c r="X117" s="29">
        <f t="shared" ref="X117:X119" si="229">C117/C105*100-100</f>
        <v>10.550989516645842</v>
      </c>
      <c r="Y117" s="29">
        <f t="shared" ref="Y117:Y119" si="230">D117/D105*100-100</f>
        <v>4.8062396344981124</v>
      </c>
      <c r="Z117" s="29">
        <f t="shared" ref="Z117:Z119" si="231">E117/E105*100-100</f>
        <v>3.4196112008431783</v>
      </c>
      <c r="AA117" s="29">
        <f t="shared" ref="AA117:AA119" si="232">F117/F105*100-100</f>
        <v>6.9417389168717136</v>
      </c>
      <c r="AB117" s="29">
        <f t="shared" ref="AB117:AB119" si="233">G117/G105*100-100</f>
        <v>2.8877918584933866</v>
      </c>
      <c r="AC117" s="29">
        <f t="shared" ref="AC117:AC119" si="234">H117/H105*100-100</f>
        <v>14.008038305296907</v>
      </c>
      <c r="AD117" s="29">
        <f t="shared" ref="AD117:AD119" si="235">I117/I105*100-100</f>
        <v>14.406918722563816</v>
      </c>
      <c r="AE117" s="29">
        <f t="shared" ref="AE117:AE119" si="236">J117/J105*100-100</f>
        <v>1.0700982575471301</v>
      </c>
      <c r="AF117" s="29">
        <f t="shared" ref="AF117:AF119" si="237">K117/K105*100-100</f>
        <v>5.4472111938367505</v>
      </c>
      <c r="AG117" s="29">
        <f t="shared" ref="AG117:AG119" si="238">L117/L105*100-100</f>
        <v>5.2332774929143824</v>
      </c>
      <c r="AH117" s="29">
        <f t="shared" ref="AH117:AH119" si="239">M117/M105*100-100</f>
        <v>5.3651707994186921</v>
      </c>
      <c r="AI117" s="29">
        <f t="shared" ref="AI117:AI119" si="240">N117/N105*100-100</f>
        <v>12.693575051465928</v>
      </c>
      <c r="AJ117" s="29">
        <f t="shared" ref="AJ117:AJ119" si="241">O117/O105*100-100</f>
        <v>3.2768141218483464</v>
      </c>
      <c r="AK117" s="29">
        <f t="shared" ref="AK117:AK119" si="242">P117/P105*100-100</f>
        <v>2.9427679865918606</v>
      </c>
      <c r="AL117" s="29">
        <f t="shared" ref="AL117:AL119" si="243">Q117/Q105*100-100</f>
        <v>6.2209522947710667</v>
      </c>
      <c r="AM117" s="29">
        <f t="shared" ref="AM117:AM119" si="244">R117/R105*100-100</f>
        <v>4.2305161240212357</v>
      </c>
      <c r="AN117" s="29">
        <f t="shared" ref="AN117:AN119" si="245">S117/S105*100-100</f>
        <v>1.4299611158039625</v>
      </c>
      <c r="AO117" s="29">
        <f t="shared" ref="AO117:AO119" si="246">T117/T105*100-100</f>
        <v>4.6778797240681484</v>
      </c>
      <c r="AP117" s="23"/>
      <c r="AQ117" s="23"/>
      <c r="AR117" s="57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M117" s="57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</row>
    <row r="118" spans="1:84" s="59" customFormat="1" ht="15.75" x14ac:dyDescent="0.25">
      <c r="A118" s="43">
        <v>44593</v>
      </c>
      <c r="B118" s="31">
        <v>136.8639191274923</v>
      </c>
      <c r="C118" s="31">
        <v>73.56965734827439</v>
      </c>
      <c r="D118" s="31">
        <v>134.26892363946456</v>
      </c>
      <c r="E118" s="31">
        <v>132.87852274255752</v>
      </c>
      <c r="F118" s="31">
        <v>139.97944673028957</v>
      </c>
      <c r="G118" s="31">
        <v>133.19496166757739</v>
      </c>
      <c r="H118" s="31">
        <v>131.0492173890041</v>
      </c>
      <c r="I118" s="31">
        <v>130.05160062748416</v>
      </c>
      <c r="J118" s="31">
        <v>126.3367256065236</v>
      </c>
      <c r="K118" s="31">
        <v>165.13661302012079</v>
      </c>
      <c r="L118" s="31">
        <v>140.59914612162183</v>
      </c>
      <c r="M118" s="31">
        <v>127.60226877745649</v>
      </c>
      <c r="N118" s="31">
        <v>144.81272232542923</v>
      </c>
      <c r="O118" s="31">
        <v>128.49370555057666</v>
      </c>
      <c r="P118" s="31">
        <v>114.60321137651661</v>
      </c>
      <c r="Q118" s="31">
        <v>159.57612104628612</v>
      </c>
      <c r="R118" s="31">
        <v>112.44160267650093</v>
      </c>
      <c r="S118" s="31">
        <v>142.66774657932058</v>
      </c>
      <c r="T118" s="31">
        <v>134.54771134809349</v>
      </c>
      <c r="U118" s="23"/>
      <c r="V118" s="43">
        <v>44593</v>
      </c>
      <c r="W118" s="31">
        <f t="shared" si="228"/>
        <v>5.2512179215205066</v>
      </c>
      <c r="X118" s="31">
        <f t="shared" si="229"/>
        <v>4.8033050648737401</v>
      </c>
      <c r="Y118" s="31">
        <f t="shared" si="230"/>
        <v>4.8785633592991928</v>
      </c>
      <c r="Z118" s="31">
        <f t="shared" si="231"/>
        <v>7.5812107285684363</v>
      </c>
      <c r="AA118" s="31">
        <f t="shared" si="232"/>
        <v>1.135307745010067</v>
      </c>
      <c r="AB118" s="31">
        <f t="shared" si="233"/>
        <v>3.1625132577391923</v>
      </c>
      <c r="AC118" s="31">
        <f t="shared" si="234"/>
        <v>11.844688457622212</v>
      </c>
      <c r="AD118" s="31">
        <f t="shared" si="235"/>
        <v>18.323002040104882</v>
      </c>
      <c r="AE118" s="31">
        <f t="shared" si="236"/>
        <v>-2.9368671411045568</v>
      </c>
      <c r="AF118" s="31">
        <f t="shared" si="237"/>
        <v>8.8793223086619122</v>
      </c>
      <c r="AG118" s="31">
        <f t="shared" si="238"/>
        <v>5.109226219128189</v>
      </c>
      <c r="AH118" s="31">
        <f t="shared" si="239"/>
        <v>3.867818984413546</v>
      </c>
      <c r="AI118" s="31">
        <f t="shared" si="240"/>
        <v>17.240903335989572</v>
      </c>
      <c r="AJ118" s="31">
        <f t="shared" si="241"/>
        <v>3.1141002590029814</v>
      </c>
      <c r="AK118" s="31">
        <f t="shared" si="242"/>
        <v>2.6846808735834458</v>
      </c>
      <c r="AL118" s="31">
        <f t="shared" si="243"/>
        <v>8.4676999165541389</v>
      </c>
      <c r="AM118" s="31">
        <f t="shared" si="244"/>
        <v>2.2627701335607497</v>
      </c>
      <c r="AN118" s="31">
        <f t="shared" si="245"/>
        <v>0.33861656903701487</v>
      </c>
      <c r="AO118" s="31">
        <f t="shared" si="246"/>
        <v>4.6888530236421957</v>
      </c>
      <c r="AP118" s="23"/>
      <c r="AQ118" s="23"/>
      <c r="AR118" s="57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M118" s="57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</row>
    <row r="119" spans="1:84" s="59" customFormat="1" ht="15.75" x14ac:dyDescent="0.25">
      <c r="A119" s="43">
        <v>44621</v>
      </c>
      <c r="B119" s="31">
        <v>141.21932071639839</v>
      </c>
      <c r="C119" s="31">
        <v>72.355821776254942</v>
      </c>
      <c r="D119" s="31">
        <v>141.47878615026164</v>
      </c>
      <c r="E119" s="31">
        <v>142.41616300486919</v>
      </c>
      <c r="F119" s="31">
        <v>143.42266056112388</v>
      </c>
      <c r="G119" s="31">
        <v>134.48808685097438</v>
      </c>
      <c r="H119" s="31">
        <v>134.46495027605181</v>
      </c>
      <c r="I119" s="31">
        <v>141.6803400730943</v>
      </c>
      <c r="J119" s="31">
        <v>139.00642764823121</v>
      </c>
      <c r="K119" s="31">
        <v>172.63546144552444</v>
      </c>
      <c r="L119" s="31">
        <v>141.35963550673526</v>
      </c>
      <c r="M119" s="31">
        <v>131.71159398176428</v>
      </c>
      <c r="N119" s="31">
        <v>140.82452264959952</v>
      </c>
      <c r="O119" s="31">
        <v>129.08030244721255</v>
      </c>
      <c r="P119" s="31">
        <v>133.65682504915856</v>
      </c>
      <c r="Q119" s="31">
        <v>162.29710357010802</v>
      </c>
      <c r="R119" s="31">
        <v>119.45998077994501</v>
      </c>
      <c r="S119" s="31">
        <v>145.84279832319507</v>
      </c>
      <c r="T119" s="31">
        <v>139.35939667613428</v>
      </c>
      <c r="U119" s="23"/>
      <c r="V119" s="43">
        <v>44621</v>
      </c>
      <c r="W119" s="31">
        <f t="shared" si="228"/>
        <v>3.7948149854135806</v>
      </c>
      <c r="X119" s="31">
        <f t="shared" si="229"/>
        <v>-5.1428812571615055</v>
      </c>
      <c r="Y119" s="31">
        <f t="shared" si="230"/>
        <v>5.4922671269235224</v>
      </c>
      <c r="Z119" s="31">
        <f t="shared" si="231"/>
        <v>8.4222271376731612</v>
      </c>
      <c r="AA119" s="31">
        <f t="shared" si="232"/>
        <v>4.6220211694337507</v>
      </c>
      <c r="AB119" s="31">
        <f t="shared" si="233"/>
        <v>4.2007486848654025</v>
      </c>
      <c r="AC119" s="31">
        <f t="shared" si="234"/>
        <v>13.490773416042614</v>
      </c>
      <c r="AD119" s="31">
        <f t="shared" si="235"/>
        <v>17.073905669574827</v>
      </c>
      <c r="AE119" s="31">
        <f t="shared" si="236"/>
        <v>-1.4430223488748055</v>
      </c>
      <c r="AF119" s="31">
        <f t="shared" si="237"/>
        <v>10.944274587313757</v>
      </c>
      <c r="AG119" s="31">
        <f t="shared" si="238"/>
        <v>4.9224100119030965</v>
      </c>
      <c r="AH119" s="31">
        <f t="shared" si="239"/>
        <v>4.071372322656245</v>
      </c>
      <c r="AI119" s="31">
        <f t="shared" si="240"/>
        <v>1.9634324730590293</v>
      </c>
      <c r="AJ119" s="31">
        <f t="shared" si="241"/>
        <v>2.6580737114713031</v>
      </c>
      <c r="AK119" s="31">
        <f t="shared" si="242"/>
        <v>4.3183525541243171</v>
      </c>
      <c r="AL119" s="31">
        <f t="shared" si="243"/>
        <v>6.7216342163244605</v>
      </c>
      <c r="AM119" s="31">
        <f t="shared" si="244"/>
        <v>4.8184428196964717</v>
      </c>
      <c r="AN119" s="31">
        <f t="shared" si="245"/>
        <v>2.1735110805017399</v>
      </c>
      <c r="AO119" s="31">
        <f t="shared" si="246"/>
        <v>4.8305287219633612</v>
      </c>
      <c r="AP119" s="23"/>
      <c r="AQ119" s="23"/>
      <c r="AR119" s="57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M119" s="57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</row>
    <row r="120" spans="1:84" s="59" customFormat="1" ht="15.75" x14ac:dyDescent="0.25">
      <c r="A120" s="43">
        <v>44652</v>
      </c>
      <c r="B120" s="31">
        <v>127.646670093667</v>
      </c>
      <c r="C120" s="31">
        <v>64.342394907071622</v>
      </c>
      <c r="D120" s="31">
        <v>136.77635728538647</v>
      </c>
      <c r="E120" s="31">
        <v>128.24074598013726</v>
      </c>
      <c r="F120" s="31">
        <v>137.08142926831579</v>
      </c>
      <c r="G120" s="31">
        <v>137.36770426409038</v>
      </c>
      <c r="H120" s="31">
        <v>118.59470897359333</v>
      </c>
      <c r="I120" s="31">
        <v>156.86102045464753</v>
      </c>
      <c r="J120" s="31">
        <v>137.35401993398548</v>
      </c>
      <c r="K120" s="31">
        <v>182.6081953176278</v>
      </c>
      <c r="L120" s="31">
        <v>141.85178459707464</v>
      </c>
      <c r="M120" s="31">
        <v>135.29211565132141</v>
      </c>
      <c r="N120" s="31">
        <v>144.67226732992702</v>
      </c>
      <c r="O120" s="31">
        <v>130.16475690884999</v>
      </c>
      <c r="P120" s="31">
        <v>116.35280598638093</v>
      </c>
      <c r="Q120" s="31">
        <v>153.9562704422263</v>
      </c>
      <c r="R120" s="31">
        <v>112.71597824635312</v>
      </c>
      <c r="S120" s="31">
        <v>141.36390968909976</v>
      </c>
      <c r="T120" s="31">
        <v>135.94449640405963</v>
      </c>
      <c r="U120" s="23"/>
      <c r="V120" s="43">
        <v>44652</v>
      </c>
      <c r="W120" s="31">
        <f t="shared" ref="W120:W122" si="247">B120/B108*100-100</f>
        <v>4.7166168722602606</v>
      </c>
      <c r="X120" s="31">
        <f t="shared" ref="X120:X122" si="248">C120/C108*100-100</f>
        <v>-19.116041076692682</v>
      </c>
      <c r="Y120" s="31">
        <f t="shared" ref="Y120:Y122" si="249">D120/D108*100-100</f>
        <v>3.3618344284537045</v>
      </c>
      <c r="Z120" s="31">
        <f t="shared" ref="Z120:Z122" si="250">E120/E108*100-100</f>
        <v>12.747402894880011</v>
      </c>
      <c r="AA120" s="31">
        <f t="shared" ref="AA120:AA122" si="251">F120/F108*100-100</f>
        <v>0.64371186755694509</v>
      </c>
      <c r="AB120" s="31">
        <f t="shared" ref="AB120:AB122" si="252">G120/G108*100-100</f>
        <v>4.3602081035449629</v>
      </c>
      <c r="AC120" s="31">
        <f t="shared" ref="AC120:AC122" si="253">H120/H108*100-100</f>
        <v>7.0219567244716075</v>
      </c>
      <c r="AD120" s="31">
        <f t="shared" ref="AD120:AD122" si="254">I120/I108*100-100</f>
        <v>23.680997848126736</v>
      </c>
      <c r="AE120" s="31">
        <f t="shared" ref="AE120:AE122" si="255">J120/J108*100-100</f>
        <v>1.2238180258619593</v>
      </c>
      <c r="AF120" s="31">
        <f t="shared" ref="AF120:AF122" si="256">K120/K108*100-100</f>
        <v>15.105688605348604</v>
      </c>
      <c r="AG120" s="31">
        <f t="shared" ref="AG120:AG122" si="257">L120/L108*100-100</f>
        <v>5.2304484673355205</v>
      </c>
      <c r="AH120" s="31">
        <f t="shared" ref="AH120:AH122" si="258">M120/M108*100-100</f>
        <v>4.6944719947306055</v>
      </c>
      <c r="AI120" s="31">
        <f t="shared" ref="AI120:AI122" si="259">N120/N108*100-100</f>
        <v>10.282828433986253</v>
      </c>
      <c r="AJ120" s="31">
        <f t="shared" ref="AJ120:AJ122" si="260">O120/O108*100-100</f>
        <v>3.5211255152374434</v>
      </c>
      <c r="AK120" s="31">
        <f t="shared" ref="AK120:AK122" si="261">P120/P108*100-100</f>
        <v>3.5954080083292723</v>
      </c>
      <c r="AL120" s="31">
        <f t="shared" ref="AL120:AL122" si="262">Q120/Q108*100-100</f>
        <v>1.8821564251166905</v>
      </c>
      <c r="AM120" s="31">
        <f t="shared" ref="AM120:AM122" si="263">R120/R108*100-100</f>
        <v>7.7197856291747939</v>
      </c>
      <c r="AN120" s="31">
        <f t="shared" ref="AN120:AN122" si="264">S120/S108*100-100</f>
        <v>0.44753469090682074</v>
      </c>
      <c r="AO120" s="31">
        <f t="shared" ref="AO120:AO122" si="265">T120/T108*100-100</f>
        <v>4.9350025704472529</v>
      </c>
      <c r="AP120" s="23"/>
      <c r="AQ120" s="23"/>
      <c r="AR120" s="57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M120" s="57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</row>
    <row r="121" spans="1:84" s="59" customFormat="1" ht="15.75" x14ac:dyDescent="0.25">
      <c r="A121" s="43">
        <v>44682</v>
      </c>
      <c r="B121" s="31">
        <v>121.02894170866843</v>
      </c>
      <c r="C121" s="31">
        <v>67.225988769842758</v>
      </c>
      <c r="D121" s="31">
        <v>138.7194129222687</v>
      </c>
      <c r="E121" s="31">
        <v>120.92508566809749</v>
      </c>
      <c r="F121" s="31">
        <v>149.70932956162156</v>
      </c>
      <c r="G121" s="31">
        <v>135.80304074898123</v>
      </c>
      <c r="H121" s="31">
        <v>118.27302826448626</v>
      </c>
      <c r="I121" s="31">
        <v>155.65458943093054</v>
      </c>
      <c r="J121" s="31">
        <v>139.99385861884579</v>
      </c>
      <c r="K121" s="31">
        <v>180.78145970264467</v>
      </c>
      <c r="L121" s="31">
        <v>142.41913773632268</v>
      </c>
      <c r="M121" s="31">
        <v>131.48927380621572</v>
      </c>
      <c r="N121" s="31">
        <v>148.76809945933596</v>
      </c>
      <c r="O121" s="31">
        <v>130.85445151510706</v>
      </c>
      <c r="P121" s="31">
        <v>108.15963507685692</v>
      </c>
      <c r="Q121" s="31">
        <v>163.13460353517007</v>
      </c>
      <c r="R121" s="31">
        <v>118.3406853529511</v>
      </c>
      <c r="S121" s="31">
        <v>144.57532648338719</v>
      </c>
      <c r="T121" s="31">
        <v>136.06124111093314</v>
      </c>
      <c r="U121" s="23"/>
      <c r="V121" s="43">
        <v>44682</v>
      </c>
      <c r="W121" s="31">
        <f t="shared" si="247"/>
        <v>5.2737741908665186</v>
      </c>
      <c r="X121" s="31">
        <f t="shared" si="248"/>
        <v>-11.11389678064053</v>
      </c>
      <c r="Y121" s="31">
        <f t="shared" si="249"/>
        <v>5.3499987677987519</v>
      </c>
      <c r="Z121" s="31">
        <f t="shared" si="250"/>
        <v>-4.6457774782810048</v>
      </c>
      <c r="AA121" s="31">
        <f t="shared" si="251"/>
        <v>3.1301171465211866</v>
      </c>
      <c r="AB121" s="31">
        <f t="shared" si="252"/>
        <v>4.1707203148685608</v>
      </c>
      <c r="AC121" s="31">
        <f t="shared" si="253"/>
        <v>9.1168132776430042</v>
      </c>
      <c r="AD121" s="31">
        <f t="shared" si="254"/>
        <v>13.319694824923317</v>
      </c>
      <c r="AE121" s="31">
        <f t="shared" si="255"/>
        <v>4.8505729022117379</v>
      </c>
      <c r="AF121" s="31">
        <f t="shared" si="256"/>
        <v>11.395167238141383</v>
      </c>
      <c r="AG121" s="31">
        <f t="shared" si="257"/>
        <v>5.4761259027841618</v>
      </c>
      <c r="AH121" s="31">
        <f t="shared" si="258"/>
        <v>4.8046102010009122</v>
      </c>
      <c r="AI121" s="31">
        <f t="shared" si="259"/>
        <v>8.7916692109041321</v>
      </c>
      <c r="AJ121" s="31">
        <f t="shared" si="260"/>
        <v>4.0923014273947587</v>
      </c>
      <c r="AK121" s="31">
        <f t="shared" si="261"/>
        <v>3.3963442721331774</v>
      </c>
      <c r="AL121" s="31">
        <f t="shared" si="262"/>
        <v>0.87396537672663044</v>
      </c>
      <c r="AM121" s="31">
        <f t="shared" si="263"/>
        <v>6.2371772159119985</v>
      </c>
      <c r="AN121" s="31">
        <f t="shared" si="264"/>
        <v>5.2752439414065861</v>
      </c>
      <c r="AO121" s="31">
        <f t="shared" si="265"/>
        <v>5.0582519950166187</v>
      </c>
      <c r="AP121" s="23"/>
      <c r="AQ121" s="23"/>
      <c r="AR121" s="57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M121" s="57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</row>
    <row r="122" spans="1:84" s="59" customFormat="1" ht="15.75" x14ac:dyDescent="0.25">
      <c r="A122" s="43">
        <v>44713</v>
      </c>
      <c r="B122" s="31">
        <v>116.55522454173354</v>
      </c>
      <c r="C122" s="31">
        <v>70.205037946969313</v>
      </c>
      <c r="D122" s="31">
        <v>137.79997409701591</v>
      </c>
      <c r="E122" s="31">
        <v>130.24402946637031</v>
      </c>
      <c r="F122" s="31">
        <v>140.24169345592364</v>
      </c>
      <c r="G122" s="31">
        <v>134.36904545416743</v>
      </c>
      <c r="H122" s="31">
        <v>116.86519072102352</v>
      </c>
      <c r="I122" s="31">
        <v>126.50553331322578</v>
      </c>
      <c r="J122" s="31">
        <v>140.12170709948913</v>
      </c>
      <c r="K122" s="31">
        <v>174.58854271101703</v>
      </c>
      <c r="L122" s="31">
        <v>141.79501103018828</v>
      </c>
      <c r="M122" s="31">
        <v>127.11321239671697</v>
      </c>
      <c r="N122" s="31">
        <v>130.34633057421564</v>
      </c>
      <c r="O122" s="31">
        <v>131.16605886468318</v>
      </c>
      <c r="P122" s="31">
        <v>107.93115110935126</v>
      </c>
      <c r="Q122" s="31">
        <v>171.50253995225856</v>
      </c>
      <c r="R122" s="31">
        <v>113.28789795968814</v>
      </c>
      <c r="S122" s="31">
        <v>134.33840820870145</v>
      </c>
      <c r="T122" s="31">
        <v>132.57026251869311</v>
      </c>
      <c r="U122" s="23"/>
      <c r="V122" s="43">
        <v>44713</v>
      </c>
      <c r="W122" s="31">
        <f t="shared" si="247"/>
        <v>3.7074384986064786</v>
      </c>
      <c r="X122" s="31">
        <f t="shared" si="248"/>
        <v>-5.4271492987614351</v>
      </c>
      <c r="Y122" s="31">
        <f t="shared" si="249"/>
        <v>5.316090789133284</v>
      </c>
      <c r="Z122" s="31">
        <f t="shared" si="250"/>
        <v>6.8953308341989583</v>
      </c>
      <c r="AA122" s="31">
        <f t="shared" si="251"/>
        <v>3.0455205615688357</v>
      </c>
      <c r="AB122" s="31">
        <f t="shared" si="252"/>
        <v>3.9755499949888531</v>
      </c>
      <c r="AC122" s="31">
        <f t="shared" si="253"/>
        <v>4.541204332766597</v>
      </c>
      <c r="AD122" s="31">
        <f t="shared" si="254"/>
        <v>11.384605272817552</v>
      </c>
      <c r="AE122" s="31">
        <f t="shared" si="255"/>
        <v>2.052724107103316</v>
      </c>
      <c r="AF122" s="31">
        <f t="shared" si="256"/>
        <v>11.077773767568175</v>
      </c>
      <c r="AG122" s="31">
        <f t="shared" si="257"/>
        <v>4.7812990092193104</v>
      </c>
      <c r="AH122" s="31">
        <f t="shared" si="258"/>
        <v>4.0145150060606056</v>
      </c>
      <c r="AI122" s="31">
        <f t="shared" si="259"/>
        <v>5.1888302845104022</v>
      </c>
      <c r="AJ122" s="31">
        <f t="shared" si="260"/>
        <v>4.0577260475664474</v>
      </c>
      <c r="AK122" s="31">
        <f t="shared" si="261"/>
        <v>3.5423913790952497</v>
      </c>
      <c r="AL122" s="31">
        <f t="shared" si="262"/>
        <v>3.1844081367738113</v>
      </c>
      <c r="AM122" s="31">
        <f t="shared" si="263"/>
        <v>6.1692602148425237</v>
      </c>
      <c r="AN122" s="31">
        <f t="shared" si="264"/>
        <v>-1.9462089843504913</v>
      </c>
      <c r="AO122" s="31">
        <f t="shared" si="265"/>
        <v>4.2593424063382486</v>
      </c>
      <c r="AP122" s="23"/>
      <c r="AQ122" s="23"/>
      <c r="AR122" s="57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M122" s="57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</row>
    <row r="123" spans="1:84" s="59" customFormat="1" ht="15.75" x14ac:dyDescent="0.25">
      <c r="A123" s="43">
        <v>44743</v>
      </c>
      <c r="B123" s="31">
        <v>115.70558283238442</v>
      </c>
      <c r="C123" s="31">
        <v>73.806561517395082</v>
      </c>
      <c r="D123" s="31">
        <v>137.54164648020412</v>
      </c>
      <c r="E123" s="31">
        <v>133.24073652478558</v>
      </c>
      <c r="F123" s="31">
        <v>152.03851473869506</v>
      </c>
      <c r="G123" s="31">
        <v>135.54686990714339</v>
      </c>
      <c r="H123" s="31">
        <v>121.36009294336712</v>
      </c>
      <c r="I123" s="31">
        <v>141.84476941699128</v>
      </c>
      <c r="J123" s="31">
        <v>139.0249626463592</v>
      </c>
      <c r="K123" s="31">
        <v>182.5479992051028</v>
      </c>
      <c r="L123" s="31">
        <v>143.08341011002713</v>
      </c>
      <c r="M123" s="31">
        <v>132.70010522382387</v>
      </c>
      <c r="N123" s="31">
        <v>139.73466074066653</v>
      </c>
      <c r="O123" s="31">
        <v>131.57262719739185</v>
      </c>
      <c r="P123" s="31">
        <v>119.05460311513136</v>
      </c>
      <c r="Q123" s="31">
        <v>165.76273740302494</v>
      </c>
      <c r="R123" s="31">
        <v>117.57916782576434</v>
      </c>
      <c r="S123" s="31">
        <v>138.78840803808939</v>
      </c>
      <c r="T123" s="31">
        <v>135.61516260900652</v>
      </c>
      <c r="U123" s="23"/>
      <c r="V123" s="43">
        <v>44743</v>
      </c>
      <c r="W123" s="31">
        <f t="shared" ref="W123:W125" si="266">B123/B111*100-100</f>
        <v>2.3753560646432703</v>
      </c>
      <c r="X123" s="31">
        <f t="shared" ref="X123:X125" si="267">C123/C111*100-100</f>
        <v>-8.5318905028450729</v>
      </c>
      <c r="Y123" s="31">
        <f t="shared" ref="Y123:Y125" si="268">D123/D111*100-100</f>
        <v>3.6147322923914942</v>
      </c>
      <c r="Z123" s="31">
        <f t="shared" ref="Z123:Z125" si="269">E123/E111*100-100</f>
        <v>1.9451958695836993</v>
      </c>
      <c r="AA123" s="31">
        <f t="shared" ref="AA123:AA125" si="270">F123/F111*100-100</f>
        <v>3.9460793165662267</v>
      </c>
      <c r="AB123" s="31">
        <f t="shared" ref="AB123:AB125" si="271">G123/G111*100-100</f>
        <v>3.524160982847576</v>
      </c>
      <c r="AC123" s="31">
        <f t="shared" ref="AC123:AC125" si="272">H123/H111*100-100</f>
        <v>2.3391264997865306</v>
      </c>
      <c r="AD123" s="31">
        <f t="shared" ref="AD123:AD125" si="273">I123/I111*100-100</f>
        <v>14.546272630688037</v>
      </c>
      <c r="AE123" s="31">
        <f t="shared" ref="AE123:AE125" si="274">J123/J111*100-100</f>
        <v>2.1238532410468736</v>
      </c>
      <c r="AF123" s="31">
        <f t="shared" ref="AF123:AF125" si="275">K123/K111*100-100</f>
        <v>10.367110233720013</v>
      </c>
      <c r="AG123" s="31">
        <f t="shared" ref="AG123:AG125" si="276">L123/L111*100-100</f>
        <v>4.8012287283749799</v>
      </c>
      <c r="AH123" s="31">
        <f t="shared" ref="AH123:AH125" si="277">M123/M111*100-100</f>
        <v>1.4043504245100991</v>
      </c>
      <c r="AI123" s="31">
        <f t="shared" ref="AI123:AI125" si="278">N123/N111*100-100</f>
        <v>0.70462338272659508</v>
      </c>
      <c r="AJ123" s="31">
        <f t="shared" ref="AJ123:AJ125" si="279">O123/O111*100-100</f>
        <v>3.9405222325716807</v>
      </c>
      <c r="AK123" s="31">
        <f t="shared" ref="AK123:AK125" si="280">P123/P111*100-100</f>
        <v>3.7036977573071397</v>
      </c>
      <c r="AL123" s="31">
        <f t="shared" ref="AL123:AL125" si="281">Q123/Q111*100-100</f>
        <v>-5.7019456670287525</v>
      </c>
      <c r="AM123" s="31">
        <f t="shared" ref="AM123:AM125" si="282">R123/R111*100-100</f>
        <v>4.8665965395759798</v>
      </c>
      <c r="AN123" s="31">
        <f t="shared" ref="AN123:AN125" si="283">S123/S111*100-100</f>
        <v>-0.36883433342029548</v>
      </c>
      <c r="AO123" s="31">
        <f t="shared" ref="AO123:AO125" si="284">T123/T111*100-100</f>
        <v>3.3010077416047068</v>
      </c>
      <c r="AP123" s="23"/>
      <c r="AQ123" s="23"/>
      <c r="AR123" s="57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M123" s="57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</row>
    <row r="124" spans="1:84" s="59" customFormat="1" ht="15.75" x14ac:dyDescent="0.25">
      <c r="A124" s="43">
        <v>44774</v>
      </c>
      <c r="B124" s="31">
        <v>119.78348605949661</v>
      </c>
      <c r="C124" s="31">
        <v>74.333165330950848</v>
      </c>
      <c r="D124" s="31">
        <v>128.81034080766096</v>
      </c>
      <c r="E124" s="31">
        <v>137.41415132696159</v>
      </c>
      <c r="F124" s="31">
        <v>159.49827768088994</v>
      </c>
      <c r="G124" s="31">
        <v>137.53252141289366</v>
      </c>
      <c r="H124" s="31">
        <v>124.14397652385389</v>
      </c>
      <c r="I124" s="31">
        <v>139.47989243221156</v>
      </c>
      <c r="J124" s="31">
        <v>136.60456033998778</v>
      </c>
      <c r="K124" s="31">
        <v>173.92893204377188</v>
      </c>
      <c r="L124" s="31">
        <v>143.99869374654631</v>
      </c>
      <c r="M124" s="31">
        <v>131.44923263908214</v>
      </c>
      <c r="N124" s="31">
        <v>147.29070748855742</v>
      </c>
      <c r="O124" s="31">
        <v>131.79604555708045</v>
      </c>
      <c r="P124" s="31">
        <v>119.82969331356</v>
      </c>
      <c r="Q124" s="31">
        <v>171.04042741861113</v>
      </c>
      <c r="R124" s="31">
        <v>116.80136205344297</v>
      </c>
      <c r="S124" s="31">
        <v>145.34345503285809</v>
      </c>
      <c r="T124" s="31">
        <v>136.17471302060227</v>
      </c>
      <c r="U124" s="23"/>
      <c r="V124" s="43">
        <v>44774</v>
      </c>
      <c r="W124" s="31">
        <f t="shared" si="266"/>
        <v>2.613831741122425</v>
      </c>
      <c r="X124" s="31">
        <f t="shared" si="267"/>
        <v>-5.4833085202358376</v>
      </c>
      <c r="Y124" s="31">
        <f t="shared" si="268"/>
        <v>3.561294386849994</v>
      </c>
      <c r="Z124" s="31">
        <f t="shared" si="269"/>
        <v>5.0942824094245367</v>
      </c>
      <c r="AA124" s="31">
        <f t="shared" si="270"/>
        <v>10.581320713719933</v>
      </c>
      <c r="AB124" s="31">
        <f t="shared" si="271"/>
        <v>3.7703207536793144</v>
      </c>
      <c r="AC124" s="31">
        <f t="shared" si="272"/>
        <v>3.696988941490801</v>
      </c>
      <c r="AD124" s="31">
        <f t="shared" si="273"/>
        <v>18.143443562972863</v>
      </c>
      <c r="AE124" s="31">
        <f t="shared" si="274"/>
        <v>0.97802238733855518</v>
      </c>
      <c r="AF124" s="31">
        <f t="shared" si="275"/>
        <v>6.9918538091745148</v>
      </c>
      <c r="AG124" s="31">
        <f t="shared" si="276"/>
        <v>5.1585621828547374</v>
      </c>
      <c r="AH124" s="31">
        <f t="shared" si="277"/>
        <v>2.3251736234481086</v>
      </c>
      <c r="AI124" s="31">
        <f t="shared" si="278"/>
        <v>21.461873473412226</v>
      </c>
      <c r="AJ124" s="31">
        <f t="shared" si="279"/>
        <v>3.3190002510730352</v>
      </c>
      <c r="AK124" s="31">
        <f t="shared" si="280"/>
        <v>3.9277848845996601</v>
      </c>
      <c r="AL124" s="31">
        <f t="shared" si="281"/>
        <v>-4.3832748675291668</v>
      </c>
      <c r="AM124" s="31">
        <f t="shared" si="282"/>
        <v>4.5253759279112842</v>
      </c>
      <c r="AN124" s="31">
        <f t="shared" si="283"/>
        <v>2.8012733795120539</v>
      </c>
      <c r="AO124" s="31">
        <f t="shared" si="284"/>
        <v>4.6812266882446636</v>
      </c>
      <c r="AP124" s="23"/>
      <c r="AQ124" s="23"/>
      <c r="AR124" s="57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M124" s="57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</row>
    <row r="125" spans="1:84" s="59" customFormat="1" ht="15.75" x14ac:dyDescent="0.25">
      <c r="A125" s="43">
        <v>44805</v>
      </c>
      <c r="B125" s="31">
        <v>114.43923147843333</v>
      </c>
      <c r="C125" s="31">
        <v>66.93568027313303</v>
      </c>
      <c r="D125" s="31">
        <v>125.34208812217561</v>
      </c>
      <c r="E125" s="31">
        <v>138.42244270382119</v>
      </c>
      <c r="F125" s="31">
        <v>154.16019326368362</v>
      </c>
      <c r="G125" s="31">
        <v>137.44948607500797</v>
      </c>
      <c r="H125" s="31">
        <v>123.70855188490854</v>
      </c>
      <c r="I125" s="31">
        <v>137.36828560685609</v>
      </c>
      <c r="J125" s="31">
        <v>133.63848439783223</v>
      </c>
      <c r="K125" s="31">
        <v>176.48133626815888</v>
      </c>
      <c r="L125" s="31">
        <v>143.79119146253311</v>
      </c>
      <c r="M125" s="31">
        <v>127.83715362227093</v>
      </c>
      <c r="N125" s="31">
        <v>136.58845220581739</v>
      </c>
      <c r="O125" s="31">
        <v>131.72682806328282</v>
      </c>
      <c r="P125" s="31">
        <v>112.42851393042694</v>
      </c>
      <c r="Q125" s="31">
        <v>166.5253946506563</v>
      </c>
      <c r="R125" s="31">
        <v>122.29047644901156</v>
      </c>
      <c r="S125" s="31">
        <v>145.0490809203508</v>
      </c>
      <c r="T125" s="31">
        <v>133.96833958367895</v>
      </c>
      <c r="U125" s="23"/>
      <c r="V125" s="43">
        <v>44805</v>
      </c>
      <c r="W125" s="31">
        <f t="shared" si="266"/>
        <v>1.2663652835387893</v>
      </c>
      <c r="X125" s="31">
        <f t="shared" si="267"/>
        <v>-8.1876046710670209</v>
      </c>
      <c r="Y125" s="31">
        <f t="shared" si="268"/>
        <v>2.199838192147368</v>
      </c>
      <c r="Z125" s="31">
        <f t="shared" si="269"/>
        <v>5.6475481733624804</v>
      </c>
      <c r="AA125" s="31">
        <f t="shared" si="270"/>
        <v>11.756519741864196</v>
      </c>
      <c r="AB125" s="31">
        <f t="shared" si="271"/>
        <v>3.0984632379257988</v>
      </c>
      <c r="AC125" s="31">
        <f t="shared" si="272"/>
        <v>1.7171253801009527</v>
      </c>
      <c r="AD125" s="31">
        <f t="shared" si="273"/>
        <v>18.151497379044002</v>
      </c>
      <c r="AE125" s="31">
        <f t="shared" si="274"/>
        <v>-1.3853207083088961</v>
      </c>
      <c r="AF125" s="31">
        <f t="shared" si="275"/>
        <v>11.262278417582337</v>
      </c>
      <c r="AG125" s="31">
        <f t="shared" si="276"/>
        <v>4.4098300213865116</v>
      </c>
      <c r="AH125" s="31">
        <f t="shared" si="277"/>
        <v>1.6779660636681513</v>
      </c>
      <c r="AI125" s="31">
        <f t="shared" si="278"/>
        <v>10.600687137948483</v>
      </c>
      <c r="AJ125" s="31">
        <f t="shared" si="279"/>
        <v>3.2585692745980737</v>
      </c>
      <c r="AK125" s="31">
        <f t="shared" si="280"/>
        <v>3.7898067089865037</v>
      </c>
      <c r="AL125" s="31">
        <f t="shared" si="281"/>
        <v>-3.1655347946466037</v>
      </c>
      <c r="AM125" s="31">
        <f t="shared" si="282"/>
        <v>3.8657795925019798</v>
      </c>
      <c r="AN125" s="31">
        <f t="shared" si="283"/>
        <v>1.0628764756323079</v>
      </c>
      <c r="AO125" s="31">
        <f t="shared" si="284"/>
        <v>3.8393630322312191</v>
      </c>
      <c r="AP125" s="23"/>
      <c r="AQ125" s="23"/>
      <c r="AR125" s="57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M125" s="57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</row>
    <row r="126" spans="1:84" s="59" customFormat="1" ht="15.75" x14ac:dyDescent="0.25">
      <c r="A126" s="43">
        <v>44835</v>
      </c>
      <c r="B126" s="31">
        <v>108.89278296834917</v>
      </c>
      <c r="C126" s="31">
        <v>75.283660273379468</v>
      </c>
      <c r="D126" s="31">
        <v>127.21568003894112</v>
      </c>
      <c r="E126" s="31">
        <v>142.38907282578751</v>
      </c>
      <c r="F126" s="31">
        <v>157.36182827758273</v>
      </c>
      <c r="G126" s="31">
        <v>138.4941205289638</v>
      </c>
      <c r="H126" s="31">
        <v>124.17325546772607</v>
      </c>
      <c r="I126" s="31">
        <v>148.97125838069232</v>
      </c>
      <c r="J126" s="31">
        <v>138.03819750967105</v>
      </c>
      <c r="K126" s="31">
        <v>178.16235120540233</v>
      </c>
      <c r="L126" s="31">
        <v>145.4074541383452</v>
      </c>
      <c r="M126" s="31">
        <v>141.67028678663036</v>
      </c>
      <c r="N126" s="31">
        <v>149.71852129320285</v>
      </c>
      <c r="O126" s="31">
        <v>129.68865200304015</v>
      </c>
      <c r="P126" s="31">
        <v>109.15217799679094</v>
      </c>
      <c r="Q126" s="31">
        <v>163.50927098203471</v>
      </c>
      <c r="R126" s="31">
        <v>130.10697769899002</v>
      </c>
      <c r="S126" s="31">
        <v>151.0772315504604</v>
      </c>
      <c r="T126" s="31">
        <v>135.97259579911375</v>
      </c>
      <c r="U126" s="23"/>
      <c r="V126" s="43">
        <v>44835</v>
      </c>
      <c r="W126" s="31">
        <f t="shared" ref="W126:W128" si="285">B126/B114*100-100</f>
        <v>0.86286373704315622</v>
      </c>
      <c r="X126" s="31">
        <f t="shared" ref="X126:X128" si="286">C126/C114*100-100</f>
        <v>-5.5762779095587689E-2</v>
      </c>
      <c r="Y126" s="31">
        <f t="shared" ref="Y126:Y128" si="287">D126/D114*100-100</f>
        <v>1.2737069496564004</v>
      </c>
      <c r="Z126" s="31">
        <f t="shared" ref="Z126:Z128" si="288">E126/E114*100-100</f>
        <v>10.238107437705551</v>
      </c>
      <c r="AA126" s="31">
        <f t="shared" ref="AA126:AA128" si="289">F126/F114*100-100</f>
        <v>13.03663524999503</v>
      </c>
      <c r="AB126" s="31">
        <f t="shared" ref="AB126:AB128" si="290">G126/G114*100-100</f>
        <v>2.1454175864689802</v>
      </c>
      <c r="AC126" s="31">
        <f t="shared" ref="AC126:AC128" si="291">H126/H114*100-100</f>
        <v>2.9861876329795081</v>
      </c>
      <c r="AD126" s="31">
        <f t="shared" ref="AD126:AD128" si="292">I126/I114*100-100</f>
        <v>15.798355208619512</v>
      </c>
      <c r="AE126" s="31">
        <f t="shared" ref="AE126:AE128" si="293">J126/J114*100-100</f>
        <v>-4.3590659136711309</v>
      </c>
      <c r="AF126" s="31">
        <f t="shared" ref="AF126:AF128" si="294">K126/K114*100-100</f>
        <v>9.8148848252925092</v>
      </c>
      <c r="AG126" s="31">
        <f t="shared" ref="AG126:AG128" si="295">L126/L114*100-100</f>
        <v>4.0960924705301522</v>
      </c>
      <c r="AH126" s="31">
        <f t="shared" ref="AH126:AH128" si="296">M126/M114*100-100</f>
        <v>2.7230977229766467</v>
      </c>
      <c r="AI126" s="31">
        <f t="shared" ref="AI126:AI128" si="297">N126/N114*100-100</f>
        <v>11.224810628830809</v>
      </c>
      <c r="AJ126" s="31">
        <f t="shared" ref="AJ126:AJ128" si="298">O126/O114*100-100</f>
        <v>2.5269154296272376</v>
      </c>
      <c r="AK126" s="31">
        <f t="shared" ref="AK126:AK128" si="299">P126/P114*100-100</f>
        <v>3.6409620728417735</v>
      </c>
      <c r="AL126" s="31">
        <f t="shared" ref="AL126:AL128" si="300">Q126/Q114*100-100</f>
        <v>-2.1001477971680913</v>
      </c>
      <c r="AM126" s="31">
        <f t="shared" ref="AM126:AM128" si="301">R126/R114*100-100</f>
        <v>2.559518392439017</v>
      </c>
      <c r="AN126" s="31">
        <f t="shared" ref="AN126:AN128" si="302">S126/S114*100-100</f>
        <v>1.8969066369510159</v>
      </c>
      <c r="AO126" s="31">
        <f t="shared" ref="AO126:AO128" si="303">T126/T114*100-100</f>
        <v>3.6095086385187614</v>
      </c>
      <c r="AP126" s="23"/>
      <c r="AQ126" s="23"/>
      <c r="AR126" s="57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M126" s="57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</row>
    <row r="127" spans="1:84" s="59" customFormat="1" ht="15.75" x14ac:dyDescent="0.25">
      <c r="A127" s="43">
        <v>44866</v>
      </c>
      <c r="B127" s="31">
        <v>119.56667339946328</v>
      </c>
      <c r="C127" s="31">
        <v>74.723196359432151</v>
      </c>
      <c r="D127" s="31">
        <v>135.50310142172304</v>
      </c>
      <c r="E127" s="31">
        <v>144.29966916555924</v>
      </c>
      <c r="F127" s="31">
        <v>173.86533688136046</v>
      </c>
      <c r="G127" s="31">
        <v>141.7263378245089</v>
      </c>
      <c r="H127" s="31">
        <v>131.55288945563649</v>
      </c>
      <c r="I127" s="31">
        <v>146.16378497211304</v>
      </c>
      <c r="J127" s="31">
        <v>136.62270693086509</v>
      </c>
      <c r="K127" s="31">
        <v>175.17450220081355</v>
      </c>
      <c r="L127" s="31">
        <v>146.14150231663044</v>
      </c>
      <c r="M127" s="31">
        <v>145.77212640411756</v>
      </c>
      <c r="N127" s="31">
        <v>154.57450892665841</v>
      </c>
      <c r="O127" s="31">
        <v>130.0302375179146</v>
      </c>
      <c r="P127" s="31">
        <v>117.88079507471254</v>
      </c>
      <c r="Q127" s="31">
        <v>166.48423822186308</v>
      </c>
      <c r="R127" s="31">
        <v>133.38132158269482</v>
      </c>
      <c r="S127" s="31">
        <v>154.27978906199687</v>
      </c>
      <c r="T127" s="31">
        <v>140.94671550922058</v>
      </c>
      <c r="U127" s="23"/>
      <c r="V127" s="43">
        <v>44866</v>
      </c>
      <c r="W127" s="31">
        <f t="shared" si="285"/>
        <v>0.27727603322121297</v>
      </c>
      <c r="X127" s="31">
        <f t="shared" si="286"/>
        <v>-1.5050229599278282</v>
      </c>
      <c r="Y127" s="31">
        <f t="shared" si="287"/>
        <v>3.0340241449731167</v>
      </c>
      <c r="Z127" s="31">
        <f t="shared" si="288"/>
        <v>9.8941820890867831</v>
      </c>
      <c r="AA127" s="31">
        <f t="shared" si="289"/>
        <v>14.407075054768015</v>
      </c>
      <c r="AB127" s="31">
        <f t="shared" si="290"/>
        <v>1.554086514681245</v>
      </c>
      <c r="AC127" s="31">
        <f t="shared" si="291"/>
        <v>1.4354905502558637</v>
      </c>
      <c r="AD127" s="31">
        <f t="shared" si="292"/>
        <v>11.996424760703434</v>
      </c>
      <c r="AE127" s="31">
        <f t="shared" si="293"/>
        <v>-2.6549411919381924</v>
      </c>
      <c r="AF127" s="31">
        <f t="shared" si="294"/>
        <v>6.6830636282783757</v>
      </c>
      <c r="AG127" s="31">
        <f t="shared" si="295"/>
        <v>3.817983319795033</v>
      </c>
      <c r="AH127" s="31">
        <f t="shared" si="296"/>
        <v>2.5991812011756537</v>
      </c>
      <c r="AI127" s="31">
        <f t="shared" si="297"/>
        <v>4.8947943981803945</v>
      </c>
      <c r="AJ127" s="31">
        <f t="shared" si="298"/>
        <v>2.3985439726436368</v>
      </c>
      <c r="AK127" s="31">
        <f t="shared" si="299"/>
        <v>3.425713675242875</v>
      </c>
      <c r="AL127" s="31">
        <f t="shared" si="300"/>
        <v>2.1995544296682823</v>
      </c>
      <c r="AM127" s="31">
        <f t="shared" si="301"/>
        <v>4.6499097613776286</v>
      </c>
      <c r="AN127" s="31">
        <f t="shared" si="302"/>
        <v>-0.46452861546246993</v>
      </c>
      <c r="AO127" s="31">
        <f t="shared" si="303"/>
        <v>3.3519521507897139</v>
      </c>
      <c r="AP127" s="23"/>
      <c r="AQ127" s="23"/>
      <c r="AR127" s="57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M127" s="57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</row>
    <row r="128" spans="1:84" s="59" customFormat="1" ht="15.75" x14ac:dyDescent="0.25">
      <c r="A128" s="44">
        <v>44896</v>
      </c>
      <c r="B128" s="33">
        <v>126.08853519512863</v>
      </c>
      <c r="C128" s="33">
        <v>74.253646522486804</v>
      </c>
      <c r="D128" s="33">
        <v>144.57630814714423</v>
      </c>
      <c r="E128" s="33">
        <v>151.04852150192798</v>
      </c>
      <c r="F128" s="33">
        <v>166.77486065971709</v>
      </c>
      <c r="G128" s="33">
        <v>143.48512828464152</v>
      </c>
      <c r="H128" s="33">
        <v>142.40369092154009</v>
      </c>
      <c r="I128" s="33">
        <v>182.34935320935804</v>
      </c>
      <c r="J128" s="33">
        <v>154.14881339402572</v>
      </c>
      <c r="K128" s="33">
        <v>188.5424388812215</v>
      </c>
      <c r="L128" s="33">
        <v>147.46043969300712</v>
      </c>
      <c r="M128" s="33">
        <v>155.34195374746557</v>
      </c>
      <c r="N128" s="33">
        <v>158.47697825304346</v>
      </c>
      <c r="O128" s="33">
        <v>130.55154457599184</v>
      </c>
      <c r="P128" s="33">
        <v>115.66205612087805</v>
      </c>
      <c r="Q128" s="33">
        <v>167.27849951059727</v>
      </c>
      <c r="R128" s="33">
        <v>135.39732893973732</v>
      </c>
      <c r="S128" s="33">
        <v>158.38062756467565</v>
      </c>
      <c r="T128" s="33">
        <v>146.07970862184376</v>
      </c>
      <c r="U128" s="23"/>
      <c r="V128" s="44">
        <v>44896</v>
      </c>
      <c r="W128" s="33">
        <f t="shared" si="285"/>
        <v>9.7757620633416309E-3</v>
      </c>
      <c r="X128" s="33">
        <f t="shared" si="286"/>
        <v>3.1446864762002775</v>
      </c>
      <c r="Y128" s="33">
        <f t="shared" si="287"/>
        <v>2.2152901169156394</v>
      </c>
      <c r="Z128" s="33">
        <f t="shared" si="288"/>
        <v>10.608546619910001</v>
      </c>
      <c r="AA128" s="33">
        <f t="shared" si="289"/>
        <v>15.806031218025126</v>
      </c>
      <c r="AB128" s="33">
        <f t="shared" si="290"/>
        <v>1.7091441122694562</v>
      </c>
      <c r="AC128" s="33">
        <f t="shared" si="291"/>
        <v>0.78343014778580766</v>
      </c>
      <c r="AD128" s="33">
        <f t="shared" si="292"/>
        <v>10.140288321553797</v>
      </c>
      <c r="AE128" s="33">
        <f t="shared" si="293"/>
        <v>1.4930299345865023</v>
      </c>
      <c r="AF128" s="33">
        <f t="shared" si="294"/>
        <v>7.2000113801526027</v>
      </c>
      <c r="AG128" s="33">
        <f t="shared" si="295"/>
        <v>3.9286454271148585</v>
      </c>
      <c r="AH128" s="33">
        <f t="shared" si="296"/>
        <v>2.4785567684115932</v>
      </c>
      <c r="AI128" s="33">
        <f t="shared" si="297"/>
        <v>3.2434919949399443</v>
      </c>
      <c r="AJ128" s="33">
        <f t="shared" si="298"/>
        <v>2.3054256957199044</v>
      </c>
      <c r="AK128" s="33">
        <f t="shared" si="299"/>
        <v>3.8414528899784415</v>
      </c>
      <c r="AL128" s="33">
        <f t="shared" si="300"/>
        <v>-1.1424182201380262</v>
      </c>
      <c r="AM128" s="33">
        <f t="shared" si="301"/>
        <v>3.9083207210212976</v>
      </c>
      <c r="AN128" s="33">
        <f t="shared" si="302"/>
        <v>0.66033690618819207</v>
      </c>
      <c r="AO128" s="33">
        <f t="shared" si="303"/>
        <v>3.3034430646642647</v>
      </c>
      <c r="AP128" s="23"/>
      <c r="AQ128" s="23"/>
      <c r="AR128" s="57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M128" s="57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</row>
    <row r="129" spans="1:84" s="59" customFormat="1" ht="15.75" x14ac:dyDescent="0.25">
      <c r="A129" s="45">
        <v>44927</v>
      </c>
      <c r="B129" s="35">
        <v>131.93254510785948</v>
      </c>
      <c r="C129" s="35">
        <v>66.570735376004862</v>
      </c>
      <c r="D129" s="35">
        <v>138.75852397026037</v>
      </c>
      <c r="E129" s="35">
        <v>140.98116344324413</v>
      </c>
      <c r="F129" s="35">
        <v>139.82935071345096</v>
      </c>
      <c r="G129" s="35">
        <v>139.35599368254213</v>
      </c>
      <c r="H129" s="35">
        <v>133.82987343907368</v>
      </c>
      <c r="I129" s="35">
        <v>150.51518505554711</v>
      </c>
      <c r="J129" s="35">
        <v>139.49563475995492</v>
      </c>
      <c r="K129" s="35">
        <v>196.21246259878572</v>
      </c>
      <c r="L129" s="35">
        <v>146.60647367584889</v>
      </c>
      <c r="M129" s="35">
        <v>131.69438315093461</v>
      </c>
      <c r="N129" s="35">
        <v>145.42867121190528</v>
      </c>
      <c r="O129" s="35">
        <v>129.15174056120929</v>
      </c>
      <c r="P129" s="35">
        <v>104.04912535629144</v>
      </c>
      <c r="Q129" s="35">
        <v>154.49919067841131</v>
      </c>
      <c r="R129" s="35">
        <v>122.12570286908787</v>
      </c>
      <c r="S129" s="35">
        <v>157.01633382765414</v>
      </c>
      <c r="T129" s="35">
        <v>139.28610827433917</v>
      </c>
      <c r="U129" s="23"/>
      <c r="V129" s="45">
        <v>44927</v>
      </c>
      <c r="W129" s="35">
        <f t="shared" ref="W129:W131" si="304">B129/B117*100-100</f>
        <v>1.8036609947057087</v>
      </c>
      <c r="X129" s="35">
        <f t="shared" ref="X129:X131" si="305">C129/C117*100-100</f>
        <v>-8.1938797126357059</v>
      </c>
      <c r="Y129" s="35">
        <f t="shared" ref="Y129:Y131" si="306">D129/D117*100-100</f>
        <v>2.9481192351889121</v>
      </c>
      <c r="Z129" s="35">
        <f t="shared" ref="Z129:Z131" si="307">E129/E117*100-100</f>
        <v>2.0860113305915462</v>
      </c>
      <c r="AA129" s="35">
        <f t="shared" ref="AA129:AA131" si="308">F129/F117*100-100</f>
        <v>4.2561466148890048</v>
      </c>
      <c r="AB129" s="35">
        <f t="shared" ref="AB129:AB131" si="309">G129/G117*100-100</f>
        <v>2.587477317210201</v>
      </c>
      <c r="AC129" s="35">
        <f t="shared" ref="AC129:AC131" si="310">H129/H117*100-100</f>
        <v>2.0195221791121583</v>
      </c>
      <c r="AD129" s="35">
        <f t="shared" ref="AD129:AD131" si="311">I129/I117*100-100</f>
        <v>12.047869109686161</v>
      </c>
      <c r="AE129" s="35">
        <f t="shared" ref="AE129:AE131" si="312">J129/J117*100-100</f>
        <v>2.9150922382296329</v>
      </c>
      <c r="AF129" s="35">
        <f t="shared" ref="AF129:AF131" si="313">K129/K117*100-100</f>
        <v>10.437482780661441</v>
      </c>
      <c r="AG129" s="35">
        <f t="shared" ref="AG129:AG131" si="314">L129/L117*100-100</f>
        <v>3.8257080167829685</v>
      </c>
      <c r="AH129" s="35">
        <f t="shared" ref="AH129:AH131" si="315">M129/M117*100-100</f>
        <v>3.3812615788611851</v>
      </c>
      <c r="AI129" s="35">
        <f t="shared" ref="AI129:AI131" si="316">N129/N117*100-100</f>
        <v>2.8887860287380391</v>
      </c>
      <c r="AJ129" s="35">
        <f t="shared" ref="AJ129:AJ131" si="317">O129/O117*100-100</f>
        <v>2.7098071960574828</v>
      </c>
      <c r="AK129" s="35">
        <f t="shared" ref="AK129:AK131" si="318">P129/P117*100-100</f>
        <v>2.3496849340145332</v>
      </c>
      <c r="AL129" s="35">
        <f t="shared" ref="AL129:AL131" si="319">Q129/Q117*100-100</f>
        <v>-5.9178244778953939</v>
      </c>
      <c r="AM129" s="35">
        <f t="shared" ref="AM129:AM131" si="320">R129/R117*100-100</f>
        <v>4.388173251611363</v>
      </c>
      <c r="AN129" s="35">
        <f t="shared" ref="AN129:AN131" si="321">S129/S117*100-100</f>
        <v>5.6375622265741896</v>
      </c>
      <c r="AO129" s="35">
        <f t="shared" ref="AO129:AO131" si="322">T129/T117*100-100</f>
        <v>3.3048400205206434</v>
      </c>
      <c r="AP129" s="23"/>
      <c r="AQ129" s="23"/>
      <c r="AR129" s="57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M129" s="57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</row>
    <row r="130" spans="1:84" s="59" customFormat="1" ht="15.75" x14ac:dyDescent="0.25">
      <c r="A130" s="40">
        <v>44958</v>
      </c>
      <c r="B130" s="27">
        <v>142.85937704272806</v>
      </c>
      <c r="C130" s="27">
        <v>65.158996753082448</v>
      </c>
      <c r="D130" s="27">
        <v>139.18015228820192</v>
      </c>
      <c r="E130" s="27">
        <v>132.72842800537759</v>
      </c>
      <c r="F130" s="27">
        <v>159.72072702828115</v>
      </c>
      <c r="G130" s="27">
        <v>137.26378382781093</v>
      </c>
      <c r="H130" s="27">
        <v>136.20982127249297</v>
      </c>
      <c r="I130" s="27">
        <v>142.94833991464583</v>
      </c>
      <c r="J130" s="27">
        <v>129.94250900819003</v>
      </c>
      <c r="K130" s="27">
        <v>186.84868437358796</v>
      </c>
      <c r="L130" s="27">
        <v>146.01768792032934</v>
      </c>
      <c r="M130" s="27">
        <v>133.74280699688427</v>
      </c>
      <c r="N130" s="27">
        <v>147.00044531427028</v>
      </c>
      <c r="O130" s="27">
        <v>133.57874647501612</v>
      </c>
      <c r="P130" s="27">
        <v>120.72004321379067</v>
      </c>
      <c r="Q130" s="27">
        <v>155.35911238939227</v>
      </c>
      <c r="R130" s="27">
        <v>116.61524909674534</v>
      </c>
      <c r="S130" s="27">
        <v>155.54486737136693</v>
      </c>
      <c r="T130" s="27">
        <v>140.94229111180894</v>
      </c>
      <c r="U130" s="23"/>
      <c r="V130" s="40">
        <v>44958</v>
      </c>
      <c r="W130" s="27">
        <f t="shared" si="304"/>
        <v>4.3805978620638797</v>
      </c>
      <c r="X130" s="27">
        <f t="shared" si="305"/>
        <v>-11.432241087349865</v>
      </c>
      <c r="Y130" s="27">
        <f t="shared" si="306"/>
        <v>3.6577552836610749</v>
      </c>
      <c r="Z130" s="27">
        <f t="shared" si="307"/>
        <v>-0.11295635598743559</v>
      </c>
      <c r="AA130" s="27">
        <f t="shared" si="308"/>
        <v>14.102984944660335</v>
      </c>
      <c r="AB130" s="27">
        <f t="shared" si="309"/>
        <v>3.0547868397517561</v>
      </c>
      <c r="AC130" s="27">
        <f t="shared" si="310"/>
        <v>3.9379127829281373</v>
      </c>
      <c r="AD130" s="27">
        <f t="shared" si="311"/>
        <v>9.9166324942841015</v>
      </c>
      <c r="AE130" s="27">
        <f t="shared" si="312"/>
        <v>2.8541054743627399</v>
      </c>
      <c r="AF130" s="27">
        <f t="shared" si="313"/>
        <v>13.147945180891952</v>
      </c>
      <c r="AG130" s="27">
        <f t="shared" si="314"/>
        <v>3.8538938166952477</v>
      </c>
      <c r="AH130" s="27">
        <f t="shared" si="315"/>
        <v>4.8122484641218506</v>
      </c>
      <c r="AI130" s="27">
        <f t="shared" si="316"/>
        <v>1.5107256832895644</v>
      </c>
      <c r="AJ130" s="27">
        <f t="shared" si="317"/>
        <v>3.9574241420237541</v>
      </c>
      <c r="AK130" s="27">
        <f t="shared" si="318"/>
        <v>5.3374000290252468</v>
      </c>
      <c r="AL130" s="27">
        <f t="shared" si="319"/>
        <v>-2.6426313844730487</v>
      </c>
      <c r="AM130" s="27">
        <f t="shared" si="320"/>
        <v>3.71183469543044</v>
      </c>
      <c r="AN130" s="27">
        <f t="shared" si="321"/>
        <v>9.0259509249954561</v>
      </c>
      <c r="AO130" s="27">
        <f t="shared" si="322"/>
        <v>4.7526484840547027</v>
      </c>
      <c r="AP130" s="23"/>
      <c r="AQ130" s="23"/>
      <c r="AR130" s="57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M130" s="57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</row>
    <row r="131" spans="1:84" s="59" customFormat="1" ht="15.75" x14ac:dyDescent="0.25">
      <c r="A131" s="40">
        <v>44986</v>
      </c>
      <c r="B131" s="27">
        <v>146.33721136073825</v>
      </c>
      <c r="C131" s="27">
        <v>72.203266678092845</v>
      </c>
      <c r="D131" s="27">
        <v>148.58751581696887</v>
      </c>
      <c r="E131" s="27">
        <v>139.90300876527027</v>
      </c>
      <c r="F131" s="27">
        <v>158.55831204153361</v>
      </c>
      <c r="G131" s="27">
        <v>136.79365469128388</v>
      </c>
      <c r="H131" s="27">
        <v>136.12229114614323</v>
      </c>
      <c r="I131" s="27">
        <v>156.09490144603768</v>
      </c>
      <c r="J131" s="27">
        <v>140.63268649949737</v>
      </c>
      <c r="K131" s="27">
        <v>189.80880462707549</v>
      </c>
      <c r="L131" s="27">
        <v>146.95024437696807</v>
      </c>
      <c r="M131" s="27">
        <v>136.58597850022244</v>
      </c>
      <c r="N131" s="27">
        <v>146.09951432416804</v>
      </c>
      <c r="O131" s="27">
        <v>134.21413670813754</v>
      </c>
      <c r="P131" s="27">
        <v>140.36231128969018</v>
      </c>
      <c r="Q131" s="27">
        <v>160.50524002037136</v>
      </c>
      <c r="R131" s="27">
        <v>122.78916185402069</v>
      </c>
      <c r="S131" s="27">
        <v>153.18520626957695</v>
      </c>
      <c r="T131" s="27">
        <v>144.88112380856407</v>
      </c>
      <c r="U131" s="23"/>
      <c r="V131" s="40">
        <v>44986</v>
      </c>
      <c r="W131" s="27">
        <f t="shared" si="304"/>
        <v>3.6240725549288015</v>
      </c>
      <c r="X131" s="27">
        <f t="shared" si="305"/>
        <v>-0.21084011544203918</v>
      </c>
      <c r="Y131" s="27">
        <f t="shared" si="306"/>
        <v>5.024590512924803</v>
      </c>
      <c r="Z131" s="27">
        <f t="shared" si="307"/>
        <v>-1.7646552094743697</v>
      </c>
      <c r="AA131" s="27">
        <f t="shared" si="308"/>
        <v>10.553179965560062</v>
      </c>
      <c r="AB131" s="27">
        <f t="shared" si="309"/>
        <v>1.7143286772041506</v>
      </c>
      <c r="AC131" s="27">
        <f t="shared" si="310"/>
        <v>1.2325448874885012</v>
      </c>
      <c r="AD131" s="27">
        <f t="shared" si="311"/>
        <v>10.174002522514257</v>
      </c>
      <c r="AE131" s="27">
        <f t="shared" si="312"/>
        <v>1.1699162972388422</v>
      </c>
      <c r="AF131" s="27">
        <f t="shared" si="313"/>
        <v>9.9477494587461308</v>
      </c>
      <c r="AG131" s="27">
        <f t="shared" si="314"/>
        <v>3.9548834787186848</v>
      </c>
      <c r="AH131" s="27">
        <f t="shared" si="315"/>
        <v>3.7008014033548449</v>
      </c>
      <c r="AI131" s="27">
        <f t="shared" si="316"/>
        <v>3.745790559286192</v>
      </c>
      <c r="AJ131" s="27">
        <f t="shared" si="317"/>
        <v>3.9772406506596809</v>
      </c>
      <c r="AK131" s="27">
        <f t="shared" si="318"/>
        <v>5.0169426350396691</v>
      </c>
      <c r="AL131" s="27">
        <f t="shared" si="319"/>
        <v>-1.1040637881517199</v>
      </c>
      <c r="AM131" s="27">
        <f t="shared" si="320"/>
        <v>2.7868588730215009</v>
      </c>
      <c r="AN131" s="27">
        <f t="shared" si="321"/>
        <v>5.0344672694161687</v>
      </c>
      <c r="AO131" s="27">
        <f t="shared" si="322"/>
        <v>3.9622208936955161</v>
      </c>
      <c r="AP131" s="23"/>
      <c r="AQ131" s="23"/>
      <c r="AR131" s="57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M131" s="57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</row>
    <row r="132" spans="1:84" s="59" customFormat="1" ht="15.75" x14ac:dyDescent="0.25">
      <c r="A132" s="40">
        <v>45017</v>
      </c>
      <c r="B132" s="27">
        <v>131.4342800970725</v>
      </c>
      <c r="C132" s="27">
        <v>64.179188707674371</v>
      </c>
      <c r="D132" s="27">
        <v>140.81931096814844</v>
      </c>
      <c r="E132" s="27">
        <v>123.18478292085327</v>
      </c>
      <c r="F132" s="27">
        <v>155.18493596943478</v>
      </c>
      <c r="G132" s="27">
        <v>139.52826876783467</v>
      </c>
      <c r="H132" s="27">
        <v>119.62206284317172</v>
      </c>
      <c r="I132" s="27">
        <v>166.87417299542506</v>
      </c>
      <c r="J132" s="27">
        <v>135.01408543023331</v>
      </c>
      <c r="K132" s="27">
        <v>193.01393842587962</v>
      </c>
      <c r="L132" s="27">
        <v>147.15301858150227</v>
      </c>
      <c r="M132" s="27">
        <v>139.8374970124041</v>
      </c>
      <c r="N132" s="27">
        <v>139.64245219962058</v>
      </c>
      <c r="O132" s="27">
        <v>134.56560446705936</v>
      </c>
      <c r="P132" s="27">
        <v>121.43510585367467</v>
      </c>
      <c r="Q132" s="27">
        <v>160.96713276691017</v>
      </c>
      <c r="R132" s="27">
        <v>119.00917343290142</v>
      </c>
      <c r="S132" s="27">
        <v>154.42708065476091</v>
      </c>
      <c r="T132" s="27">
        <v>140.69960528885858</v>
      </c>
      <c r="U132" s="23"/>
      <c r="V132" s="40">
        <v>45017</v>
      </c>
      <c r="W132" s="27">
        <f t="shared" ref="W132:W134" si="323">B132/B120*100-100</f>
        <v>2.9672611127467405</v>
      </c>
      <c r="X132" s="27">
        <f t="shared" ref="X132:X134" si="324">C132/C120*100-100</f>
        <v>-0.25365266498545225</v>
      </c>
      <c r="Y132" s="27">
        <f t="shared" ref="Y132:Y134" si="325">D132/D120*100-100</f>
        <v>2.9558863556559629</v>
      </c>
      <c r="Z132" s="27">
        <f t="shared" ref="Z132:Z134" si="326">E132/E120*100-100</f>
        <v>-3.9425558707114021</v>
      </c>
      <c r="AA132" s="27">
        <f t="shared" ref="AA132:AA134" si="327">F132/F120*100-100</f>
        <v>13.206388930833342</v>
      </c>
      <c r="AB132" s="27">
        <f t="shared" ref="AB132:AB134" si="328">G132/G120*100-100</f>
        <v>1.5728329415701552</v>
      </c>
      <c r="AC132" s="27">
        <f t="shared" ref="AC132:AC134" si="329">H132/H120*100-100</f>
        <v>0.86627293786534665</v>
      </c>
      <c r="AD132" s="27">
        <f t="shared" ref="AD132:AD134" si="330">I132/I120*100-100</f>
        <v>6.3834549282895807</v>
      </c>
      <c r="AE132" s="27">
        <f t="shared" ref="AE132:AE134" si="331">J132/J120*100-100</f>
        <v>-1.703579192568796</v>
      </c>
      <c r="AF132" s="27">
        <f t="shared" ref="AF132:AF134" si="332">K132/K120*100-100</f>
        <v>5.6983987439074753</v>
      </c>
      <c r="AG132" s="27">
        <f t="shared" ref="AG132:AG134" si="333">L132/L120*100-100</f>
        <v>3.7371641107551739</v>
      </c>
      <c r="AH132" s="27">
        <f t="shared" ref="AH132:AH134" si="334">M132/M120*100-100</f>
        <v>3.359679416054945</v>
      </c>
      <c r="AI132" s="27">
        <f t="shared" ref="AI132:AI134" si="335">N132/N120*100-100</f>
        <v>-3.4766961375091228</v>
      </c>
      <c r="AJ132" s="27">
        <f t="shared" ref="AJ132:AJ134" si="336">O132/O120*100-100</f>
        <v>3.3809824277481795</v>
      </c>
      <c r="AK132" s="27">
        <f t="shared" ref="AK132:AK134" si="337">P132/P120*100-100</f>
        <v>4.3680079944858647</v>
      </c>
      <c r="AL132" s="27">
        <f t="shared" ref="AL132:AL134" si="338">Q132/Q120*100-100</f>
        <v>4.5538010920541012</v>
      </c>
      <c r="AM132" s="27">
        <f t="shared" ref="AM132:AM134" si="339">R132/R120*100-100</f>
        <v>5.5832325500416999</v>
      </c>
      <c r="AN132" s="27">
        <f t="shared" ref="AN132:AN134" si="340">S132/S120*100-100</f>
        <v>9.2408104688041419</v>
      </c>
      <c r="AO132" s="27">
        <f t="shared" ref="AO132:AO134" si="341">T132/T120*100-100</f>
        <v>3.4978311079733686</v>
      </c>
      <c r="AP132" s="23"/>
      <c r="AQ132" s="23"/>
      <c r="AR132" s="57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M132" s="57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</row>
    <row r="133" spans="1:84" s="59" customFormat="1" ht="15.75" x14ac:dyDescent="0.25">
      <c r="A133" s="40">
        <v>45047</v>
      </c>
      <c r="B133" s="27">
        <v>123.67111563705502</v>
      </c>
      <c r="C133" s="27">
        <v>64.004412037957053</v>
      </c>
      <c r="D133" s="27">
        <v>141.76323303486717</v>
      </c>
      <c r="E133" s="27">
        <v>124.17067913748171</v>
      </c>
      <c r="F133" s="27">
        <v>158.80363223641297</v>
      </c>
      <c r="G133" s="27">
        <v>140.47670255391014</v>
      </c>
      <c r="H133" s="27">
        <v>118.55547093382511</v>
      </c>
      <c r="I133" s="27">
        <v>164.13419693220371</v>
      </c>
      <c r="J133" s="27">
        <v>139.2755450207186</v>
      </c>
      <c r="K133" s="27">
        <v>201.97509693603936</v>
      </c>
      <c r="L133" s="27">
        <v>148.23730348514931</v>
      </c>
      <c r="M133" s="27">
        <v>139.41739283433944</v>
      </c>
      <c r="N133" s="27">
        <v>147.03290449926533</v>
      </c>
      <c r="O133" s="27">
        <v>134.49641950774588</v>
      </c>
      <c r="P133" s="27">
        <v>112.80170541748528</v>
      </c>
      <c r="Q133" s="27">
        <v>167.82197242745508</v>
      </c>
      <c r="R133" s="27">
        <v>123.00136980337579</v>
      </c>
      <c r="S133" s="27">
        <v>159.47498667559447</v>
      </c>
      <c r="T133" s="27">
        <v>141.23190318850388</v>
      </c>
      <c r="U133" s="23"/>
      <c r="V133" s="40">
        <v>45047</v>
      </c>
      <c r="W133" s="27">
        <f t="shared" si="323"/>
        <v>2.1830926479937602</v>
      </c>
      <c r="X133" s="27">
        <f t="shared" si="324"/>
        <v>-4.7921596853193336</v>
      </c>
      <c r="Y133" s="27">
        <f t="shared" si="325"/>
        <v>2.1942279371554747</v>
      </c>
      <c r="Z133" s="27">
        <f t="shared" si="326"/>
        <v>2.6839703701284918</v>
      </c>
      <c r="AA133" s="27">
        <f t="shared" si="327"/>
        <v>6.0746399048217796</v>
      </c>
      <c r="AB133" s="27">
        <f t="shared" si="328"/>
        <v>3.4415001160156038</v>
      </c>
      <c r="AC133" s="27">
        <f t="shared" si="329"/>
        <v>0.23880564612520061</v>
      </c>
      <c r="AD133" s="27">
        <f t="shared" si="330"/>
        <v>5.4477079874576191</v>
      </c>
      <c r="AE133" s="27">
        <f t="shared" si="331"/>
        <v>-0.51310364984146872</v>
      </c>
      <c r="AF133" s="27">
        <f t="shared" si="332"/>
        <v>11.723346668543712</v>
      </c>
      <c r="AG133" s="27">
        <f t="shared" si="333"/>
        <v>4.0852415211209063</v>
      </c>
      <c r="AH133" s="27">
        <f t="shared" si="334"/>
        <v>6.0294796667657522</v>
      </c>
      <c r="AI133" s="27">
        <f t="shared" si="335"/>
        <v>-1.1663756990758145</v>
      </c>
      <c r="AJ133" s="27">
        <f t="shared" si="336"/>
        <v>2.78322055571671</v>
      </c>
      <c r="AK133" s="27">
        <f t="shared" si="337"/>
        <v>4.2918694551158154</v>
      </c>
      <c r="AL133" s="27">
        <f t="shared" si="338"/>
        <v>2.8733136874142389</v>
      </c>
      <c r="AM133" s="27">
        <f t="shared" si="339"/>
        <v>3.9383618884107534</v>
      </c>
      <c r="AN133" s="27">
        <f t="shared" si="340"/>
        <v>10.305811202106725</v>
      </c>
      <c r="AO133" s="27">
        <f t="shared" si="341"/>
        <v>3.8002461504485439</v>
      </c>
      <c r="AP133" s="23"/>
      <c r="AQ133" s="23"/>
      <c r="AR133" s="57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M133" s="57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</row>
    <row r="134" spans="1:84" s="59" customFormat="1" ht="15.75" x14ac:dyDescent="0.25">
      <c r="A134" s="40">
        <v>45078</v>
      </c>
      <c r="B134" s="27">
        <v>120.08239131593432</v>
      </c>
      <c r="C134" s="27">
        <v>62.637557206570435</v>
      </c>
      <c r="D134" s="27">
        <v>139.97307020660074</v>
      </c>
      <c r="E134" s="27">
        <v>117.14162482497072</v>
      </c>
      <c r="F134" s="27">
        <v>154.87924998496257</v>
      </c>
      <c r="G134" s="27">
        <v>141.69962271019435</v>
      </c>
      <c r="H134" s="27">
        <v>118.3860813297615</v>
      </c>
      <c r="I134" s="27">
        <v>140.2711698960085</v>
      </c>
      <c r="J134" s="27">
        <v>137.88715574597543</v>
      </c>
      <c r="K134" s="27">
        <v>206.01371366944511</v>
      </c>
      <c r="L134" s="27">
        <v>148.22283131063764</v>
      </c>
      <c r="M134" s="27">
        <v>137.7060147397797</v>
      </c>
      <c r="N134" s="27">
        <v>136.10520971125425</v>
      </c>
      <c r="O134" s="27">
        <v>134.98760992319001</v>
      </c>
      <c r="P134" s="27">
        <v>112.68677556131549</v>
      </c>
      <c r="Q134" s="27">
        <v>171.84857726666294</v>
      </c>
      <c r="R134" s="27">
        <v>119.72378449359945</v>
      </c>
      <c r="S134" s="27">
        <v>155.94053108536806</v>
      </c>
      <c r="T134" s="27">
        <v>139.30154418564589</v>
      </c>
      <c r="U134" s="23"/>
      <c r="V134" s="40">
        <v>45078</v>
      </c>
      <c r="W134" s="27">
        <f t="shared" si="323"/>
        <v>3.0261764653354106</v>
      </c>
      <c r="X134" s="27">
        <f t="shared" si="324"/>
        <v>-10.779113524751764</v>
      </c>
      <c r="Y134" s="27">
        <f t="shared" si="325"/>
        <v>1.5769931190661168</v>
      </c>
      <c r="Z134" s="27">
        <f t="shared" si="326"/>
        <v>-10.059888883261777</v>
      </c>
      <c r="AA134" s="27">
        <f t="shared" si="327"/>
        <v>10.43737861996037</v>
      </c>
      <c r="AB134" s="27">
        <f t="shared" si="328"/>
        <v>5.4555550582721963</v>
      </c>
      <c r="AC134" s="27">
        <f t="shared" si="329"/>
        <v>1.3014060040928541</v>
      </c>
      <c r="AD134" s="27">
        <f t="shared" si="330"/>
        <v>10.881450180285171</v>
      </c>
      <c r="AE134" s="27">
        <f t="shared" si="331"/>
        <v>-1.5947217599391053</v>
      </c>
      <c r="AF134" s="27">
        <f t="shared" si="332"/>
        <v>17.999560836270774</v>
      </c>
      <c r="AG134" s="27">
        <f t="shared" si="333"/>
        <v>4.5331780249171771</v>
      </c>
      <c r="AH134" s="27">
        <f t="shared" si="334"/>
        <v>8.3333605872557825</v>
      </c>
      <c r="AI134" s="27">
        <f t="shared" si="335"/>
        <v>4.4181367528099713</v>
      </c>
      <c r="AJ134" s="27">
        <f t="shared" si="336"/>
        <v>2.9135212962747516</v>
      </c>
      <c r="AK134" s="27">
        <f t="shared" si="337"/>
        <v>4.4061648588793645</v>
      </c>
      <c r="AL134" s="27">
        <f t="shared" si="338"/>
        <v>0.20176804057869901</v>
      </c>
      <c r="AM134" s="27">
        <f t="shared" si="339"/>
        <v>5.6810009275672542</v>
      </c>
      <c r="AN134" s="27">
        <f t="shared" si="340"/>
        <v>16.080377283543996</v>
      </c>
      <c r="AO134" s="27">
        <f t="shared" si="341"/>
        <v>5.0775200554525952</v>
      </c>
      <c r="AP134" s="23"/>
      <c r="AQ134" s="23"/>
      <c r="AR134" s="57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M134" s="57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</row>
    <row r="135" spans="1:84" s="59" customFormat="1" ht="15.75" x14ac:dyDescent="0.25">
      <c r="A135" s="40">
        <v>45108</v>
      </c>
      <c r="B135" s="27">
        <v>119.57811481263653</v>
      </c>
      <c r="C135" s="27">
        <v>68.393450486378512</v>
      </c>
      <c r="D135" s="27">
        <v>138.96843518922134</v>
      </c>
      <c r="E135" s="27">
        <v>128.55200398956077</v>
      </c>
      <c r="F135" s="27">
        <v>166.38346837090728</v>
      </c>
      <c r="G135" s="27">
        <v>143.06086191668936</v>
      </c>
      <c r="H135" s="27">
        <v>124.62936139382677</v>
      </c>
      <c r="I135" s="27">
        <v>155.59857428910144</v>
      </c>
      <c r="J135" s="27">
        <v>140.1976107678299</v>
      </c>
      <c r="K135" s="27">
        <v>198.39753913819172</v>
      </c>
      <c r="L135" s="27">
        <v>149.40672179095088</v>
      </c>
      <c r="M135" s="27">
        <v>143.12082496319957</v>
      </c>
      <c r="N135" s="27">
        <v>148.54478326146446</v>
      </c>
      <c r="O135" s="27">
        <v>135.16304684928147</v>
      </c>
      <c r="P135" s="27">
        <v>122.96665308431791</v>
      </c>
      <c r="Q135" s="27">
        <v>169.0777682830423</v>
      </c>
      <c r="R135" s="27">
        <v>120.79286855579412</v>
      </c>
      <c r="S135" s="27">
        <v>164.05233547922072</v>
      </c>
      <c r="T135" s="27">
        <v>142.38733869604286</v>
      </c>
      <c r="U135" s="23"/>
      <c r="V135" s="40">
        <v>45108</v>
      </c>
      <c r="W135" s="27">
        <f t="shared" ref="W135:W137" si="342">B135/B123*100-100</f>
        <v>3.3468842949972526</v>
      </c>
      <c r="X135" s="27">
        <f t="shared" ref="X135:X137" si="343">C135/C123*100-100</f>
        <v>-7.3341867169096844</v>
      </c>
      <c r="Y135" s="27">
        <f t="shared" ref="Y135:Y137" si="344">D135/D123*100-100</f>
        <v>1.0373503193613232</v>
      </c>
      <c r="Z135" s="27">
        <f t="shared" ref="Z135:Z137" si="345">E135/E123*100-100</f>
        <v>-3.5189932580060486</v>
      </c>
      <c r="AA135" s="27">
        <f t="shared" ref="AA135:AA137" si="346">F135/F123*100-100</f>
        <v>9.4350787738663087</v>
      </c>
      <c r="AB135" s="27">
        <f t="shared" ref="AB135:AB137" si="347">G135/G123*100-100</f>
        <v>5.5434640539419746</v>
      </c>
      <c r="AC135" s="27">
        <f t="shared" ref="AC135:AC137" si="348">H135/H123*100-100</f>
        <v>2.6938578993881208</v>
      </c>
      <c r="AD135" s="27">
        <f t="shared" ref="AD135:AD137" si="349">I135/I123*100-100</f>
        <v>9.6963778986288247</v>
      </c>
      <c r="AE135" s="27">
        <f t="shared" ref="AE135:AE137" si="350">J135/J123*100-100</f>
        <v>0.84348026365135809</v>
      </c>
      <c r="AF135" s="27">
        <f t="shared" ref="AF135:AF137" si="351">K135/K123*100-100</f>
        <v>8.682395864159048</v>
      </c>
      <c r="AG135" s="27">
        <f t="shared" ref="AG135:AG137" si="352">L135/L123*100-100</f>
        <v>4.4193185471755925</v>
      </c>
      <c r="AH135" s="27">
        <f t="shared" ref="AH135:AH137" si="353">M135/M123*100-100</f>
        <v>7.852834571456583</v>
      </c>
      <c r="AI135" s="27">
        <f t="shared" ref="AI135:AI137" si="354">N135/N123*100-100</f>
        <v>6.3048942002647692</v>
      </c>
      <c r="AJ135" s="27">
        <f t="shared" ref="AJ135:AJ137" si="355">O135/O123*100-100</f>
        <v>2.7288500111068572</v>
      </c>
      <c r="AK135" s="27">
        <f t="shared" ref="AK135:AK137" si="356">P135/P123*100-100</f>
        <v>3.2859292012450823</v>
      </c>
      <c r="AL135" s="27">
        <f t="shared" ref="AL135:AL137" si="357">Q135/Q123*100-100</f>
        <v>1.9998649467023455</v>
      </c>
      <c r="AM135" s="27">
        <f t="shared" ref="AM135:AM137" si="358">R135/R123*100-100</f>
        <v>2.7332228909733516</v>
      </c>
      <c r="AN135" s="27">
        <f t="shared" ref="AN135:AN137" si="359">S135/S123*100-100</f>
        <v>18.203197081270545</v>
      </c>
      <c r="AO135" s="27">
        <f t="shared" ref="AO135:AO137" si="360">T135/T123*100-100</f>
        <v>4.9936717670436792</v>
      </c>
      <c r="AP135" s="23"/>
      <c r="AQ135" s="23"/>
      <c r="AR135" s="57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M135" s="57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</row>
    <row r="136" spans="1:84" s="59" customFormat="1" ht="15.75" x14ac:dyDescent="0.25">
      <c r="A136" s="40">
        <v>45139</v>
      </c>
      <c r="B136" s="27">
        <v>121.73265721230894</v>
      </c>
      <c r="C136" s="27">
        <v>65.583822241516259</v>
      </c>
      <c r="D136" s="27">
        <v>131.01004719368845</v>
      </c>
      <c r="E136" s="27">
        <v>137.07219274777805</v>
      </c>
      <c r="F136" s="27">
        <v>158.60685026973687</v>
      </c>
      <c r="G136" s="27">
        <v>143.89880130528712</v>
      </c>
      <c r="H136" s="27">
        <v>128.02284465827074</v>
      </c>
      <c r="I136" s="27">
        <v>146.85829624116326</v>
      </c>
      <c r="J136" s="27">
        <v>136.6314549501401</v>
      </c>
      <c r="K136" s="27">
        <v>193.40911505234195</v>
      </c>
      <c r="L136" s="27">
        <v>149.95904771977129</v>
      </c>
      <c r="M136" s="27">
        <v>140.33260576498091</v>
      </c>
      <c r="N136" s="27">
        <v>148.12428161602313</v>
      </c>
      <c r="O136" s="27">
        <v>135.09255885504504</v>
      </c>
      <c r="P136" s="27">
        <v>123.22696006612161</v>
      </c>
      <c r="Q136" s="27">
        <v>178.03646694698088</v>
      </c>
      <c r="R136" s="27">
        <v>121.68126280039975</v>
      </c>
      <c r="S136" s="27">
        <v>161.57873960989536</v>
      </c>
      <c r="T136" s="27">
        <v>141.08605962578974</v>
      </c>
      <c r="U136" s="23"/>
      <c r="V136" s="40">
        <v>45139</v>
      </c>
      <c r="W136" s="27">
        <f t="shared" si="342"/>
        <v>1.6272453047861575</v>
      </c>
      <c r="X136" s="27">
        <f t="shared" si="343"/>
        <v>-11.770443314878648</v>
      </c>
      <c r="Y136" s="27">
        <f t="shared" si="344"/>
        <v>1.707709468226696</v>
      </c>
      <c r="Z136" s="27">
        <f t="shared" si="345"/>
        <v>-0.24885252056019169</v>
      </c>
      <c r="AA136" s="27">
        <f t="shared" si="346"/>
        <v>-0.55889469410858794</v>
      </c>
      <c r="AB136" s="27">
        <f t="shared" si="347"/>
        <v>4.6289269090624288</v>
      </c>
      <c r="AC136" s="27">
        <f t="shared" si="348"/>
        <v>3.1244916129068372</v>
      </c>
      <c r="AD136" s="27">
        <f t="shared" si="349"/>
        <v>5.2899408511787271</v>
      </c>
      <c r="AE136" s="27">
        <f t="shared" si="350"/>
        <v>1.9687929952965533E-2</v>
      </c>
      <c r="AF136" s="27">
        <f t="shared" si="351"/>
        <v>11.200081998817524</v>
      </c>
      <c r="AG136" s="27">
        <f t="shared" si="352"/>
        <v>4.1391722509065687</v>
      </c>
      <c r="AH136" s="27">
        <f t="shared" si="353"/>
        <v>6.7580258534408557</v>
      </c>
      <c r="AI136" s="27">
        <f t="shared" si="354"/>
        <v>0.56593802941063132</v>
      </c>
      <c r="AJ136" s="27">
        <f t="shared" si="355"/>
        <v>2.5012232226170141</v>
      </c>
      <c r="AK136" s="27">
        <f t="shared" si="356"/>
        <v>2.8350792350539677</v>
      </c>
      <c r="AL136" s="27">
        <f t="shared" si="357"/>
        <v>4.0902841707986255</v>
      </c>
      <c r="AM136" s="27">
        <f t="shared" si="358"/>
        <v>4.1779484940629033</v>
      </c>
      <c r="AN136" s="27">
        <f t="shared" si="359"/>
        <v>11.170289417825472</v>
      </c>
      <c r="AO136" s="27">
        <f t="shared" si="360"/>
        <v>3.6066509678962291</v>
      </c>
      <c r="AP136" s="23"/>
      <c r="AQ136" s="23"/>
      <c r="AR136" s="57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M136" s="57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</row>
    <row r="137" spans="1:84" s="59" customFormat="1" ht="15.75" x14ac:dyDescent="0.25">
      <c r="A137" s="40">
        <v>45170</v>
      </c>
      <c r="B137" s="27">
        <v>116.59890250081186</v>
      </c>
      <c r="C137" s="27">
        <v>62.198113474774019</v>
      </c>
      <c r="D137" s="27">
        <v>127.19875547803241</v>
      </c>
      <c r="E137" s="27">
        <v>136.57008669782894</v>
      </c>
      <c r="F137" s="27">
        <v>151.59799843938569</v>
      </c>
      <c r="G137" s="27">
        <v>142.56484594450774</v>
      </c>
      <c r="H137" s="27">
        <v>129.49769333107494</v>
      </c>
      <c r="I137" s="27">
        <v>147.42327781039629</v>
      </c>
      <c r="J137" s="27">
        <v>136.51873602126057</v>
      </c>
      <c r="K137" s="27">
        <v>188.57271934085239</v>
      </c>
      <c r="L137" s="27">
        <v>150.19644420307878</v>
      </c>
      <c r="M137" s="27">
        <v>134.36079126581288</v>
      </c>
      <c r="N137" s="27">
        <v>145.86815599777199</v>
      </c>
      <c r="O137" s="27">
        <v>135.11635324073663</v>
      </c>
      <c r="P137" s="27">
        <v>115.12785357814268</v>
      </c>
      <c r="Q137" s="27">
        <v>176.08630058615248</v>
      </c>
      <c r="R137" s="27">
        <v>124.97957687841473</v>
      </c>
      <c r="S137" s="27">
        <v>159.69353509071013</v>
      </c>
      <c r="T137" s="27">
        <v>138.60741767468585</v>
      </c>
      <c r="U137" s="23"/>
      <c r="V137" s="40">
        <v>45170</v>
      </c>
      <c r="W137" s="27">
        <f t="shared" si="342"/>
        <v>1.8871771458772315</v>
      </c>
      <c r="X137" s="27">
        <f t="shared" si="343"/>
        <v>-7.0777898708539766</v>
      </c>
      <c r="Y137" s="27">
        <f t="shared" si="344"/>
        <v>1.4812800581772905</v>
      </c>
      <c r="Z137" s="27">
        <f t="shared" si="345"/>
        <v>-1.3381905201280659</v>
      </c>
      <c r="AA137" s="27">
        <f t="shared" si="346"/>
        <v>-1.6620339985662866</v>
      </c>
      <c r="AB137" s="27">
        <f t="shared" si="347"/>
        <v>3.7216289529873166</v>
      </c>
      <c r="AC137" s="27">
        <f t="shared" si="348"/>
        <v>4.6796614768817903</v>
      </c>
      <c r="AD137" s="27">
        <f t="shared" si="349"/>
        <v>7.3197333424668898</v>
      </c>
      <c r="AE137" s="27">
        <f t="shared" si="350"/>
        <v>2.1552561273098689</v>
      </c>
      <c r="AF137" s="27">
        <f t="shared" si="351"/>
        <v>6.8513664551592939</v>
      </c>
      <c r="AG137" s="27">
        <f t="shared" si="352"/>
        <v>4.4545515447757253</v>
      </c>
      <c r="AH137" s="27">
        <f t="shared" si="353"/>
        <v>5.1030842432691941</v>
      </c>
      <c r="AI137" s="27">
        <f t="shared" si="354"/>
        <v>6.7939153289265874</v>
      </c>
      <c r="AJ137" s="27">
        <f t="shared" si="355"/>
        <v>2.5731471920248765</v>
      </c>
      <c r="AK137" s="27">
        <f t="shared" si="356"/>
        <v>2.4009386527924335</v>
      </c>
      <c r="AL137" s="27">
        <f t="shared" si="357"/>
        <v>5.7414101648300715</v>
      </c>
      <c r="AM137" s="27">
        <f t="shared" si="358"/>
        <v>2.1989450916273086</v>
      </c>
      <c r="AN137" s="27">
        <f t="shared" si="359"/>
        <v>10.096206109986227</v>
      </c>
      <c r="AO137" s="27">
        <f t="shared" si="360"/>
        <v>3.4628167411967041</v>
      </c>
      <c r="AP137" s="23"/>
      <c r="AQ137" s="23"/>
      <c r="AR137" s="57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M137" s="57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</row>
    <row r="138" spans="1:84" s="59" customFormat="1" ht="15.75" x14ac:dyDescent="0.25">
      <c r="A138" s="40">
        <v>45200</v>
      </c>
      <c r="B138" s="27">
        <v>110.8584227464403</v>
      </c>
      <c r="C138" s="27">
        <v>49.260124566072172</v>
      </c>
      <c r="D138" s="27">
        <v>126.72046736510539</v>
      </c>
      <c r="E138" s="27">
        <v>138.51132794804323</v>
      </c>
      <c r="F138" s="27">
        <v>152.12544719075814</v>
      </c>
      <c r="G138" s="27">
        <v>142.27503792724826</v>
      </c>
      <c r="H138" s="27">
        <v>124.14990940929547</v>
      </c>
      <c r="I138" s="27">
        <v>135.42249474774147</v>
      </c>
      <c r="J138" s="27">
        <v>143.85543157325785</v>
      </c>
      <c r="K138" s="27">
        <v>192.97805615850996</v>
      </c>
      <c r="L138" s="27">
        <v>150.82377620914716</v>
      </c>
      <c r="M138" s="27">
        <v>139.92378324227798</v>
      </c>
      <c r="N138" s="27">
        <v>151.6257781631781</v>
      </c>
      <c r="O138" s="27">
        <v>133.21044190592383</v>
      </c>
      <c r="P138" s="27">
        <v>111.34328123550203</v>
      </c>
      <c r="Q138" s="27">
        <v>162.09918328585988</v>
      </c>
      <c r="R138" s="27">
        <v>131.22331472344982</v>
      </c>
      <c r="S138" s="27">
        <v>160.48385171095228</v>
      </c>
      <c r="T138" s="27">
        <v>137.76572438500239</v>
      </c>
      <c r="U138" s="23"/>
      <c r="V138" s="40">
        <v>45200</v>
      </c>
      <c r="W138" s="27">
        <f t="shared" ref="W138:W140" si="361">B138/B126*100-100</f>
        <v>1.8051148336088119</v>
      </c>
      <c r="X138" s="27">
        <f t="shared" ref="X138:X140" si="362">C138/C126*100-100</f>
        <v>-34.567309310954556</v>
      </c>
      <c r="Y138" s="27">
        <f t="shared" ref="Y138:Y140" si="363">D138/D126*100-100</f>
        <v>-0.38927015418551036</v>
      </c>
      <c r="Z138" s="27">
        <f t="shared" ref="Z138:Z140" si="364">E138/E126*100-100</f>
        <v>-2.7233444257964123</v>
      </c>
      <c r="AA138" s="27">
        <f t="shared" ref="AA138:AA140" si="365">F138/F126*100-100</f>
        <v>-3.3276056488030434</v>
      </c>
      <c r="AB138" s="27">
        <f t="shared" ref="AB138:AB140" si="366">G138/G126*100-100</f>
        <v>2.7300201509231243</v>
      </c>
      <c r="AC138" s="27">
        <f t="shared" ref="AC138:AC140" si="367">H138/H126*100-100</f>
        <v>-1.8801197039280737E-2</v>
      </c>
      <c r="AD138" s="27">
        <f t="shared" ref="AD138:AD140" si="368">I138/I126*100-100</f>
        <v>-9.0948843288463905</v>
      </c>
      <c r="AE138" s="27">
        <f t="shared" ref="AE138:AE140" si="369">J138/J126*100-100</f>
        <v>4.2142205335441645</v>
      </c>
      <c r="AF138" s="27">
        <f t="shared" ref="AF138:AF140" si="370">K138/K126*100-100</f>
        <v>8.3158449879383767</v>
      </c>
      <c r="AG138" s="27">
        <f t="shared" ref="AG138:AG140" si="371">L138/L126*100-100</f>
        <v>3.7249273793410254</v>
      </c>
      <c r="AH138" s="27">
        <f t="shared" ref="AH138:AH140" si="372">M138/M126*100-100</f>
        <v>-1.232794528737557</v>
      </c>
      <c r="AI138" s="27">
        <f t="shared" ref="AI138:AI140" si="373">N138/N126*100-100</f>
        <v>1.2738950755732787</v>
      </c>
      <c r="AJ138" s="27">
        <f t="shared" ref="AJ138:AJ140" si="374">O138/O126*100-100</f>
        <v>2.7155729113455038</v>
      </c>
      <c r="AK138" s="27">
        <f t="shared" ref="AK138:AK140" si="375">P138/P126*100-100</f>
        <v>2.0073838918500684</v>
      </c>
      <c r="AL138" s="27">
        <f t="shared" ref="AL138:AL140" si="376">Q138/Q126*100-100</f>
        <v>-0.86239005758258713</v>
      </c>
      <c r="AM138" s="27">
        <f t="shared" ref="AM138:AM140" si="377">R138/R126*100-100</f>
        <v>0.85801472311692351</v>
      </c>
      <c r="AN138" s="27">
        <f t="shared" ref="AN138:AN140" si="378">S138/S126*100-100</f>
        <v>6.2263651934540718</v>
      </c>
      <c r="AO138" s="27">
        <f t="shared" ref="AO138:AO140" si="379">T138/T126*100-100</f>
        <v>1.3187426299765832</v>
      </c>
      <c r="AP138" s="23"/>
      <c r="AQ138" s="23"/>
      <c r="AR138" s="57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M138" s="57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</row>
    <row r="139" spans="1:84" s="59" customFormat="1" ht="15.75" x14ac:dyDescent="0.25">
      <c r="A139" s="40">
        <v>45231</v>
      </c>
      <c r="B139" s="27">
        <v>118.90025082282033</v>
      </c>
      <c r="C139" s="27">
        <v>61.807866946389659</v>
      </c>
      <c r="D139" s="27">
        <v>135.66270952625268</v>
      </c>
      <c r="E139" s="27">
        <v>152.55170482896185</v>
      </c>
      <c r="F139" s="27">
        <v>159.70500157288095</v>
      </c>
      <c r="G139" s="27">
        <v>145.48922277021512</v>
      </c>
      <c r="H139" s="27">
        <v>136.6619327796171</v>
      </c>
      <c r="I139" s="27">
        <v>156.07071701302863</v>
      </c>
      <c r="J139" s="27">
        <v>146.77579109239005</v>
      </c>
      <c r="K139" s="27">
        <v>195.39070756765011</v>
      </c>
      <c r="L139" s="27">
        <v>152.72449750644526</v>
      </c>
      <c r="M139" s="27">
        <v>145.05798875364019</v>
      </c>
      <c r="N139" s="27">
        <v>160.7405451174628</v>
      </c>
      <c r="O139" s="27">
        <v>133.36617917918406</v>
      </c>
      <c r="P139" s="27">
        <v>120.19620145553588</v>
      </c>
      <c r="Q139" s="27">
        <v>168.63882525840953</v>
      </c>
      <c r="R139" s="27">
        <v>137.99856928738814</v>
      </c>
      <c r="S139" s="27">
        <v>167.88001700796494</v>
      </c>
      <c r="T139" s="27">
        <v>144.37270202234706</v>
      </c>
      <c r="U139" s="23"/>
      <c r="V139" s="40">
        <v>45231</v>
      </c>
      <c r="W139" s="27">
        <f t="shared" si="361"/>
        <v>-0.55736482223311157</v>
      </c>
      <c r="X139" s="27">
        <f t="shared" si="362"/>
        <v>-17.2842303893391</v>
      </c>
      <c r="Y139" s="27">
        <f t="shared" si="363"/>
        <v>0.11778926301685999</v>
      </c>
      <c r="Z139" s="27">
        <f t="shared" si="364"/>
        <v>5.718679544535064</v>
      </c>
      <c r="AA139" s="27">
        <f t="shared" si="365"/>
        <v>-8.1444269240061544</v>
      </c>
      <c r="AB139" s="27">
        <f t="shared" si="366"/>
        <v>2.6550357565617588</v>
      </c>
      <c r="AC139" s="27">
        <f t="shared" si="367"/>
        <v>3.8836420432281926</v>
      </c>
      <c r="AD139" s="27">
        <f t="shared" si="368"/>
        <v>6.7779662676399397</v>
      </c>
      <c r="AE139" s="27">
        <f t="shared" si="369"/>
        <v>7.4314763552904282</v>
      </c>
      <c r="AF139" s="27">
        <f t="shared" si="370"/>
        <v>11.540609570941697</v>
      </c>
      <c r="AG139" s="27">
        <f t="shared" si="371"/>
        <v>4.5045350468288632</v>
      </c>
      <c r="AH139" s="27">
        <f t="shared" si="372"/>
        <v>-0.48990000221139951</v>
      </c>
      <c r="AI139" s="27">
        <f t="shared" si="373"/>
        <v>3.9890381885217607</v>
      </c>
      <c r="AJ139" s="27">
        <f t="shared" si="374"/>
        <v>2.5655122415737139</v>
      </c>
      <c r="AK139" s="27">
        <f t="shared" si="375"/>
        <v>1.964193047184537</v>
      </c>
      <c r="AL139" s="27">
        <f t="shared" si="376"/>
        <v>1.2941687811161842</v>
      </c>
      <c r="AM139" s="27">
        <f t="shared" si="377"/>
        <v>3.4616898752428966</v>
      </c>
      <c r="AN139" s="27">
        <f t="shared" si="378"/>
        <v>8.8153011024035379</v>
      </c>
      <c r="AO139" s="27">
        <f t="shared" si="379"/>
        <v>2.4306962391772373</v>
      </c>
      <c r="AP139" s="23"/>
      <c r="AQ139" s="23"/>
      <c r="AR139" s="57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M139" s="57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</row>
    <row r="140" spans="1:84" s="59" customFormat="1" ht="15.75" x14ac:dyDescent="0.25">
      <c r="A140" s="41">
        <v>45261</v>
      </c>
      <c r="B140" s="28">
        <v>125.85260913048633</v>
      </c>
      <c r="C140" s="28">
        <v>57.405745323912122</v>
      </c>
      <c r="D140" s="28">
        <v>145.29275614579578</v>
      </c>
      <c r="E140" s="28">
        <v>150.53149005997838</v>
      </c>
      <c r="F140" s="28">
        <v>155.74225528866279</v>
      </c>
      <c r="G140" s="28">
        <v>147.54117006564471</v>
      </c>
      <c r="H140" s="28">
        <v>148.30306608369992</v>
      </c>
      <c r="I140" s="28">
        <v>191.64998462789114</v>
      </c>
      <c r="J140" s="28">
        <v>158.61638353934453</v>
      </c>
      <c r="K140" s="28">
        <v>205.46124660021934</v>
      </c>
      <c r="L140" s="28">
        <v>154.14538374617985</v>
      </c>
      <c r="M140" s="28">
        <v>160.67029449263856</v>
      </c>
      <c r="N140" s="28">
        <v>167.61574986144205</v>
      </c>
      <c r="O140" s="28">
        <v>133.57476339349716</v>
      </c>
      <c r="P140" s="28">
        <v>117.7753512840485</v>
      </c>
      <c r="Q140" s="28">
        <v>174.94197626608201</v>
      </c>
      <c r="R140" s="28">
        <v>136.51936880124859</v>
      </c>
      <c r="S140" s="28">
        <v>170.7210170239687</v>
      </c>
      <c r="T140" s="28">
        <v>149.42101874312067</v>
      </c>
      <c r="U140" s="23"/>
      <c r="V140" s="41">
        <v>45261</v>
      </c>
      <c r="W140" s="27">
        <f t="shared" si="361"/>
        <v>-0.18711143267482555</v>
      </c>
      <c r="X140" s="27">
        <f t="shared" si="362"/>
        <v>-22.689661703647772</v>
      </c>
      <c r="Y140" s="27">
        <f t="shared" si="363"/>
        <v>0.49555007167727183</v>
      </c>
      <c r="Z140" s="27">
        <f t="shared" si="364"/>
        <v>-0.3422949372880737</v>
      </c>
      <c r="AA140" s="27">
        <f t="shared" si="365"/>
        <v>-6.6152688285346102</v>
      </c>
      <c r="AB140" s="27">
        <f t="shared" si="366"/>
        <v>2.8268029094673324</v>
      </c>
      <c r="AC140" s="27">
        <f t="shared" si="367"/>
        <v>4.1427122597617227</v>
      </c>
      <c r="AD140" s="27">
        <f t="shared" si="368"/>
        <v>5.1004466179021222</v>
      </c>
      <c r="AE140" s="27">
        <f t="shared" si="369"/>
        <v>2.8982189657853894</v>
      </c>
      <c r="AF140" s="27">
        <f t="shared" si="370"/>
        <v>8.9734745235031284</v>
      </c>
      <c r="AG140" s="27">
        <f t="shared" si="371"/>
        <v>4.5333813374555803</v>
      </c>
      <c r="AH140" s="27">
        <f t="shared" si="372"/>
        <v>3.4300719262454464</v>
      </c>
      <c r="AI140" s="27">
        <f t="shared" si="373"/>
        <v>5.7666240921167287</v>
      </c>
      <c r="AJ140" s="27">
        <f t="shared" si="374"/>
        <v>2.3157281113174122</v>
      </c>
      <c r="AK140" s="27">
        <f t="shared" si="375"/>
        <v>1.8271291675481223</v>
      </c>
      <c r="AL140" s="27">
        <f t="shared" si="376"/>
        <v>4.5812682310670994</v>
      </c>
      <c r="AM140" s="27">
        <f t="shared" si="377"/>
        <v>0.82870162232717348</v>
      </c>
      <c r="AN140" s="27">
        <f t="shared" si="378"/>
        <v>7.7916028298686797</v>
      </c>
      <c r="AO140" s="27">
        <f t="shared" si="379"/>
        <v>2.2873198151883969</v>
      </c>
      <c r="AP140" s="23"/>
      <c r="AQ140" s="23"/>
      <c r="AR140" s="57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M140" s="57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</row>
    <row r="141" spans="1:84" s="59" customFormat="1" ht="15.75" x14ac:dyDescent="0.25">
      <c r="A141" s="42">
        <v>45292</v>
      </c>
      <c r="B141" s="29">
        <v>133.22878975789615</v>
      </c>
      <c r="C141" s="29">
        <v>62.166216195462404</v>
      </c>
      <c r="D141" s="29">
        <v>141.60517240126848</v>
      </c>
      <c r="E141" s="29">
        <v>143.00255112410903</v>
      </c>
      <c r="F141" s="29">
        <v>153.56991833458989</v>
      </c>
      <c r="G141" s="29">
        <v>145.60395052069589</v>
      </c>
      <c r="H141" s="29">
        <v>138.11284835453026</v>
      </c>
      <c r="I141" s="29">
        <v>154.24705856469637</v>
      </c>
      <c r="J141" s="29">
        <v>143.46792392099877</v>
      </c>
      <c r="K141" s="29">
        <v>211.11992092247434</v>
      </c>
      <c r="L141" s="29">
        <v>153.41441722730949</v>
      </c>
      <c r="M141" s="29">
        <v>137.93457056203798</v>
      </c>
      <c r="N141" s="29">
        <v>148.99584419571428</v>
      </c>
      <c r="O141" s="29">
        <v>132.37770414845923</v>
      </c>
      <c r="P141" s="29">
        <v>111.08640379400993</v>
      </c>
      <c r="Q141" s="29">
        <v>166.96086169414426</v>
      </c>
      <c r="R141" s="29">
        <v>125.77707809417423</v>
      </c>
      <c r="S141" s="29">
        <v>170.20900321121283</v>
      </c>
      <c r="T141" s="29">
        <v>145.20847032850997</v>
      </c>
      <c r="U141" s="23"/>
      <c r="V141" s="42">
        <v>45292</v>
      </c>
      <c r="W141" s="29">
        <f t="shared" ref="W141:W143" si="380">B141/B129*100-100</f>
        <v>0.98250560464587977</v>
      </c>
      <c r="X141" s="29">
        <f t="shared" ref="X141:X143" si="381">C141/C129*100-100</f>
        <v>-6.616299422959429</v>
      </c>
      <c r="Y141" s="29">
        <f t="shared" ref="Y141:Y143" si="382">D141/D129*100-100</f>
        <v>2.0515124761763843</v>
      </c>
      <c r="Z141" s="29">
        <f t="shared" ref="Z141:Z143" si="383">E141/E129*100-100</f>
        <v>1.4337998293500078</v>
      </c>
      <c r="AA141" s="29">
        <f t="shared" ref="AA141:AA143" si="384">F141/F129*100-100</f>
        <v>9.8266691156259043</v>
      </c>
      <c r="AB141" s="29">
        <f t="shared" ref="AB141:AB143" si="385">G141/G129*100-100</f>
        <v>4.4834503870617937</v>
      </c>
      <c r="AC141" s="29">
        <f t="shared" ref="AC141:AC143" si="386">H141/H129*100-100</f>
        <v>3.2003130582099857</v>
      </c>
      <c r="AD141" s="29">
        <f t="shared" ref="AD141:AD143" si="387">I141/I129*100-100</f>
        <v>2.4794000072298559</v>
      </c>
      <c r="AE141" s="29">
        <f t="shared" ref="AE141:AE143" si="388">J141/J129*100-100</f>
        <v>2.847608219339179</v>
      </c>
      <c r="AF141" s="29">
        <f t="shared" ref="AF141:AF143" si="389">K141/K129*100-100</f>
        <v>7.5976103282345093</v>
      </c>
      <c r="AG141" s="29">
        <f t="shared" ref="AG141:AG143" si="390">L141/L129*100-100</f>
        <v>4.6436854940752141</v>
      </c>
      <c r="AH141" s="29">
        <f t="shared" ref="AH141:AH143" si="391">M141/M129*100-100</f>
        <v>4.7383853903256465</v>
      </c>
      <c r="AI141" s="29">
        <f t="shared" ref="AI141:AI143" si="392">N141/N129*100-100</f>
        <v>2.4528677557750882</v>
      </c>
      <c r="AJ141" s="29">
        <f t="shared" ref="AJ141:AJ143" si="393">O141/O129*100-100</f>
        <v>2.4978088357400452</v>
      </c>
      <c r="AK141" s="29">
        <f t="shared" ref="AK141:AK143" si="394">P141/P129*100-100</f>
        <v>6.7634191192102833</v>
      </c>
      <c r="AL141" s="29">
        <f t="shared" ref="AL141:AL143" si="395">Q141/Q129*100-100</f>
        <v>8.06584873423175</v>
      </c>
      <c r="AM141" s="29">
        <f t="shared" ref="AM141:AM143" si="396">R141/R129*100-100</f>
        <v>2.9898499163607113</v>
      </c>
      <c r="AN141" s="29">
        <f t="shared" ref="AN141:AN143" si="397">S141/S129*100-100</f>
        <v>8.4020999993792884</v>
      </c>
      <c r="AO141" s="29">
        <f t="shared" ref="AO141:AO143" si="398">T141/T129*100-100</f>
        <v>4.2519402168277054</v>
      </c>
      <c r="AP141" s="23"/>
      <c r="AQ141" s="23"/>
      <c r="AR141" s="57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M141" s="57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</row>
    <row r="142" spans="1:84" s="59" customFormat="1" ht="15.75" x14ac:dyDescent="0.25">
      <c r="A142" s="43">
        <v>45323</v>
      </c>
      <c r="B142" s="31">
        <v>140.8941208242889</v>
      </c>
      <c r="C142" s="31">
        <v>55.732880645926599</v>
      </c>
      <c r="D142" s="31">
        <v>139.83256106018496</v>
      </c>
      <c r="E142" s="31">
        <v>137.92199134964625</v>
      </c>
      <c r="F142" s="31">
        <v>148.06780806674553</v>
      </c>
      <c r="G142" s="31">
        <v>144.42168684435856</v>
      </c>
      <c r="H142" s="31">
        <v>140.3172067961199</v>
      </c>
      <c r="I142" s="31">
        <v>149.68536320642062</v>
      </c>
      <c r="J142" s="31">
        <v>136.44657823215692</v>
      </c>
      <c r="K142" s="31">
        <v>200.22008567797872</v>
      </c>
      <c r="L142" s="31">
        <v>152.77767448818793</v>
      </c>
      <c r="M142" s="31">
        <v>139.44951304615327</v>
      </c>
      <c r="N142" s="31">
        <v>156.46802464605125</v>
      </c>
      <c r="O142" s="31">
        <v>133.80584911021248</v>
      </c>
      <c r="P142" s="31">
        <v>125.66708870326448</v>
      </c>
      <c r="Q142" s="31">
        <v>170.35702583769969</v>
      </c>
      <c r="R142" s="31">
        <v>119.27122063192012</v>
      </c>
      <c r="S142" s="31">
        <v>167.69700573281199</v>
      </c>
      <c r="T142" s="31">
        <v>145.16609858554426</v>
      </c>
      <c r="U142" s="23"/>
      <c r="V142" s="43">
        <v>45323</v>
      </c>
      <c r="W142" s="31">
        <f t="shared" si="380"/>
        <v>-1.3756578385830096</v>
      </c>
      <c r="X142" s="31">
        <f t="shared" si="381"/>
        <v>-14.466330939495222</v>
      </c>
      <c r="Y142" s="31">
        <f t="shared" si="382"/>
        <v>0.46875129913071589</v>
      </c>
      <c r="Z142" s="31">
        <f t="shared" si="383"/>
        <v>3.9129246253547336</v>
      </c>
      <c r="AA142" s="31">
        <f t="shared" si="384"/>
        <v>-7.295808864852134</v>
      </c>
      <c r="AB142" s="31">
        <f t="shared" si="385"/>
        <v>5.2147061788175648</v>
      </c>
      <c r="AC142" s="31">
        <f t="shared" si="386"/>
        <v>3.0154841150624065</v>
      </c>
      <c r="AD142" s="31">
        <f t="shared" si="387"/>
        <v>4.7129076810527977</v>
      </c>
      <c r="AE142" s="31">
        <f t="shared" si="388"/>
        <v>5.0053437274764008</v>
      </c>
      <c r="AF142" s="31">
        <f t="shared" si="389"/>
        <v>7.1562726541096708</v>
      </c>
      <c r="AG142" s="31">
        <f t="shared" si="390"/>
        <v>4.6295669135283219</v>
      </c>
      <c r="AH142" s="31">
        <f t="shared" si="391"/>
        <v>4.266925584567673</v>
      </c>
      <c r="AI142" s="31">
        <f t="shared" si="392"/>
        <v>6.4405106471210729</v>
      </c>
      <c r="AJ142" s="31">
        <f t="shared" si="393"/>
        <v>0.17001404878345738</v>
      </c>
      <c r="AK142" s="31">
        <f t="shared" si="394"/>
        <v>4.0979487397240035</v>
      </c>
      <c r="AL142" s="31">
        <f t="shared" si="395"/>
        <v>9.6537069616596511</v>
      </c>
      <c r="AM142" s="31">
        <f t="shared" si="396"/>
        <v>2.2775507969556799</v>
      </c>
      <c r="AN142" s="31">
        <f t="shared" si="397"/>
        <v>7.812625750248344</v>
      </c>
      <c r="AO142" s="31">
        <f t="shared" si="398"/>
        <v>2.9968346905788508</v>
      </c>
      <c r="AP142" s="23"/>
      <c r="AQ142" s="23"/>
      <c r="AR142" s="57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M142" s="57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</row>
    <row r="143" spans="1:84" s="59" customFormat="1" ht="15.75" x14ac:dyDescent="0.25">
      <c r="A143" s="43">
        <v>45352</v>
      </c>
      <c r="B143" s="31">
        <v>145.03415824937355</v>
      </c>
      <c r="C143" s="31">
        <v>57.674022554646626</v>
      </c>
      <c r="D143" s="31">
        <v>146.71943359038522</v>
      </c>
      <c r="E143" s="31">
        <v>141.03241124556541</v>
      </c>
      <c r="F143" s="31">
        <v>150.64656594768573</v>
      </c>
      <c r="G143" s="31">
        <v>141.82617698098085</v>
      </c>
      <c r="H143" s="31">
        <v>139.86719648083584</v>
      </c>
      <c r="I143" s="31">
        <v>172.1896962642239</v>
      </c>
      <c r="J143" s="31">
        <v>144.5083715171215</v>
      </c>
      <c r="K143" s="31">
        <v>206.86761365723777</v>
      </c>
      <c r="L143" s="31">
        <v>153.13132178902538</v>
      </c>
      <c r="M143" s="31">
        <v>141.43737825326937</v>
      </c>
      <c r="N143" s="31">
        <v>147.35957026351991</v>
      </c>
      <c r="O143" s="31">
        <v>134.58014527918652</v>
      </c>
      <c r="P143" s="31">
        <v>143.99446973042049</v>
      </c>
      <c r="Q143" s="31">
        <v>167.57680317971722</v>
      </c>
      <c r="R143" s="31">
        <v>124.91563397415307</v>
      </c>
      <c r="S143" s="31">
        <v>162.91137261809013</v>
      </c>
      <c r="T143" s="31">
        <v>147.97366890515517</v>
      </c>
      <c r="U143" s="23"/>
      <c r="V143" s="43">
        <v>45352</v>
      </c>
      <c r="W143" s="31">
        <f t="shared" si="380"/>
        <v>-0.89044549861793598</v>
      </c>
      <c r="X143" s="31">
        <f t="shared" si="381"/>
        <v>-20.122696370820208</v>
      </c>
      <c r="Y143" s="31">
        <f t="shared" si="382"/>
        <v>-1.2572269051760401</v>
      </c>
      <c r="Z143" s="31">
        <f t="shared" si="383"/>
        <v>0.80727533329184098</v>
      </c>
      <c r="AA143" s="31">
        <f t="shared" si="384"/>
        <v>-4.9898021692961976</v>
      </c>
      <c r="AB143" s="31">
        <f t="shared" si="385"/>
        <v>3.678915006002569</v>
      </c>
      <c r="AC143" s="31">
        <f t="shared" si="386"/>
        <v>2.751133045999083</v>
      </c>
      <c r="AD143" s="31">
        <f t="shared" si="387"/>
        <v>10.310903603568519</v>
      </c>
      <c r="AE143" s="31">
        <f t="shared" si="388"/>
        <v>2.7558920433749847</v>
      </c>
      <c r="AF143" s="31">
        <f t="shared" si="389"/>
        <v>8.9873644500730023</v>
      </c>
      <c r="AG143" s="31">
        <f t="shared" si="390"/>
        <v>4.2062382667436253</v>
      </c>
      <c r="AH143" s="31">
        <f t="shared" si="391"/>
        <v>3.551901744467159</v>
      </c>
      <c r="AI143" s="31">
        <f t="shared" si="392"/>
        <v>0.86246415340987426</v>
      </c>
      <c r="AJ143" s="31">
        <f t="shared" si="393"/>
        <v>0.2727049325995381</v>
      </c>
      <c r="AK143" s="31">
        <f t="shared" si="394"/>
        <v>2.5877020742655077</v>
      </c>
      <c r="AL143" s="31">
        <f t="shared" si="395"/>
        <v>4.4058145132509878</v>
      </c>
      <c r="AM143" s="31">
        <f t="shared" si="396"/>
        <v>1.7318076677324825</v>
      </c>
      <c r="AN143" s="31">
        <f t="shared" si="397"/>
        <v>6.3492856688765187</v>
      </c>
      <c r="AO143" s="31">
        <f t="shared" si="398"/>
        <v>2.1345396938509111</v>
      </c>
      <c r="AP143" s="23"/>
      <c r="AQ143" s="23"/>
      <c r="AR143" s="57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M143" s="57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</row>
    <row r="144" spans="1:84" s="59" customFormat="1" ht="15.75" x14ac:dyDescent="0.25">
      <c r="A144" s="43">
        <v>45383</v>
      </c>
      <c r="B144" s="31">
        <v>130.68316532343795</v>
      </c>
      <c r="C144" s="31">
        <v>59.393637173875547</v>
      </c>
      <c r="D144" s="31">
        <v>148.44923839730282</v>
      </c>
      <c r="E144" s="31">
        <v>135.11050467098124</v>
      </c>
      <c r="F144" s="31">
        <v>140.66570609887017</v>
      </c>
      <c r="G144" s="31">
        <v>146.9162282596595</v>
      </c>
      <c r="H144" s="31">
        <v>128.22199785315533</v>
      </c>
      <c r="I144" s="31">
        <v>162.47820735474602</v>
      </c>
      <c r="J144" s="31">
        <v>147.53367345310636</v>
      </c>
      <c r="K144" s="31">
        <v>209.44056695746141</v>
      </c>
      <c r="L144" s="31">
        <v>153.70020079379958</v>
      </c>
      <c r="M144" s="31">
        <v>146.07854845162711</v>
      </c>
      <c r="N144" s="31">
        <v>149.51176206583182</v>
      </c>
      <c r="O144" s="31">
        <v>136.00104748858016</v>
      </c>
      <c r="P144" s="31">
        <v>124.66634241579837</v>
      </c>
      <c r="Q144" s="31">
        <v>173.85198641267624</v>
      </c>
      <c r="R144" s="31">
        <v>121.89001399444975</v>
      </c>
      <c r="S144" s="31">
        <v>168.01922475781677</v>
      </c>
      <c r="T144" s="31">
        <v>146.23148792634746</v>
      </c>
      <c r="U144" s="47"/>
      <c r="V144" s="43">
        <v>45383</v>
      </c>
      <c r="W144" s="31">
        <f t="shared" ref="W144:W146" si="399">B144/B132*100-100</f>
        <v>-0.57147554890536867</v>
      </c>
      <c r="X144" s="31">
        <f t="shared" ref="X144:X146" si="400">C144/C132*100-100</f>
        <v>-7.4565472548994336</v>
      </c>
      <c r="Y144" s="31">
        <f t="shared" ref="Y144:Y146" si="401">D144/D132*100-100</f>
        <v>5.4182394280285706</v>
      </c>
      <c r="Z144" s="31">
        <f t="shared" ref="Z144:Z146" si="402">E144/E132*100-100</f>
        <v>9.6811647245344403</v>
      </c>
      <c r="AA144" s="31">
        <f t="shared" ref="AA144:AA146" si="403">F144/F132*100-100</f>
        <v>-9.3560820061969849</v>
      </c>
      <c r="AB144" s="31">
        <f t="shared" ref="AB144:AB146" si="404">G144/G132*100-100</f>
        <v>5.2949553212889668</v>
      </c>
      <c r="AC144" s="31">
        <f t="shared" ref="AC144:AC146" si="405">H144/H132*100-100</f>
        <v>7.1892548962797918</v>
      </c>
      <c r="AD144" s="31">
        <f t="shared" ref="AD144:AD146" si="406">I144/I132*100-100</f>
        <v>-2.6342995813975136</v>
      </c>
      <c r="AE144" s="31">
        <f t="shared" ref="AE144:AE146" si="407">J144/J132*100-100</f>
        <v>9.2728014139994173</v>
      </c>
      <c r="AF144" s="31">
        <f t="shared" ref="AF144:AF146" si="408">K144/K132*100-100</f>
        <v>8.5105918596080556</v>
      </c>
      <c r="AG144" s="31">
        <f t="shared" ref="AG144:AG146" si="409">L144/L132*100-100</f>
        <v>4.4492340526953456</v>
      </c>
      <c r="AH144" s="31">
        <f t="shared" ref="AH144:AH146" si="410">M144/M132*100-100</f>
        <v>4.4630743345394706</v>
      </c>
      <c r="AI144" s="31">
        <f t="shared" ref="AI144:AI146" si="411">N144/N132*100-100</f>
        <v>7.0675569719321061</v>
      </c>
      <c r="AJ144" s="31">
        <f t="shared" ref="AJ144:AJ146" si="412">O144/O132*100-100</f>
        <v>1.0667235711575813</v>
      </c>
      <c r="AK144" s="31">
        <f t="shared" ref="AK144:AK146" si="413">P144/P132*100-100</f>
        <v>2.6608751558361092</v>
      </c>
      <c r="AL144" s="31">
        <f t="shared" ref="AL144:AL146" si="414">Q144/Q132*100-100</f>
        <v>8.004648790274544</v>
      </c>
      <c r="AM144" s="31">
        <f t="shared" ref="AM144:AM146" si="415">R144/R132*100-100</f>
        <v>2.4206878162821255</v>
      </c>
      <c r="AN144" s="31">
        <f t="shared" ref="AN144:AN146" si="416">S144/S132*100-100</f>
        <v>8.8016583914078126</v>
      </c>
      <c r="AO144" s="31">
        <f t="shared" ref="AO144:AO146" si="417">T144/T132*100-100</f>
        <v>3.9316973392582213</v>
      </c>
      <c r="AP144" s="47"/>
      <c r="AQ144" s="47"/>
      <c r="AR144" s="57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M144" s="57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</row>
    <row r="145" spans="1:84" s="59" customFormat="1" ht="15.75" x14ac:dyDescent="0.25">
      <c r="A145" s="43">
        <v>45413</v>
      </c>
      <c r="B145" s="31">
        <v>121.89379004544547</v>
      </c>
      <c r="C145" s="31">
        <v>63.357338583772155</v>
      </c>
      <c r="D145" s="31">
        <v>149.26547988884482</v>
      </c>
      <c r="E145" s="31">
        <v>133.58770424259978</v>
      </c>
      <c r="F145" s="31">
        <v>158.17742259487181</v>
      </c>
      <c r="G145" s="31">
        <v>147.84257438949297</v>
      </c>
      <c r="H145" s="31">
        <v>124.94974235270652</v>
      </c>
      <c r="I145" s="31">
        <v>173.80345295339438</v>
      </c>
      <c r="J145" s="31">
        <v>149.2031641207347</v>
      </c>
      <c r="K145" s="31">
        <v>211.91635259779807</v>
      </c>
      <c r="L145" s="31">
        <v>155.31947546905462</v>
      </c>
      <c r="M145" s="31">
        <v>146.14815483314703</v>
      </c>
      <c r="N145" s="31">
        <v>155.4217646357784</v>
      </c>
      <c r="O145" s="31">
        <v>136.15546971923072</v>
      </c>
      <c r="P145" s="31">
        <v>116.37228169822208</v>
      </c>
      <c r="Q145" s="31">
        <v>179.98921204137076</v>
      </c>
      <c r="R145" s="31">
        <v>127.18386060890626</v>
      </c>
      <c r="S145" s="31">
        <v>175.21902315696792</v>
      </c>
      <c r="T145" s="31">
        <v>147.46040228870751</v>
      </c>
      <c r="U145" s="23"/>
      <c r="V145" s="43">
        <v>45413</v>
      </c>
      <c r="W145" s="31">
        <f t="shared" si="399"/>
        <v>-1.4371388035550439</v>
      </c>
      <c r="X145" s="31">
        <f t="shared" si="400"/>
        <v>-1.0109825769529124</v>
      </c>
      <c r="Y145" s="31">
        <f t="shared" si="401"/>
        <v>5.2920963308818187</v>
      </c>
      <c r="Z145" s="31">
        <f t="shared" si="402"/>
        <v>7.583936216287853</v>
      </c>
      <c r="AA145" s="31">
        <f t="shared" si="403"/>
        <v>-0.39432954569257106</v>
      </c>
      <c r="AB145" s="31">
        <f t="shared" si="404"/>
        <v>5.2434828705892045</v>
      </c>
      <c r="AC145" s="31">
        <f t="shared" si="405"/>
        <v>5.3934848965768509</v>
      </c>
      <c r="AD145" s="31">
        <f t="shared" si="406"/>
        <v>5.8910673107229456</v>
      </c>
      <c r="AE145" s="31">
        <f t="shared" si="407"/>
        <v>7.1280418242407677</v>
      </c>
      <c r="AF145" s="31">
        <f t="shared" si="408"/>
        <v>4.9220204929060429</v>
      </c>
      <c r="AG145" s="31">
        <f t="shared" si="409"/>
        <v>4.7775909419553102</v>
      </c>
      <c r="AH145" s="31">
        <f t="shared" si="410"/>
        <v>4.8277778417541697</v>
      </c>
      <c r="AI145" s="31">
        <f t="shared" si="411"/>
        <v>5.7054304715547346</v>
      </c>
      <c r="AJ145" s="31">
        <f t="shared" si="412"/>
        <v>1.2335274184672897</v>
      </c>
      <c r="AK145" s="31">
        <f t="shared" si="413"/>
        <v>3.1653566473325014</v>
      </c>
      <c r="AL145" s="31">
        <f t="shared" si="414"/>
        <v>7.2500873621749662</v>
      </c>
      <c r="AM145" s="31">
        <f t="shared" si="415"/>
        <v>3.4003611603808963</v>
      </c>
      <c r="AN145" s="31">
        <f t="shared" si="416"/>
        <v>9.8724174929075872</v>
      </c>
      <c r="AO145" s="31">
        <f t="shared" si="417"/>
        <v>4.4101219055940817</v>
      </c>
      <c r="AP145" s="23"/>
      <c r="AQ145" s="23"/>
      <c r="AR145" s="57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M145" s="57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</row>
    <row r="146" spans="1:84" s="59" customFormat="1" ht="15.75" x14ac:dyDescent="0.25">
      <c r="A146" s="43">
        <v>45444</v>
      </c>
      <c r="B146" s="31">
        <v>117.99924840557357</v>
      </c>
      <c r="C146" s="31">
        <v>61.172750946749048</v>
      </c>
      <c r="D146" s="31">
        <v>141.85516103911846</v>
      </c>
      <c r="E146" s="31">
        <v>127.59994045986456</v>
      </c>
      <c r="F146" s="31">
        <v>152.8858016346187</v>
      </c>
      <c r="G146" s="31">
        <v>148.11233030573874</v>
      </c>
      <c r="H146" s="31">
        <v>122.05848419598755</v>
      </c>
      <c r="I146" s="31">
        <v>149.10990515671455</v>
      </c>
      <c r="J146" s="31">
        <v>143.97087319638783</v>
      </c>
      <c r="K146" s="31">
        <v>216.57517698130505</v>
      </c>
      <c r="L146" s="31">
        <v>154.61518553730292</v>
      </c>
      <c r="M146" s="31">
        <v>139.72261277262317</v>
      </c>
      <c r="N146" s="31">
        <v>140.48050129947717</v>
      </c>
      <c r="O146" s="31">
        <v>136.02787837546072</v>
      </c>
      <c r="P146" s="31">
        <v>116.27813223832007</v>
      </c>
      <c r="Q146" s="31">
        <v>179.80307287551545</v>
      </c>
      <c r="R146" s="31">
        <v>122.85776910461094</v>
      </c>
      <c r="S146" s="31">
        <v>164.77182827161982</v>
      </c>
      <c r="T146" s="31">
        <v>143.33339640361942</v>
      </c>
      <c r="U146" s="23"/>
      <c r="V146" s="43">
        <v>45444</v>
      </c>
      <c r="W146" s="31">
        <f t="shared" si="399"/>
        <v>-1.7347613480481385</v>
      </c>
      <c r="X146" s="31">
        <f t="shared" si="400"/>
        <v>-2.3385430804567449</v>
      </c>
      <c r="Y146" s="31">
        <f t="shared" si="401"/>
        <v>1.3446092378624996</v>
      </c>
      <c r="Z146" s="31">
        <f t="shared" si="402"/>
        <v>8.9279243398922716</v>
      </c>
      <c r="AA146" s="31">
        <f t="shared" si="403"/>
        <v>-1.2870984011979658</v>
      </c>
      <c r="AB146" s="31">
        <f t="shared" si="404"/>
        <v>4.5255643401815888</v>
      </c>
      <c r="AC146" s="31">
        <f t="shared" si="405"/>
        <v>3.1020562763596047</v>
      </c>
      <c r="AD146" s="31">
        <f t="shared" si="406"/>
        <v>6.3011774032103176</v>
      </c>
      <c r="AE146" s="31">
        <f t="shared" si="407"/>
        <v>4.4120987321112182</v>
      </c>
      <c r="AF146" s="31">
        <f t="shared" si="408"/>
        <v>5.1265826549809788</v>
      </c>
      <c r="AG146" s="31">
        <f t="shared" si="409"/>
        <v>4.3126650396176274</v>
      </c>
      <c r="AH146" s="31">
        <f t="shared" si="410"/>
        <v>1.4644226228274704</v>
      </c>
      <c r="AI146" s="31">
        <f t="shared" si="411"/>
        <v>3.2146393202031334</v>
      </c>
      <c r="AJ146" s="31">
        <f t="shared" si="412"/>
        <v>0.77063995196495227</v>
      </c>
      <c r="AK146" s="31">
        <f t="shared" si="413"/>
        <v>3.1870258591705181</v>
      </c>
      <c r="AL146" s="31">
        <f t="shared" si="414"/>
        <v>4.6287817655360897</v>
      </c>
      <c r="AM146" s="31">
        <f t="shared" si="415"/>
        <v>2.6176792057379714</v>
      </c>
      <c r="AN146" s="31">
        <f t="shared" si="416"/>
        <v>5.6632468318433098</v>
      </c>
      <c r="AO146" s="31">
        <f t="shared" si="417"/>
        <v>2.8943341881410163</v>
      </c>
      <c r="AP146" s="23"/>
      <c r="AQ146" s="23"/>
      <c r="AR146" s="57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M146" s="57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</row>
    <row r="147" spans="1:84" s="59" customFormat="1" ht="15.75" x14ac:dyDescent="0.25">
      <c r="A147" s="43">
        <v>45474</v>
      </c>
      <c r="B147" s="31">
        <v>118.61767116043366</v>
      </c>
      <c r="C147" s="31">
        <v>65.298042472304118</v>
      </c>
      <c r="D147" s="31">
        <v>141.42805670698161</v>
      </c>
      <c r="E147" s="31">
        <v>138.87940267368742</v>
      </c>
      <c r="F147" s="31">
        <v>161.85553923961328</v>
      </c>
      <c r="G147" s="31">
        <v>148.67965150650562</v>
      </c>
      <c r="H147" s="31">
        <v>127.90645462947339</v>
      </c>
      <c r="I147" s="31">
        <v>159.20023255076933</v>
      </c>
      <c r="J147" s="31">
        <v>149.62350353620971</v>
      </c>
      <c r="K147" s="31">
        <v>214.38876867710852</v>
      </c>
      <c r="L147" s="31">
        <v>155.92851627493516</v>
      </c>
      <c r="M147" s="31">
        <v>145.82972152860731</v>
      </c>
      <c r="N147" s="31">
        <v>155.32525016479974</v>
      </c>
      <c r="O147" s="31">
        <v>136.01006102437171</v>
      </c>
      <c r="P147" s="31">
        <v>127.04828828802705</v>
      </c>
      <c r="Q147" s="31">
        <v>182.3552585930494</v>
      </c>
      <c r="R147" s="31">
        <v>124.49471241578594</v>
      </c>
      <c r="S147" s="31">
        <v>169.50730450463968</v>
      </c>
      <c r="T147" s="31">
        <v>146.43063848594696</v>
      </c>
      <c r="U147" s="23"/>
      <c r="V147" s="43">
        <v>45474</v>
      </c>
      <c r="W147" s="31">
        <f t="shared" ref="W147:W149" si="418">B147/B135*100-100</f>
        <v>-0.80319350552377955</v>
      </c>
      <c r="X147" s="31">
        <f t="shared" ref="X147:X149" si="419">C147/C135*100-100</f>
        <v>-4.5258836804715514</v>
      </c>
      <c r="Y147" s="31">
        <f t="shared" ref="Y147:Y149" si="420">D147/D135*100-100</f>
        <v>1.7699138041032256</v>
      </c>
      <c r="Z147" s="31">
        <f t="shared" ref="Z147:Z149" si="421">E147/E135*100-100</f>
        <v>8.0336349209813278</v>
      </c>
      <c r="AA147" s="31">
        <f t="shared" ref="AA147:AA149" si="422">F147/F135*100-100</f>
        <v>-2.7213816226021947</v>
      </c>
      <c r="AB147" s="31">
        <f t="shared" ref="AB147:AB149" si="423">G147/G135*100-100</f>
        <v>3.9275518926261839</v>
      </c>
      <c r="AC147" s="31">
        <f t="shared" ref="AC147:AC149" si="424">H147/H135*100-100</f>
        <v>2.6294712570106498</v>
      </c>
      <c r="AD147" s="31">
        <f t="shared" ref="AD147:AD149" si="425">I147/I135*100-100</f>
        <v>2.3147116084598878</v>
      </c>
      <c r="AE147" s="31">
        <f t="shared" ref="AE147:AE149" si="426">J147/J135*100-100</f>
        <v>6.7232905873048594</v>
      </c>
      <c r="AF147" s="31">
        <f t="shared" ref="AF147:AF149" si="427">K147/K135*100-100</f>
        <v>8.0601955086641937</v>
      </c>
      <c r="AG147" s="31">
        <f t="shared" ref="AG147:AG149" si="428">L147/L135*100-100</f>
        <v>4.3651278910392932</v>
      </c>
      <c r="AH147" s="31">
        <f t="shared" ref="AH147:AH149" si="429">M147/M135*100-100</f>
        <v>1.892734035109342</v>
      </c>
      <c r="AI147" s="31">
        <f t="shared" ref="AI147:AI149" si="430">N147/N135*100-100</f>
        <v>4.5645944303547026</v>
      </c>
      <c r="AJ147" s="31">
        <f t="shared" ref="AJ147:AJ149" si="431">O147/O135*100-100</f>
        <v>0.62666105480349188</v>
      </c>
      <c r="AK147" s="31">
        <f t="shared" ref="AK147:AK149" si="432">P147/P135*100-100</f>
        <v>3.3193025111534666</v>
      </c>
      <c r="AL147" s="31">
        <f t="shared" ref="AL147:AL149" si="433">Q147/Q135*100-100</f>
        <v>7.8528894986241511</v>
      </c>
      <c r="AM147" s="31">
        <f t="shared" ref="AM147:AM149" si="434">R147/R135*100-100</f>
        <v>3.0646212017739742</v>
      </c>
      <c r="AN147" s="31">
        <f t="shared" ref="AN147:AN149" si="435">S147/S135*100-100</f>
        <v>3.325139510805613</v>
      </c>
      <c r="AO147" s="31">
        <f t="shared" ref="AO147:AO149" si="436">T147/T135*100-100</f>
        <v>2.8396484033846718</v>
      </c>
      <c r="AP147" s="23"/>
      <c r="AQ147" s="23"/>
      <c r="AR147" s="57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M147" s="57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</row>
    <row r="148" spans="1:84" s="59" customFormat="1" ht="15.75" x14ac:dyDescent="0.25">
      <c r="A148" s="43">
        <v>45505</v>
      </c>
      <c r="B148" s="31">
        <v>122.03928587482478</v>
      </c>
      <c r="C148" s="31">
        <v>66.025788699415173</v>
      </c>
      <c r="D148" s="31">
        <v>137.61581901810851</v>
      </c>
      <c r="E148" s="31">
        <v>140.75095975749838</v>
      </c>
      <c r="F148" s="31">
        <v>161.13781031695925</v>
      </c>
      <c r="G148" s="31">
        <v>150.25604490984466</v>
      </c>
      <c r="H148" s="31">
        <v>133.17126518206697</v>
      </c>
      <c r="I148" s="31">
        <v>154.51190890893935</v>
      </c>
      <c r="J148" s="31">
        <v>143.96124654354651</v>
      </c>
      <c r="K148" s="31">
        <v>212.39542353587561</v>
      </c>
      <c r="L148" s="31">
        <v>156.68617640953451</v>
      </c>
      <c r="M148" s="31">
        <v>145.85112416541315</v>
      </c>
      <c r="N148" s="31">
        <v>155.57256049985688</v>
      </c>
      <c r="O148" s="31">
        <v>136.14771378160725</v>
      </c>
      <c r="P148" s="31">
        <v>127.69416035489263</v>
      </c>
      <c r="Q148" s="31">
        <v>186.86870101243625</v>
      </c>
      <c r="R148" s="31">
        <v>125.29038562965056</v>
      </c>
      <c r="S148" s="31">
        <v>169.93675370794361</v>
      </c>
      <c r="T148" s="31">
        <v>146.66510757626847</v>
      </c>
      <c r="U148" s="23"/>
      <c r="V148" s="43">
        <v>45505</v>
      </c>
      <c r="W148" s="31">
        <f t="shared" si="418"/>
        <v>0.25188693776811988</v>
      </c>
      <c r="X148" s="31">
        <f t="shared" si="419"/>
        <v>0.67389554739787627</v>
      </c>
      <c r="Y148" s="31">
        <f t="shared" si="420"/>
        <v>5.0421871955010715</v>
      </c>
      <c r="Z148" s="31">
        <f t="shared" si="421"/>
        <v>2.6838171448015657</v>
      </c>
      <c r="AA148" s="31">
        <f t="shared" si="422"/>
        <v>1.5957444731536299</v>
      </c>
      <c r="AB148" s="31">
        <f t="shared" si="423"/>
        <v>4.417857235009464</v>
      </c>
      <c r="AC148" s="31">
        <f t="shared" si="424"/>
        <v>4.0214858039897763</v>
      </c>
      <c r="AD148" s="31">
        <f t="shared" si="425"/>
        <v>5.2115630261757389</v>
      </c>
      <c r="AE148" s="31">
        <f t="shared" si="426"/>
        <v>5.3646443244575153</v>
      </c>
      <c r="AF148" s="31">
        <f t="shared" si="427"/>
        <v>9.8166565099041065</v>
      </c>
      <c r="AG148" s="31">
        <f t="shared" si="428"/>
        <v>4.4859771998113871</v>
      </c>
      <c r="AH148" s="31">
        <f t="shared" si="429"/>
        <v>3.9324563029024375</v>
      </c>
      <c r="AI148" s="31">
        <f t="shared" si="430"/>
        <v>5.0283983169900637</v>
      </c>
      <c r="AJ148" s="31">
        <f t="shared" si="431"/>
        <v>0.78106073014309629</v>
      </c>
      <c r="AK148" s="31">
        <f t="shared" si="432"/>
        <v>3.625180955834665</v>
      </c>
      <c r="AL148" s="31">
        <f t="shared" si="433"/>
        <v>4.9609129056046726</v>
      </c>
      <c r="AM148" s="31">
        <f t="shared" si="434"/>
        <v>2.9660464940859868</v>
      </c>
      <c r="AN148" s="31">
        <f t="shared" si="435"/>
        <v>5.172718959330453</v>
      </c>
      <c r="AO148" s="31">
        <f t="shared" si="436"/>
        <v>3.9543580459163223</v>
      </c>
      <c r="AP148" s="23"/>
      <c r="AQ148" s="23"/>
      <c r="AR148" s="57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M148" s="57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</row>
    <row r="149" spans="1:84" s="59" customFormat="1" ht="15.75" x14ac:dyDescent="0.25">
      <c r="A149" s="43">
        <v>45536</v>
      </c>
      <c r="B149" s="31">
        <v>117.86189527058923</v>
      </c>
      <c r="C149" s="31">
        <v>59.406279138733019</v>
      </c>
      <c r="D149" s="31">
        <v>131.70668059993454</v>
      </c>
      <c r="E149" s="31">
        <v>136.81226543499011</v>
      </c>
      <c r="F149" s="31">
        <v>151.92124276539772</v>
      </c>
      <c r="G149" s="31">
        <v>148.3137549251488</v>
      </c>
      <c r="H149" s="31">
        <v>137.58982090976235</v>
      </c>
      <c r="I149" s="31">
        <v>155.56591809005008</v>
      </c>
      <c r="J149" s="31">
        <v>143.83956981056318</v>
      </c>
      <c r="K149" s="31">
        <v>208.21345421157559</v>
      </c>
      <c r="L149" s="31">
        <v>156.64912547355135</v>
      </c>
      <c r="M149" s="31">
        <v>142.85666642343034</v>
      </c>
      <c r="N149" s="31">
        <v>146.30176890886284</v>
      </c>
      <c r="O149" s="31">
        <v>137.0381719414938</v>
      </c>
      <c r="P149" s="31">
        <v>119.71877635368074</v>
      </c>
      <c r="Q149" s="31">
        <v>184.95160303448426</v>
      </c>
      <c r="R149" s="31">
        <v>129.22862549246381</v>
      </c>
      <c r="S149" s="31">
        <v>170.32936367984072</v>
      </c>
      <c r="T149" s="31">
        <v>143.78210314733818</v>
      </c>
      <c r="U149" s="23"/>
      <c r="V149" s="43">
        <v>45536</v>
      </c>
      <c r="W149" s="31">
        <f t="shared" si="418"/>
        <v>1.0831943892169846</v>
      </c>
      <c r="X149" s="31">
        <f t="shared" si="419"/>
        <v>-4.4886157795980353</v>
      </c>
      <c r="Y149" s="31">
        <f t="shared" si="420"/>
        <v>3.544000965230083</v>
      </c>
      <c r="Z149" s="31">
        <f t="shared" si="421"/>
        <v>0.17732926954714401</v>
      </c>
      <c r="AA149" s="31">
        <f t="shared" si="422"/>
        <v>0.21322466611673008</v>
      </c>
      <c r="AB149" s="31">
        <f t="shared" si="423"/>
        <v>4.0324870710965968</v>
      </c>
      <c r="AC149" s="31">
        <f t="shared" si="424"/>
        <v>6.2488584703968399</v>
      </c>
      <c r="AD149" s="31">
        <f t="shared" si="425"/>
        <v>5.5233070384761049</v>
      </c>
      <c r="AE149" s="31">
        <f t="shared" si="426"/>
        <v>5.3625121376471725</v>
      </c>
      <c r="AF149" s="31">
        <f t="shared" si="427"/>
        <v>10.415469925542013</v>
      </c>
      <c r="AG149" s="31">
        <f t="shared" si="428"/>
        <v>4.2961611406379063</v>
      </c>
      <c r="AH149" s="31">
        <f t="shared" si="429"/>
        <v>6.3231803546092777</v>
      </c>
      <c r="AI149" s="31">
        <f t="shared" si="430"/>
        <v>0.29726358582162504</v>
      </c>
      <c r="AJ149" s="31">
        <f t="shared" si="431"/>
        <v>1.4223435244237805</v>
      </c>
      <c r="AK149" s="31">
        <f t="shared" si="432"/>
        <v>3.9876733847226546</v>
      </c>
      <c r="AL149" s="31">
        <f t="shared" si="433"/>
        <v>5.0346349595744613</v>
      </c>
      <c r="AM149" s="31">
        <f t="shared" si="434"/>
        <v>3.3997943665489601</v>
      </c>
      <c r="AN149" s="31">
        <f t="shared" si="435"/>
        <v>6.6601497569010348</v>
      </c>
      <c r="AO149" s="31">
        <f t="shared" si="436"/>
        <v>3.7333394990428417</v>
      </c>
      <c r="AP149" s="23"/>
      <c r="AQ149" s="23"/>
      <c r="AR149" s="57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M149" s="57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</row>
    <row r="150" spans="1:84" s="59" customFormat="1" ht="15.75" hidden="1" x14ac:dyDescent="0.25">
      <c r="A150" s="43">
        <v>45566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23"/>
      <c r="V150" s="43">
        <v>45566</v>
      </c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23"/>
      <c r="AQ150" s="23"/>
      <c r="AR150" s="57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M150" s="57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</row>
    <row r="151" spans="1:84" s="59" customFormat="1" ht="15.75" hidden="1" x14ac:dyDescent="0.25">
      <c r="A151" s="43">
        <v>45597</v>
      </c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23"/>
      <c r="V151" s="43">
        <v>45597</v>
      </c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23"/>
      <c r="AQ151" s="23"/>
      <c r="AR151" s="57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M151" s="57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</row>
    <row r="152" spans="1:84" s="59" customFormat="1" ht="15.75" hidden="1" x14ac:dyDescent="0.25">
      <c r="A152" s="44">
        <v>45627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23"/>
      <c r="V152" s="44">
        <v>45627</v>
      </c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23"/>
      <c r="AQ152" s="23"/>
      <c r="AR152" s="57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M152" s="57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</row>
    <row r="153" spans="1:84" s="59" customFormat="1" ht="15.75" hidden="1" x14ac:dyDescent="0.25">
      <c r="A153" s="45">
        <v>45658</v>
      </c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23"/>
      <c r="V153" s="45">
        <v>45658</v>
      </c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23"/>
      <c r="AQ153" s="23"/>
      <c r="AR153" s="57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M153" s="57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</row>
    <row r="154" spans="1:84" s="59" customFormat="1" ht="15.75" hidden="1" x14ac:dyDescent="0.25">
      <c r="A154" s="40">
        <v>45689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3"/>
      <c r="V154" s="40">
        <v>45689</v>
      </c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3"/>
      <c r="AQ154" s="23"/>
      <c r="AR154" s="57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M154" s="57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</row>
    <row r="155" spans="1:84" s="59" customFormat="1" ht="15.75" hidden="1" x14ac:dyDescent="0.25">
      <c r="A155" s="40">
        <v>45717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3"/>
      <c r="V155" s="40">
        <v>45717</v>
      </c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3"/>
      <c r="AQ155" s="23"/>
      <c r="AR155" s="57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M155" s="57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</row>
    <row r="156" spans="1:84" s="59" customFormat="1" ht="15.75" hidden="1" x14ac:dyDescent="0.25">
      <c r="A156" s="40">
        <v>45748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3"/>
      <c r="V156" s="40">
        <v>45748</v>
      </c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3"/>
      <c r="AQ156" s="23"/>
      <c r="AR156" s="57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M156" s="57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</row>
    <row r="157" spans="1:84" s="59" customFormat="1" ht="15.75" hidden="1" x14ac:dyDescent="0.25">
      <c r="A157" s="40">
        <v>45778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3"/>
      <c r="V157" s="40">
        <v>45778</v>
      </c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3"/>
      <c r="AQ157" s="23"/>
      <c r="AR157" s="57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M157" s="57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</row>
    <row r="158" spans="1:84" s="59" customFormat="1" ht="15.75" hidden="1" x14ac:dyDescent="0.25">
      <c r="A158" s="40">
        <v>45809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/>
      <c r="V158" s="40">
        <v>45809</v>
      </c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3"/>
      <c r="AQ158" s="23"/>
      <c r="AR158" s="57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M158" s="57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</row>
    <row r="159" spans="1:84" s="59" customFormat="1" ht="15.75" hidden="1" x14ac:dyDescent="0.25">
      <c r="A159" s="40">
        <v>45839</v>
      </c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3"/>
      <c r="V159" s="40">
        <v>45839</v>
      </c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3"/>
      <c r="AQ159" s="23"/>
      <c r="AR159" s="57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M159" s="57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</row>
    <row r="160" spans="1:84" s="59" customFormat="1" ht="15.75" hidden="1" x14ac:dyDescent="0.25">
      <c r="A160" s="40">
        <v>45870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3"/>
      <c r="V160" s="40">
        <v>45870</v>
      </c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3"/>
      <c r="AQ160" s="23"/>
      <c r="AR160" s="57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M160" s="57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</row>
    <row r="161" spans="1:84" s="59" customFormat="1" ht="15.75" hidden="1" x14ac:dyDescent="0.25">
      <c r="A161" s="40">
        <v>45901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3"/>
      <c r="V161" s="40">
        <v>45901</v>
      </c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3"/>
      <c r="AQ161" s="23"/>
      <c r="AR161" s="57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M161" s="57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</row>
    <row r="162" spans="1:84" s="59" customFormat="1" ht="15.75" hidden="1" x14ac:dyDescent="0.25">
      <c r="A162" s="40">
        <v>45931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3"/>
      <c r="V162" s="40">
        <v>45931</v>
      </c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3"/>
      <c r="AQ162" s="23"/>
      <c r="AR162" s="57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M162" s="57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</row>
    <row r="163" spans="1:84" s="59" customFormat="1" ht="15.75" hidden="1" x14ac:dyDescent="0.25">
      <c r="A163" s="40">
        <v>45962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3"/>
      <c r="V163" s="40">
        <v>45962</v>
      </c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3"/>
      <c r="AQ163" s="23"/>
      <c r="AR163" s="57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M163" s="57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</row>
    <row r="164" spans="1:84" s="59" customFormat="1" ht="15.75" hidden="1" x14ac:dyDescent="0.25">
      <c r="A164" s="41">
        <v>45992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3"/>
      <c r="V164" s="41">
        <v>45992</v>
      </c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3"/>
      <c r="AQ164" s="23"/>
      <c r="AR164" s="57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M164" s="57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</row>
    <row r="165" spans="1:84" s="59" customFormat="1" ht="15.75" hidden="1" x14ac:dyDescent="0.25">
      <c r="A165" s="42">
        <v>46023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3"/>
      <c r="V165" s="42">
        <v>46023</v>
      </c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3"/>
      <c r="AQ165" s="23"/>
      <c r="AR165" s="57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M165" s="57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</row>
    <row r="166" spans="1:84" s="59" customFormat="1" ht="15.75" hidden="1" x14ac:dyDescent="0.25">
      <c r="A166" s="43">
        <v>46054</v>
      </c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23"/>
      <c r="V166" s="43">
        <v>46054</v>
      </c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23"/>
      <c r="AQ166" s="23"/>
      <c r="AR166" s="57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M166" s="57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</row>
    <row r="167" spans="1:84" s="59" customFormat="1" ht="15.75" hidden="1" x14ac:dyDescent="0.25">
      <c r="A167" s="43">
        <v>46082</v>
      </c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23"/>
      <c r="V167" s="43">
        <v>46082</v>
      </c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23"/>
      <c r="AQ167" s="23"/>
      <c r="AR167" s="57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M167" s="57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</row>
    <row r="168" spans="1:84" s="59" customFormat="1" ht="15.75" hidden="1" x14ac:dyDescent="0.25">
      <c r="A168" s="43">
        <v>46113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23"/>
      <c r="V168" s="43">
        <v>46113</v>
      </c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23"/>
      <c r="AQ168" s="23"/>
      <c r="AR168" s="57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M168" s="57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</row>
    <row r="169" spans="1:84" s="59" customFormat="1" ht="15.75" hidden="1" x14ac:dyDescent="0.25">
      <c r="A169" s="43">
        <v>46143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23"/>
      <c r="V169" s="43">
        <v>46143</v>
      </c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23"/>
      <c r="AQ169" s="23"/>
      <c r="AR169" s="57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M169" s="57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</row>
    <row r="170" spans="1:84" s="59" customFormat="1" ht="15.75" hidden="1" x14ac:dyDescent="0.25">
      <c r="A170" s="43">
        <v>46174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23"/>
      <c r="V170" s="43">
        <v>46174</v>
      </c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23"/>
      <c r="AQ170" s="23"/>
      <c r="AR170" s="57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M170" s="57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</row>
    <row r="171" spans="1:84" s="59" customFormat="1" ht="15.75" hidden="1" x14ac:dyDescent="0.25">
      <c r="A171" s="43">
        <v>46204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23"/>
      <c r="V171" s="43">
        <v>46204</v>
      </c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23"/>
      <c r="AQ171" s="23"/>
      <c r="AR171" s="57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M171" s="57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</row>
    <row r="172" spans="1:84" s="59" customFormat="1" ht="15.75" hidden="1" x14ac:dyDescent="0.25">
      <c r="A172" s="43">
        <v>46235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23"/>
      <c r="V172" s="43">
        <v>46235</v>
      </c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23"/>
      <c r="AQ172" s="23"/>
      <c r="AR172" s="57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M172" s="57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</row>
    <row r="173" spans="1:84" s="59" customFormat="1" ht="15.75" hidden="1" x14ac:dyDescent="0.25">
      <c r="A173" s="43">
        <v>46266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23"/>
      <c r="V173" s="43">
        <v>46266</v>
      </c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23"/>
      <c r="AQ173" s="23"/>
      <c r="AR173" s="57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M173" s="57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</row>
    <row r="174" spans="1:84" s="59" customFormat="1" ht="15.75" hidden="1" x14ac:dyDescent="0.25">
      <c r="A174" s="43">
        <v>46296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23"/>
      <c r="V174" s="43">
        <v>46296</v>
      </c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23"/>
      <c r="AQ174" s="23"/>
      <c r="AR174" s="57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M174" s="57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</row>
    <row r="175" spans="1:84" s="59" customFormat="1" ht="15.75" hidden="1" x14ac:dyDescent="0.25">
      <c r="A175" s="43">
        <v>46327</v>
      </c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23"/>
      <c r="V175" s="43">
        <v>46327</v>
      </c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23"/>
      <c r="AQ175" s="23"/>
      <c r="AR175" s="57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M175" s="57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</row>
    <row r="176" spans="1:84" s="59" customFormat="1" ht="15.75" hidden="1" x14ac:dyDescent="0.25">
      <c r="A176" s="44">
        <v>46357</v>
      </c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23"/>
      <c r="V176" s="44">
        <v>46357</v>
      </c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23"/>
      <c r="AQ176" s="23"/>
      <c r="AR176" s="57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M176" s="57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</row>
    <row r="177" spans="1:84" s="59" customFormat="1" ht="15.75" hidden="1" x14ac:dyDescent="0.25">
      <c r="A177" s="45">
        <v>46388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23"/>
      <c r="V177" s="45">
        <v>46388</v>
      </c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23"/>
      <c r="AQ177" s="23"/>
      <c r="AR177" s="57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M177" s="57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</row>
    <row r="178" spans="1:84" s="59" customFormat="1" ht="15.75" hidden="1" x14ac:dyDescent="0.25">
      <c r="A178" s="40">
        <v>46419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3"/>
      <c r="V178" s="40">
        <v>46419</v>
      </c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3"/>
      <c r="AQ178" s="23"/>
      <c r="AR178" s="57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M178" s="57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</row>
    <row r="179" spans="1:84" s="59" customFormat="1" ht="15.75" hidden="1" x14ac:dyDescent="0.25">
      <c r="A179" s="40">
        <v>46447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3"/>
      <c r="V179" s="40">
        <v>46447</v>
      </c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3"/>
      <c r="AQ179" s="23"/>
      <c r="AR179" s="57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M179" s="57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</row>
    <row r="180" spans="1:84" s="59" customFormat="1" ht="15.75" hidden="1" x14ac:dyDescent="0.25">
      <c r="A180" s="40">
        <v>46478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3"/>
      <c r="V180" s="40">
        <v>46478</v>
      </c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3"/>
      <c r="AQ180" s="23"/>
      <c r="AR180" s="57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M180" s="57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</row>
    <row r="181" spans="1:84" s="59" customFormat="1" ht="15.75" hidden="1" x14ac:dyDescent="0.25">
      <c r="A181" s="40">
        <v>46508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3"/>
      <c r="V181" s="40">
        <v>46508</v>
      </c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3"/>
      <c r="AQ181" s="23"/>
      <c r="AR181" s="57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M181" s="57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</row>
    <row r="182" spans="1:84" s="59" customFormat="1" ht="15.75" hidden="1" x14ac:dyDescent="0.25">
      <c r="A182" s="40">
        <v>46539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/>
      <c r="V182" s="40">
        <v>46539</v>
      </c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3"/>
      <c r="AQ182" s="23"/>
      <c r="AR182" s="57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M182" s="57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</row>
    <row r="183" spans="1:84" s="59" customFormat="1" ht="15.75" hidden="1" x14ac:dyDescent="0.25">
      <c r="A183" s="40">
        <v>46569</v>
      </c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3"/>
      <c r="V183" s="40">
        <v>46569</v>
      </c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3"/>
      <c r="AQ183" s="23"/>
      <c r="AR183" s="57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M183" s="57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</row>
    <row r="184" spans="1:84" s="59" customFormat="1" ht="15.75" hidden="1" x14ac:dyDescent="0.25">
      <c r="A184" s="40">
        <v>46600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3"/>
      <c r="V184" s="40">
        <v>46600</v>
      </c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3"/>
      <c r="AQ184" s="23"/>
      <c r="AR184" s="57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M184" s="57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</row>
    <row r="185" spans="1:84" s="59" customFormat="1" ht="15.75" hidden="1" x14ac:dyDescent="0.25">
      <c r="A185" s="40">
        <v>46631</v>
      </c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3"/>
      <c r="V185" s="40">
        <v>46631</v>
      </c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3"/>
      <c r="AQ185" s="23"/>
      <c r="AR185" s="57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M185" s="57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8"/>
      <c r="CA185" s="58"/>
      <c r="CB185" s="58"/>
      <c r="CC185" s="58"/>
      <c r="CD185" s="58"/>
      <c r="CE185" s="58"/>
      <c r="CF185" s="58"/>
    </row>
    <row r="186" spans="1:84" s="59" customFormat="1" ht="15.75" hidden="1" x14ac:dyDescent="0.25">
      <c r="A186" s="40">
        <v>46661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3"/>
      <c r="V186" s="40">
        <v>46661</v>
      </c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3"/>
      <c r="AQ186" s="23"/>
      <c r="AR186" s="57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M186" s="57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8"/>
      <c r="CA186" s="58"/>
      <c r="CB186" s="58"/>
      <c r="CC186" s="58"/>
      <c r="CD186" s="58"/>
      <c r="CE186" s="58"/>
      <c r="CF186" s="58"/>
    </row>
    <row r="187" spans="1:84" s="59" customFormat="1" ht="15.75" hidden="1" x14ac:dyDescent="0.25">
      <c r="A187" s="40">
        <v>46692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3"/>
      <c r="V187" s="40">
        <v>46692</v>
      </c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3"/>
      <c r="AQ187" s="23"/>
      <c r="AR187" s="57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M187" s="57"/>
      <c r="BN187" s="58"/>
      <c r="BO187" s="58"/>
      <c r="BP187" s="58"/>
      <c r="BQ187" s="58"/>
      <c r="BR187" s="58"/>
      <c r="BS187" s="58"/>
      <c r="BT187" s="58"/>
      <c r="BU187" s="58"/>
      <c r="BV187" s="58"/>
      <c r="BW187" s="58"/>
      <c r="BX187" s="58"/>
      <c r="BY187" s="58"/>
      <c r="BZ187" s="58"/>
      <c r="CA187" s="58"/>
      <c r="CB187" s="58"/>
      <c r="CC187" s="58"/>
      <c r="CD187" s="58"/>
      <c r="CE187" s="58"/>
      <c r="CF187" s="58"/>
    </row>
    <row r="188" spans="1:84" s="59" customFormat="1" ht="15.75" hidden="1" x14ac:dyDescent="0.25">
      <c r="A188" s="41">
        <v>46722</v>
      </c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3"/>
      <c r="V188" s="41">
        <v>46722</v>
      </c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3"/>
      <c r="AQ188" s="23"/>
      <c r="AR188" s="57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M188" s="57"/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8"/>
      <c r="CA188" s="58"/>
      <c r="CB188" s="58"/>
      <c r="CC188" s="58"/>
      <c r="CD188" s="58"/>
      <c r="CE188" s="58"/>
      <c r="CF188" s="58"/>
    </row>
    <row r="189" spans="1:84" s="59" customFormat="1" ht="15.75" hidden="1" x14ac:dyDescent="0.25">
      <c r="A189" s="42">
        <v>46753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3"/>
      <c r="V189" s="42">
        <v>46753</v>
      </c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3"/>
      <c r="AQ189" s="23"/>
      <c r="AR189" s="57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M189" s="57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</row>
    <row r="190" spans="1:84" s="59" customFormat="1" ht="15.75" hidden="1" x14ac:dyDescent="0.25">
      <c r="A190" s="43">
        <v>46784</v>
      </c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23"/>
      <c r="V190" s="43">
        <v>46784</v>
      </c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23"/>
      <c r="AQ190" s="23"/>
      <c r="AR190" s="57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M190" s="57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8"/>
      <c r="CA190" s="58"/>
      <c r="CB190" s="58"/>
      <c r="CC190" s="58"/>
      <c r="CD190" s="58"/>
      <c r="CE190" s="58"/>
      <c r="CF190" s="58"/>
    </row>
    <row r="191" spans="1:84" s="59" customFormat="1" ht="15.75" hidden="1" x14ac:dyDescent="0.25">
      <c r="A191" s="43">
        <v>46813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23"/>
      <c r="V191" s="43">
        <v>46813</v>
      </c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23"/>
      <c r="AQ191" s="23"/>
      <c r="AR191" s="57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M191" s="57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8"/>
      <c r="CA191" s="58"/>
      <c r="CB191" s="58"/>
      <c r="CC191" s="58"/>
      <c r="CD191" s="58"/>
      <c r="CE191" s="58"/>
      <c r="CF191" s="58"/>
    </row>
    <row r="192" spans="1:84" s="59" customFormat="1" ht="15.75" hidden="1" x14ac:dyDescent="0.25">
      <c r="A192" s="43">
        <v>46844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23"/>
      <c r="V192" s="43">
        <v>46844</v>
      </c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23"/>
      <c r="AQ192" s="23"/>
      <c r="AR192" s="57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M192" s="57"/>
      <c r="BN192" s="58"/>
      <c r="BO192" s="58"/>
      <c r="BP192" s="58"/>
      <c r="BQ192" s="58"/>
      <c r="BR192" s="58"/>
      <c r="BS192" s="58"/>
      <c r="BT192" s="58"/>
      <c r="BU192" s="58"/>
      <c r="BV192" s="58"/>
      <c r="BW192" s="58"/>
      <c r="BX192" s="58"/>
      <c r="BY192" s="58"/>
      <c r="BZ192" s="58"/>
      <c r="CA192" s="58"/>
      <c r="CB192" s="58"/>
      <c r="CC192" s="58"/>
      <c r="CD192" s="58"/>
      <c r="CE192" s="58"/>
      <c r="CF192" s="58"/>
    </row>
    <row r="193" spans="1:84" s="59" customFormat="1" ht="15.75" hidden="1" x14ac:dyDescent="0.25">
      <c r="A193" s="43">
        <v>46874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23"/>
      <c r="V193" s="43">
        <v>46874</v>
      </c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23"/>
      <c r="AQ193" s="23"/>
      <c r="AR193" s="57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M193" s="57"/>
      <c r="BN193" s="58"/>
      <c r="BO193" s="58"/>
      <c r="BP193" s="58"/>
      <c r="BQ193" s="58"/>
      <c r="BR193" s="58"/>
      <c r="BS193" s="58"/>
      <c r="BT193" s="58"/>
      <c r="BU193" s="58"/>
      <c r="BV193" s="58"/>
      <c r="BW193" s="58"/>
      <c r="BX193" s="58"/>
      <c r="BY193" s="58"/>
      <c r="BZ193" s="58"/>
      <c r="CA193" s="58"/>
      <c r="CB193" s="58"/>
      <c r="CC193" s="58"/>
      <c r="CD193" s="58"/>
      <c r="CE193" s="58"/>
      <c r="CF193" s="58"/>
    </row>
    <row r="194" spans="1:84" s="59" customFormat="1" ht="15.75" hidden="1" x14ac:dyDescent="0.25">
      <c r="A194" s="43">
        <v>46905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23"/>
      <c r="V194" s="43">
        <v>46905</v>
      </c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23"/>
      <c r="AQ194" s="23"/>
      <c r="AR194" s="57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M194" s="57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</row>
    <row r="195" spans="1:84" s="59" customFormat="1" ht="15.75" hidden="1" x14ac:dyDescent="0.25">
      <c r="A195" s="43">
        <v>46935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23"/>
      <c r="V195" s="43">
        <v>46935</v>
      </c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23"/>
      <c r="AQ195" s="23"/>
      <c r="AR195" s="57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M195" s="57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</row>
    <row r="196" spans="1:84" s="59" customFormat="1" ht="15.75" hidden="1" x14ac:dyDescent="0.25">
      <c r="A196" s="43">
        <v>46966</v>
      </c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23"/>
      <c r="V196" s="43">
        <v>46966</v>
      </c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23"/>
      <c r="AQ196" s="23"/>
      <c r="AR196" s="57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M196" s="57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</row>
    <row r="197" spans="1:84" s="59" customFormat="1" ht="15.75" hidden="1" x14ac:dyDescent="0.25">
      <c r="A197" s="43">
        <v>46997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23"/>
      <c r="V197" s="43">
        <v>46997</v>
      </c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23"/>
      <c r="AQ197" s="23"/>
      <c r="AR197" s="57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M197" s="57"/>
      <c r="BN197" s="58"/>
      <c r="BO197" s="58"/>
      <c r="BP197" s="58"/>
      <c r="BQ197" s="58"/>
      <c r="BR197" s="58"/>
      <c r="BS197" s="58"/>
      <c r="BT197" s="58"/>
      <c r="BU197" s="58"/>
      <c r="BV197" s="58"/>
      <c r="BW197" s="58"/>
      <c r="BX197" s="58"/>
      <c r="BY197" s="58"/>
      <c r="BZ197" s="58"/>
      <c r="CA197" s="58"/>
      <c r="CB197" s="58"/>
      <c r="CC197" s="58"/>
      <c r="CD197" s="58"/>
      <c r="CE197" s="58"/>
      <c r="CF197" s="58"/>
    </row>
    <row r="198" spans="1:84" s="59" customFormat="1" ht="15.75" hidden="1" x14ac:dyDescent="0.25">
      <c r="A198" s="43">
        <v>47027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23"/>
      <c r="V198" s="43">
        <v>47027</v>
      </c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23"/>
      <c r="AQ198" s="23"/>
      <c r="AR198" s="57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M198" s="57"/>
      <c r="BN198" s="58"/>
      <c r="BO198" s="58"/>
      <c r="BP198" s="58"/>
      <c r="BQ198" s="58"/>
      <c r="BR198" s="58"/>
      <c r="BS198" s="58"/>
      <c r="BT198" s="58"/>
      <c r="BU198" s="58"/>
      <c r="BV198" s="58"/>
      <c r="BW198" s="58"/>
      <c r="BX198" s="58"/>
      <c r="BY198" s="58"/>
      <c r="BZ198" s="58"/>
      <c r="CA198" s="58"/>
      <c r="CB198" s="58"/>
      <c r="CC198" s="58"/>
      <c r="CD198" s="58"/>
      <c r="CE198" s="58"/>
      <c r="CF198" s="58"/>
    </row>
    <row r="199" spans="1:84" s="59" customFormat="1" ht="15.75" hidden="1" x14ac:dyDescent="0.25">
      <c r="A199" s="43">
        <v>47058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23"/>
      <c r="V199" s="43">
        <v>47058</v>
      </c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23"/>
      <c r="AQ199" s="23"/>
      <c r="AR199" s="57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M199" s="57"/>
      <c r="BN199" s="58"/>
      <c r="BO199" s="58"/>
      <c r="BP199" s="58"/>
      <c r="BQ199" s="58"/>
      <c r="BR199" s="58"/>
      <c r="BS199" s="58"/>
      <c r="BT199" s="58"/>
      <c r="BU199" s="58"/>
      <c r="BV199" s="58"/>
      <c r="BW199" s="58"/>
      <c r="BX199" s="58"/>
      <c r="BY199" s="58"/>
      <c r="BZ199" s="58"/>
      <c r="CA199" s="58"/>
      <c r="CB199" s="58"/>
      <c r="CC199" s="58"/>
      <c r="CD199" s="58"/>
      <c r="CE199" s="58"/>
      <c r="CF199" s="58"/>
    </row>
    <row r="200" spans="1:84" s="59" customFormat="1" ht="15.75" hidden="1" x14ac:dyDescent="0.25">
      <c r="A200" s="44">
        <v>47088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23"/>
      <c r="V200" s="44">
        <v>47088</v>
      </c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23"/>
      <c r="AQ200" s="23"/>
      <c r="AR200" s="57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M200" s="57"/>
      <c r="BN200" s="58"/>
      <c r="BO200" s="58"/>
      <c r="BP200" s="58"/>
      <c r="BQ200" s="58"/>
      <c r="BR200" s="58"/>
      <c r="BS200" s="58"/>
      <c r="BT200" s="58"/>
      <c r="BU200" s="58"/>
      <c r="BV200" s="58"/>
      <c r="BW200" s="58"/>
      <c r="BX200" s="58"/>
      <c r="BY200" s="58"/>
      <c r="BZ200" s="58"/>
      <c r="CA200" s="58"/>
      <c r="CB200" s="58"/>
      <c r="CC200" s="58"/>
      <c r="CD200" s="58"/>
      <c r="CE200" s="58"/>
      <c r="CF200" s="58"/>
    </row>
    <row r="201" spans="1:84" s="59" customFormat="1" ht="15.75" hidden="1" x14ac:dyDescent="0.25">
      <c r="A201" s="45">
        <v>47119</v>
      </c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23"/>
      <c r="V201" s="45">
        <v>47119</v>
      </c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23"/>
      <c r="AQ201" s="23"/>
      <c r="AR201" s="57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M201" s="57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</row>
    <row r="202" spans="1:84" s="59" customFormat="1" ht="15.75" hidden="1" x14ac:dyDescent="0.25">
      <c r="A202" s="40">
        <v>47150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3"/>
      <c r="V202" s="40">
        <v>47150</v>
      </c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3"/>
      <c r="AQ202" s="23"/>
      <c r="AR202" s="57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M202" s="57"/>
      <c r="BN202" s="58"/>
      <c r="BO202" s="58"/>
      <c r="BP202" s="58"/>
      <c r="BQ202" s="58"/>
      <c r="BR202" s="58"/>
      <c r="BS202" s="58"/>
      <c r="BT202" s="58"/>
      <c r="BU202" s="58"/>
      <c r="BV202" s="58"/>
      <c r="BW202" s="58"/>
      <c r="BX202" s="58"/>
      <c r="BY202" s="58"/>
      <c r="BZ202" s="58"/>
      <c r="CA202" s="58"/>
      <c r="CB202" s="58"/>
      <c r="CC202" s="58"/>
      <c r="CD202" s="58"/>
      <c r="CE202" s="58"/>
      <c r="CF202" s="58"/>
    </row>
    <row r="203" spans="1:84" s="59" customFormat="1" ht="15.75" hidden="1" x14ac:dyDescent="0.25">
      <c r="A203" s="40">
        <v>47178</v>
      </c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3"/>
      <c r="V203" s="40">
        <v>47178</v>
      </c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3"/>
      <c r="AQ203" s="23"/>
      <c r="AR203" s="57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M203" s="57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8"/>
      <c r="CA203" s="58"/>
      <c r="CB203" s="58"/>
      <c r="CC203" s="58"/>
      <c r="CD203" s="58"/>
      <c r="CE203" s="58"/>
      <c r="CF203" s="58"/>
    </row>
    <row r="204" spans="1:84" s="59" customFormat="1" ht="15.75" hidden="1" x14ac:dyDescent="0.25">
      <c r="A204" s="40">
        <v>47209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3"/>
      <c r="V204" s="40">
        <v>47209</v>
      </c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3"/>
      <c r="AQ204" s="23"/>
      <c r="AR204" s="57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M204" s="57"/>
      <c r="BN204" s="58"/>
      <c r="BO204" s="58"/>
      <c r="BP204" s="58"/>
      <c r="BQ204" s="58"/>
      <c r="BR204" s="58"/>
      <c r="BS204" s="58"/>
      <c r="BT204" s="58"/>
      <c r="BU204" s="58"/>
      <c r="BV204" s="58"/>
      <c r="BW204" s="58"/>
      <c r="BX204" s="58"/>
      <c r="BY204" s="58"/>
      <c r="BZ204" s="58"/>
      <c r="CA204" s="58"/>
      <c r="CB204" s="58"/>
      <c r="CC204" s="58"/>
      <c r="CD204" s="58"/>
      <c r="CE204" s="58"/>
      <c r="CF204" s="58"/>
    </row>
    <row r="205" spans="1:84" s="59" customFormat="1" ht="15.75" hidden="1" x14ac:dyDescent="0.25">
      <c r="A205" s="40">
        <v>47239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3"/>
      <c r="V205" s="40">
        <v>47239</v>
      </c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3"/>
      <c r="AQ205" s="23"/>
      <c r="AR205" s="57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M205" s="57"/>
      <c r="BN205" s="58"/>
      <c r="BO205" s="58"/>
      <c r="BP205" s="58"/>
      <c r="BQ205" s="58"/>
      <c r="BR205" s="58"/>
      <c r="BS205" s="58"/>
      <c r="BT205" s="58"/>
      <c r="BU205" s="58"/>
      <c r="BV205" s="58"/>
      <c r="BW205" s="58"/>
      <c r="BX205" s="58"/>
      <c r="BY205" s="58"/>
      <c r="BZ205" s="58"/>
      <c r="CA205" s="58"/>
      <c r="CB205" s="58"/>
      <c r="CC205" s="58"/>
      <c r="CD205" s="58"/>
      <c r="CE205" s="58"/>
      <c r="CF205" s="58"/>
    </row>
    <row r="206" spans="1:84" s="59" customFormat="1" ht="15.75" hidden="1" x14ac:dyDescent="0.25">
      <c r="A206" s="40">
        <v>47270</v>
      </c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/>
      <c r="V206" s="40">
        <v>47270</v>
      </c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3"/>
      <c r="AQ206" s="23"/>
      <c r="AR206" s="57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M206" s="57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8"/>
      <c r="CA206" s="58"/>
      <c r="CB206" s="58"/>
      <c r="CC206" s="58"/>
      <c r="CD206" s="58"/>
      <c r="CE206" s="58"/>
      <c r="CF206" s="58"/>
    </row>
    <row r="207" spans="1:84" s="59" customFormat="1" ht="15.75" hidden="1" x14ac:dyDescent="0.25">
      <c r="A207" s="40">
        <v>47300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3"/>
      <c r="V207" s="40">
        <v>47300</v>
      </c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3"/>
      <c r="AQ207" s="23"/>
      <c r="AR207" s="57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M207" s="57"/>
      <c r="BN207" s="58"/>
      <c r="BO207" s="58"/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8"/>
      <c r="CA207" s="58"/>
      <c r="CB207" s="58"/>
      <c r="CC207" s="58"/>
      <c r="CD207" s="58"/>
      <c r="CE207" s="58"/>
      <c r="CF207" s="58"/>
    </row>
    <row r="208" spans="1:84" s="59" customFormat="1" ht="15.75" hidden="1" x14ac:dyDescent="0.25">
      <c r="A208" s="40">
        <v>47331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3"/>
      <c r="V208" s="40">
        <v>47331</v>
      </c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3"/>
      <c r="AQ208" s="23"/>
      <c r="AR208" s="57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M208" s="57"/>
      <c r="BN208" s="58"/>
      <c r="BO208" s="58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8"/>
      <c r="CA208" s="58"/>
      <c r="CB208" s="58"/>
      <c r="CC208" s="58"/>
      <c r="CD208" s="58"/>
      <c r="CE208" s="58"/>
      <c r="CF208" s="58"/>
    </row>
    <row r="209" spans="1:84" s="59" customFormat="1" ht="15.75" hidden="1" x14ac:dyDescent="0.25">
      <c r="A209" s="40">
        <v>47362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3"/>
      <c r="V209" s="40">
        <v>47362</v>
      </c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3"/>
      <c r="AQ209" s="23"/>
      <c r="AR209" s="57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M209" s="57"/>
      <c r="BN209" s="58"/>
      <c r="BO209" s="58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8"/>
      <c r="CA209" s="58"/>
      <c r="CB209" s="58"/>
      <c r="CC209" s="58"/>
      <c r="CD209" s="58"/>
      <c r="CE209" s="58"/>
      <c r="CF209" s="58"/>
    </row>
    <row r="210" spans="1:84" s="59" customFormat="1" ht="15.75" hidden="1" x14ac:dyDescent="0.25">
      <c r="A210" s="40">
        <v>47392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3"/>
      <c r="V210" s="40">
        <v>47392</v>
      </c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3"/>
      <c r="AQ210" s="23"/>
      <c r="AR210" s="57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M210" s="57"/>
      <c r="BN210" s="58"/>
      <c r="BO210" s="58"/>
      <c r="BP210" s="58"/>
      <c r="BQ210" s="58"/>
      <c r="BR210" s="58"/>
      <c r="BS210" s="58"/>
      <c r="BT210" s="58"/>
      <c r="BU210" s="58"/>
      <c r="BV210" s="58"/>
      <c r="BW210" s="58"/>
      <c r="BX210" s="58"/>
      <c r="BY210" s="58"/>
      <c r="BZ210" s="58"/>
      <c r="CA210" s="58"/>
      <c r="CB210" s="58"/>
      <c r="CC210" s="58"/>
      <c r="CD210" s="58"/>
      <c r="CE210" s="58"/>
      <c r="CF210" s="58"/>
    </row>
    <row r="211" spans="1:84" s="59" customFormat="1" ht="15.75" hidden="1" x14ac:dyDescent="0.25">
      <c r="A211" s="40">
        <v>47423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3"/>
      <c r="V211" s="40">
        <v>47423</v>
      </c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3"/>
      <c r="AQ211" s="23"/>
      <c r="AR211" s="57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M211" s="57"/>
      <c r="BN211" s="58"/>
      <c r="BO211" s="58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8"/>
      <c r="CA211" s="58"/>
      <c r="CB211" s="58"/>
      <c r="CC211" s="58"/>
      <c r="CD211" s="58"/>
      <c r="CE211" s="58"/>
      <c r="CF211" s="58"/>
    </row>
    <row r="212" spans="1:84" s="59" customFormat="1" ht="15.75" hidden="1" x14ac:dyDescent="0.25">
      <c r="A212" s="41">
        <v>47453</v>
      </c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3"/>
      <c r="V212" s="41">
        <v>47453</v>
      </c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3"/>
      <c r="AQ212" s="23"/>
      <c r="AR212" s="57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M212" s="57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8"/>
      <c r="CA212" s="58"/>
      <c r="CB212" s="58"/>
      <c r="CC212" s="58"/>
      <c r="CD212" s="58"/>
      <c r="CE212" s="58"/>
      <c r="CF212" s="58"/>
    </row>
    <row r="213" spans="1:84" s="59" customFormat="1" ht="15.75" hidden="1" x14ac:dyDescent="0.25">
      <c r="A213" s="42">
        <v>47484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3"/>
      <c r="V213" s="42">
        <v>47484</v>
      </c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3"/>
      <c r="AQ213" s="23"/>
      <c r="AR213" s="57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M213" s="57"/>
      <c r="BN213" s="58"/>
      <c r="BO213" s="58"/>
      <c r="BP213" s="58"/>
      <c r="BQ213" s="58"/>
      <c r="BR213" s="58"/>
      <c r="BS213" s="58"/>
      <c r="BT213" s="58"/>
      <c r="BU213" s="58"/>
      <c r="BV213" s="58"/>
      <c r="BW213" s="58"/>
      <c r="BX213" s="58"/>
      <c r="BY213" s="58"/>
      <c r="BZ213" s="58"/>
      <c r="CA213" s="58"/>
      <c r="CB213" s="58"/>
      <c r="CC213" s="58"/>
      <c r="CD213" s="58"/>
      <c r="CE213" s="58"/>
      <c r="CF213" s="58"/>
    </row>
    <row r="214" spans="1:84" s="59" customFormat="1" ht="15.75" hidden="1" x14ac:dyDescent="0.25">
      <c r="A214" s="43">
        <v>47515</v>
      </c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23"/>
      <c r="V214" s="43">
        <v>47515</v>
      </c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23"/>
      <c r="AQ214" s="23"/>
      <c r="AR214" s="57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M214" s="57"/>
      <c r="BN214" s="58"/>
      <c r="BO214" s="58"/>
      <c r="BP214" s="58"/>
      <c r="BQ214" s="58"/>
      <c r="BR214" s="58"/>
      <c r="BS214" s="58"/>
      <c r="BT214" s="58"/>
      <c r="BU214" s="58"/>
      <c r="BV214" s="58"/>
      <c r="BW214" s="58"/>
      <c r="BX214" s="58"/>
      <c r="BY214" s="58"/>
      <c r="BZ214" s="58"/>
      <c r="CA214" s="58"/>
      <c r="CB214" s="58"/>
      <c r="CC214" s="58"/>
      <c r="CD214" s="58"/>
      <c r="CE214" s="58"/>
      <c r="CF214" s="58"/>
    </row>
    <row r="215" spans="1:84" s="59" customFormat="1" ht="15.75" hidden="1" x14ac:dyDescent="0.25">
      <c r="A215" s="43">
        <v>47543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23"/>
      <c r="V215" s="43">
        <v>47543</v>
      </c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23"/>
      <c r="AQ215" s="23"/>
      <c r="AR215" s="57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M215" s="57"/>
      <c r="BN215" s="58"/>
      <c r="BO215" s="58"/>
      <c r="BP215" s="58"/>
      <c r="BQ215" s="58"/>
      <c r="BR215" s="58"/>
      <c r="BS215" s="58"/>
      <c r="BT215" s="58"/>
      <c r="BU215" s="58"/>
      <c r="BV215" s="58"/>
      <c r="BW215" s="58"/>
      <c r="BX215" s="58"/>
      <c r="BY215" s="58"/>
      <c r="BZ215" s="58"/>
      <c r="CA215" s="58"/>
      <c r="CB215" s="58"/>
      <c r="CC215" s="58"/>
      <c r="CD215" s="58"/>
      <c r="CE215" s="58"/>
      <c r="CF215" s="58"/>
    </row>
    <row r="216" spans="1:84" s="59" customFormat="1" ht="15.75" hidden="1" x14ac:dyDescent="0.25">
      <c r="A216" s="43">
        <v>47574</v>
      </c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23"/>
      <c r="V216" s="43">
        <v>47574</v>
      </c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23"/>
      <c r="AQ216" s="23"/>
      <c r="AR216" s="57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M216" s="57"/>
      <c r="BN216" s="58"/>
      <c r="BO216" s="58"/>
      <c r="BP216" s="58"/>
      <c r="BQ216" s="58"/>
      <c r="BR216" s="58"/>
      <c r="BS216" s="58"/>
      <c r="BT216" s="58"/>
      <c r="BU216" s="58"/>
      <c r="BV216" s="58"/>
      <c r="BW216" s="58"/>
      <c r="BX216" s="58"/>
      <c r="BY216" s="58"/>
      <c r="BZ216" s="58"/>
      <c r="CA216" s="58"/>
      <c r="CB216" s="58"/>
      <c r="CC216" s="58"/>
      <c r="CD216" s="58"/>
      <c r="CE216" s="58"/>
      <c r="CF216" s="58"/>
    </row>
    <row r="217" spans="1:84" s="59" customFormat="1" ht="15.75" hidden="1" x14ac:dyDescent="0.25">
      <c r="A217" s="43">
        <v>47604</v>
      </c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23"/>
      <c r="V217" s="43">
        <v>47604</v>
      </c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23"/>
      <c r="AQ217" s="23"/>
      <c r="AR217" s="57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M217" s="57"/>
      <c r="BN217" s="58"/>
      <c r="BO217" s="58"/>
      <c r="BP217" s="58"/>
      <c r="BQ217" s="58"/>
      <c r="BR217" s="58"/>
      <c r="BS217" s="58"/>
      <c r="BT217" s="58"/>
      <c r="BU217" s="58"/>
      <c r="BV217" s="58"/>
      <c r="BW217" s="58"/>
      <c r="BX217" s="58"/>
      <c r="BY217" s="58"/>
      <c r="BZ217" s="58"/>
      <c r="CA217" s="58"/>
      <c r="CB217" s="58"/>
      <c r="CC217" s="58"/>
      <c r="CD217" s="58"/>
      <c r="CE217" s="58"/>
      <c r="CF217" s="58"/>
    </row>
    <row r="218" spans="1:84" s="59" customFormat="1" ht="15.75" hidden="1" x14ac:dyDescent="0.25">
      <c r="A218" s="43">
        <v>47635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23"/>
      <c r="V218" s="43">
        <v>47635</v>
      </c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23"/>
      <c r="AQ218" s="23"/>
      <c r="AR218" s="57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M218" s="57"/>
      <c r="BN218" s="58"/>
      <c r="BO218" s="58"/>
      <c r="BP218" s="58"/>
      <c r="BQ218" s="58"/>
      <c r="BR218" s="58"/>
      <c r="BS218" s="58"/>
      <c r="BT218" s="58"/>
      <c r="BU218" s="58"/>
      <c r="BV218" s="58"/>
      <c r="BW218" s="58"/>
      <c r="BX218" s="58"/>
      <c r="BY218" s="58"/>
      <c r="BZ218" s="58"/>
      <c r="CA218" s="58"/>
      <c r="CB218" s="58"/>
      <c r="CC218" s="58"/>
      <c r="CD218" s="58"/>
      <c r="CE218" s="58"/>
      <c r="CF218" s="58"/>
    </row>
    <row r="219" spans="1:84" s="59" customFormat="1" ht="15.75" hidden="1" x14ac:dyDescent="0.25">
      <c r="A219" s="43">
        <v>47665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23"/>
      <c r="V219" s="43">
        <v>47665</v>
      </c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23"/>
      <c r="AQ219" s="23"/>
      <c r="AR219" s="57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M219" s="57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</row>
    <row r="220" spans="1:84" s="59" customFormat="1" ht="15.75" hidden="1" x14ac:dyDescent="0.25">
      <c r="A220" s="43">
        <v>47696</v>
      </c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23"/>
      <c r="V220" s="43">
        <v>47696</v>
      </c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23"/>
      <c r="AQ220" s="23"/>
      <c r="AR220" s="57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M220" s="57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/>
      <c r="CC220" s="58"/>
      <c r="CD220" s="58"/>
      <c r="CE220" s="58"/>
      <c r="CF220" s="58"/>
    </row>
    <row r="221" spans="1:84" s="59" customFormat="1" ht="15.75" hidden="1" x14ac:dyDescent="0.25">
      <c r="A221" s="43">
        <v>47727</v>
      </c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23"/>
      <c r="V221" s="43">
        <v>47727</v>
      </c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23"/>
      <c r="AQ221" s="23"/>
      <c r="AR221" s="57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M221" s="57"/>
      <c r="BN221" s="58"/>
      <c r="BO221" s="58"/>
      <c r="BP221" s="58"/>
      <c r="BQ221" s="58"/>
      <c r="BR221" s="58"/>
      <c r="BS221" s="58"/>
      <c r="BT221" s="58"/>
      <c r="BU221" s="58"/>
      <c r="BV221" s="58"/>
      <c r="BW221" s="58"/>
      <c r="BX221" s="58"/>
      <c r="BY221" s="58"/>
      <c r="BZ221" s="58"/>
      <c r="CA221" s="58"/>
      <c r="CB221" s="58"/>
      <c r="CC221" s="58"/>
      <c r="CD221" s="58"/>
      <c r="CE221" s="58"/>
      <c r="CF221" s="58"/>
    </row>
    <row r="222" spans="1:84" s="59" customFormat="1" ht="15.75" hidden="1" x14ac:dyDescent="0.25">
      <c r="A222" s="43">
        <v>47757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23"/>
      <c r="V222" s="43">
        <v>47757</v>
      </c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23"/>
      <c r="AQ222" s="23"/>
      <c r="AR222" s="57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M222" s="57"/>
      <c r="BN222" s="58"/>
      <c r="BO222" s="58"/>
      <c r="BP222" s="58"/>
      <c r="BQ222" s="58"/>
      <c r="BR222" s="58"/>
      <c r="BS222" s="58"/>
      <c r="BT222" s="58"/>
      <c r="BU222" s="58"/>
      <c r="BV222" s="58"/>
      <c r="BW222" s="58"/>
      <c r="BX222" s="58"/>
      <c r="BY222" s="58"/>
      <c r="BZ222" s="58"/>
      <c r="CA222" s="58"/>
      <c r="CB222" s="58"/>
      <c r="CC222" s="58"/>
      <c r="CD222" s="58"/>
      <c r="CE222" s="58"/>
      <c r="CF222" s="58"/>
    </row>
    <row r="223" spans="1:84" s="59" customFormat="1" ht="15.75" hidden="1" x14ac:dyDescent="0.25">
      <c r="A223" s="43">
        <v>47788</v>
      </c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23"/>
      <c r="V223" s="43">
        <v>47788</v>
      </c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23"/>
      <c r="AQ223" s="23"/>
      <c r="AR223" s="57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M223" s="57"/>
      <c r="BN223" s="58"/>
      <c r="BO223" s="58"/>
      <c r="BP223" s="58"/>
      <c r="BQ223" s="58"/>
      <c r="BR223" s="58"/>
      <c r="BS223" s="58"/>
      <c r="BT223" s="58"/>
      <c r="BU223" s="58"/>
      <c r="BV223" s="58"/>
      <c r="BW223" s="58"/>
      <c r="BX223" s="58"/>
      <c r="BY223" s="58"/>
      <c r="BZ223" s="58"/>
      <c r="CA223" s="58"/>
      <c r="CB223" s="58"/>
      <c r="CC223" s="58"/>
      <c r="CD223" s="58"/>
      <c r="CE223" s="58"/>
      <c r="CF223" s="58"/>
    </row>
    <row r="224" spans="1:84" s="59" customFormat="1" ht="15.75" hidden="1" x14ac:dyDescent="0.25">
      <c r="A224" s="44">
        <v>47818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23"/>
      <c r="V224" s="44">
        <v>47818</v>
      </c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23"/>
      <c r="AQ224" s="23"/>
      <c r="AR224" s="57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M224" s="57"/>
      <c r="BN224" s="58"/>
      <c r="BO224" s="58"/>
      <c r="BP224" s="58"/>
      <c r="BQ224" s="58"/>
      <c r="BR224" s="58"/>
      <c r="BS224" s="58"/>
      <c r="BT224" s="58"/>
      <c r="BU224" s="58"/>
      <c r="BV224" s="58"/>
      <c r="BW224" s="58"/>
      <c r="BX224" s="58"/>
      <c r="BY224" s="58"/>
      <c r="BZ224" s="58"/>
      <c r="CA224" s="58"/>
      <c r="CB224" s="58"/>
      <c r="CC224" s="58"/>
      <c r="CD224" s="58"/>
      <c r="CE224" s="58"/>
      <c r="CF224" s="58"/>
    </row>
    <row r="225" spans="1:84" s="59" customFormat="1" ht="15.75" hidden="1" x14ac:dyDescent="0.25">
      <c r="A225" s="45">
        <v>47849</v>
      </c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23"/>
      <c r="V225" s="45">
        <v>47849</v>
      </c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23"/>
      <c r="AQ225" s="23"/>
      <c r="AR225" s="57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M225" s="57"/>
      <c r="BN225" s="58"/>
      <c r="BO225" s="58"/>
      <c r="BP225" s="58"/>
      <c r="BQ225" s="58"/>
      <c r="BR225" s="58"/>
      <c r="BS225" s="58"/>
      <c r="BT225" s="58"/>
      <c r="BU225" s="58"/>
      <c r="BV225" s="58"/>
      <c r="BW225" s="58"/>
      <c r="BX225" s="58"/>
      <c r="BY225" s="58"/>
      <c r="BZ225" s="58"/>
      <c r="CA225" s="58"/>
      <c r="CB225" s="58"/>
      <c r="CC225" s="58"/>
      <c r="CD225" s="58"/>
      <c r="CE225" s="58"/>
      <c r="CF225" s="58"/>
    </row>
    <row r="226" spans="1:84" s="59" customFormat="1" ht="15.75" hidden="1" x14ac:dyDescent="0.25">
      <c r="A226" s="40">
        <v>47880</v>
      </c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3"/>
      <c r="V226" s="40">
        <v>47880</v>
      </c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3"/>
      <c r="AQ226" s="23"/>
      <c r="AR226" s="57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M226" s="57"/>
      <c r="BN226" s="58"/>
      <c r="BO226" s="58"/>
      <c r="BP226" s="58"/>
      <c r="BQ226" s="58"/>
      <c r="BR226" s="58"/>
      <c r="BS226" s="58"/>
      <c r="BT226" s="58"/>
      <c r="BU226" s="58"/>
      <c r="BV226" s="58"/>
      <c r="BW226" s="58"/>
      <c r="BX226" s="58"/>
      <c r="BY226" s="58"/>
      <c r="BZ226" s="58"/>
      <c r="CA226" s="58"/>
      <c r="CB226" s="58"/>
      <c r="CC226" s="58"/>
      <c r="CD226" s="58"/>
      <c r="CE226" s="58"/>
      <c r="CF226" s="58"/>
    </row>
    <row r="227" spans="1:84" s="59" customFormat="1" ht="15.75" hidden="1" x14ac:dyDescent="0.25">
      <c r="A227" s="40">
        <v>47908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3"/>
      <c r="V227" s="40">
        <v>47908</v>
      </c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3"/>
      <c r="AQ227" s="23"/>
      <c r="AR227" s="57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M227" s="57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8"/>
      <c r="CA227" s="58"/>
      <c r="CB227" s="58"/>
      <c r="CC227" s="58"/>
      <c r="CD227" s="58"/>
      <c r="CE227" s="58"/>
      <c r="CF227" s="58"/>
    </row>
    <row r="228" spans="1:84" s="59" customFormat="1" ht="15.75" hidden="1" x14ac:dyDescent="0.25">
      <c r="A228" s="40">
        <v>47939</v>
      </c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3"/>
      <c r="V228" s="40">
        <v>47939</v>
      </c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3"/>
      <c r="AQ228" s="23"/>
      <c r="AR228" s="57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M228" s="57"/>
      <c r="BN228" s="58"/>
      <c r="BO228" s="58"/>
      <c r="BP228" s="58"/>
      <c r="BQ228" s="58"/>
      <c r="BR228" s="58"/>
      <c r="BS228" s="58"/>
      <c r="BT228" s="58"/>
      <c r="BU228" s="58"/>
      <c r="BV228" s="58"/>
      <c r="BW228" s="58"/>
      <c r="BX228" s="58"/>
      <c r="BY228" s="58"/>
      <c r="BZ228" s="58"/>
      <c r="CA228" s="58"/>
      <c r="CB228" s="58"/>
      <c r="CC228" s="58"/>
      <c r="CD228" s="58"/>
      <c r="CE228" s="58"/>
      <c r="CF228" s="58"/>
    </row>
    <row r="229" spans="1:84" s="59" customFormat="1" ht="15.75" hidden="1" x14ac:dyDescent="0.25">
      <c r="A229" s="40">
        <v>47969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/>
      <c r="V229" s="40">
        <v>47969</v>
      </c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3"/>
      <c r="AQ229" s="23"/>
      <c r="AR229" s="57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M229" s="57"/>
      <c r="BN229" s="58"/>
      <c r="BO229" s="58"/>
      <c r="BP229" s="58"/>
      <c r="BQ229" s="58"/>
      <c r="BR229" s="58"/>
      <c r="BS229" s="58"/>
      <c r="BT229" s="58"/>
      <c r="BU229" s="58"/>
      <c r="BV229" s="58"/>
      <c r="BW229" s="58"/>
      <c r="BX229" s="58"/>
      <c r="BY229" s="58"/>
      <c r="BZ229" s="58"/>
      <c r="CA229" s="58"/>
      <c r="CB229" s="58"/>
      <c r="CC229" s="58"/>
      <c r="CD229" s="58"/>
      <c r="CE229" s="58"/>
      <c r="CF229" s="58"/>
    </row>
    <row r="230" spans="1:84" s="59" customFormat="1" ht="15.75" hidden="1" x14ac:dyDescent="0.25">
      <c r="A230" s="40">
        <v>48000</v>
      </c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3"/>
      <c r="V230" s="40">
        <v>48000</v>
      </c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3"/>
      <c r="AQ230" s="23"/>
      <c r="AR230" s="57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M230" s="57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8"/>
      <c r="CA230" s="58"/>
      <c r="CB230" s="58"/>
      <c r="CC230" s="58"/>
      <c r="CD230" s="58"/>
      <c r="CE230" s="58"/>
      <c r="CF230" s="58"/>
    </row>
    <row r="231" spans="1:84" s="59" customFormat="1" ht="15.75" hidden="1" x14ac:dyDescent="0.25">
      <c r="A231" s="40">
        <v>48030</v>
      </c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3"/>
      <c r="V231" s="40">
        <v>48030</v>
      </c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3"/>
      <c r="AQ231" s="23"/>
      <c r="AR231" s="57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M231" s="57"/>
      <c r="BN231" s="58"/>
      <c r="BO231" s="58"/>
      <c r="BP231" s="58"/>
      <c r="BQ231" s="58"/>
      <c r="BR231" s="58"/>
      <c r="BS231" s="58"/>
      <c r="BT231" s="58"/>
      <c r="BU231" s="58"/>
      <c r="BV231" s="58"/>
      <c r="BW231" s="58"/>
      <c r="BX231" s="58"/>
      <c r="BY231" s="58"/>
      <c r="BZ231" s="58"/>
      <c r="CA231" s="58"/>
      <c r="CB231" s="58"/>
      <c r="CC231" s="58"/>
      <c r="CD231" s="58"/>
      <c r="CE231" s="58"/>
      <c r="CF231" s="58"/>
    </row>
    <row r="232" spans="1:84" s="59" customFormat="1" ht="15.75" hidden="1" x14ac:dyDescent="0.25">
      <c r="A232" s="40">
        <v>48061</v>
      </c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3"/>
      <c r="V232" s="40">
        <v>48061</v>
      </c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3"/>
      <c r="AQ232" s="23"/>
      <c r="AR232" s="57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M232" s="57"/>
      <c r="BN232" s="58"/>
      <c r="BO232" s="58"/>
      <c r="BP232" s="58"/>
      <c r="BQ232" s="58"/>
      <c r="BR232" s="58"/>
      <c r="BS232" s="58"/>
      <c r="BT232" s="58"/>
      <c r="BU232" s="58"/>
      <c r="BV232" s="58"/>
      <c r="BW232" s="58"/>
      <c r="BX232" s="58"/>
      <c r="BY232" s="58"/>
      <c r="BZ232" s="58"/>
      <c r="CA232" s="58"/>
      <c r="CB232" s="58"/>
      <c r="CC232" s="58"/>
      <c r="CD232" s="58"/>
      <c r="CE232" s="58"/>
      <c r="CF232" s="58"/>
    </row>
    <row r="233" spans="1:84" s="59" customFormat="1" ht="15.75" hidden="1" x14ac:dyDescent="0.25">
      <c r="A233" s="40">
        <v>48092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3"/>
      <c r="V233" s="40">
        <v>48092</v>
      </c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3"/>
      <c r="AQ233" s="23"/>
      <c r="AR233" s="57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M233" s="57"/>
      <c r="BN233" s="58"/>
      <c r="BO233" s="58"/>
      <c r="BP233" s="58"/>
      <c r="BQ233" s="58"/>
      <c r="BR233" s="58"/>
      <c r="BS233" s="58"/>
      <c r="BT233" s="58"/>
      <c r="BU233" s="58"/>
      <c r="BV233" s="58"/>
      <c r="BW233" s="58"/>
      <c r="BX233" s="58"/>
      <c r="BY233" s="58"/>
      <c r="BZ233" s="58"/>
      <c r="CA233" s="58"/>
      <c r="CB233" s="58"/>
      <c r="CC233" s="58"/>
      <c r="CD233" s="58"/>
      <c r="CE233" s="58"/>
      <c r="CF233" s="58"/>
    </row>
    <row r="234" spans="1:84" s="59" customFormat="1" ht="15.75" hidden="1" x14ac:dyDescent="0.25">
      <c r="A234" s="40">
        <v>48122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3"/>
      <c r="V234" s="40">
        <v>48122</v>
      </c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3"/>
      <c r="AQ234" s="23"/>
      <c r="AR234" s="57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M234" s="57"/>
      <c r="BN234" s="58"/>
      <c r="BO234" s="58"/>
      <c r="BP234" s="58"/>
      <c r="BQ234" s="58"/>
      <c r="BR234" s="58"/>
      <c r="BS234" s="58"/>
      <c r="BT234" s="58"/>
      <c r="BU234" s="58"/>
      <c r="BV234" s="58"/>
      <c r="BW234" s="58"/>
      <c r="BX234" s="58"/>
      <c r="BY234" s="58"/>
      <c r="BZ234" s="58"/>
      <c r="CA234" s="58"/>
      <c r="CB234" s="58"/>
      <c r="CC234" s="58"/>
      <c r="CD234" s="58"/>
      <c r="CE234" s="58"/>
      <c r="CF234" s="58"/>
    </row>
    <row r="235" spans="1:84" s="59" customFormat="1" ht="15.75" hidden="1" x14ac:dyDescent="0.25">
      <c r="A235" s="40">
        <v>48153</v>
      </c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3"/>
      <c r="V235" s="40">
        <v>48153</v>
      </c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3"/>
      <c r="AQ235" s="23"/>
      <c r="AR235" s="57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M235" s="57"/>
      <c r="BN235" s="58"/>
      <c r="BO235" s="58"/>
      <c r="BP235" s="58"/>
      <c r="BQ235" s="58"/>
      <c r="BR235" s="58"/>
      <c r="BS235" s="58"/>
      <c r="BT235" s="58"/>
      <c r="BU235" s="58"/>
      <c r="BV235" s="58"/>
      <c r="BW235" s="58"/>
      <c r="BX235" s="58"/>
      <c r="BY235" s="58"/>
      <c r="BZ235" s="58"/>
      <c r="CA235" s="58"/>
      <c r="CB235" s="58"/>
      <c r="CC235" s="58"/>
      <c r="CD235" s="58"/>
      <c r="CE235" s="58"/>
      <c r="CF235" s="58"/>
    </row>
    <row r="236" spans="1:84" s="59" customFormat="1" ht="15.75" hidden="1" x14ac:dyDescent="0.25">
      <c r="A236" s="41">
        <v>48183</v>
      </c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3"/>
      <c r="V236" s="41">
        <v>48183</v>
      </c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3"/>
      <c r="AQ236" s="23"/>
      <c r="AR236" s="57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M236" s="57"/>
      <c r="BN236" s="58"/>
      <c r="BO236" s="58"/>
      <c r="BP236" s="58"/>
      <c r="BQ236" s="58"/>
      <c r="BR236" s="58"/>
      <c r="BS236" s="58"/>
      <c r="BT236" s="58"/>
      <c r="BU236" s="58"/>
      <c r="BV236" s="58"/>
      <c r="BW236" s="58"/>
      <c r="BX236" s="58"/>
      <c r="BY236" s="58"/>
      <c r="BZ236" s="58"/>
      <c r="CA236" s="58"/>
      <c r="CB236" s="58"/>
      <c r="CC236" s="58"/>
      <c r="CD236" s="58"/>
      <c r="CE236" s="58"/>
      <c r="CF236" s="58"/>
    </row>
    <row r="237" spans="1:84" s="59" customFormat="1" ht="15.75" hidden="1" x14ac:dyDescent="0.25">
      <c r="A237" s="42">
        <v>48214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3"/>
      <c r="V237" s="42">
        <v>48214</v>
      </c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3"/>
      <c r="AQ237" s="23"/>
      <c r="AR237" s="57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M237" s="57"/>
      <c r="BN237" s="58"/>
      <c r="BO237" s="58"/>
      <c r="BP237" s="58"/>
      <c r="BQ237" s="58"/>
      <c r="BR237" s="58"/>
      <c r="BS237" s="58"/>
      <c r="BT237" s="58"/>
      <c r="BU237" s="58"/>
      <c r="BV237" s="58"/>
      <c r="BW237" s="58"/>
      <c r="BX237" s="58"/>
      <c r="BY237" s="58"/>
      <c r="BZ237" s="58"/>
      <c r="CA237" s="58"/>
      <c r="CB237" s="58"/>
      <c r="CC237" s="58"/>
      <c r="CD237" s="58"/>
      <c r="CE237" s="58"/>
      <c r="CF237" s="58"/>
    </row>
    <row r="238" spans="1:84" s="59" customFormat="1" ht="15.75" hidden="1" x14ac:dyDescent="0.25">
      <c r="A238" s="43">
        <v>48245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23"/>
      <c r="V238" s="43">
        <v>48245</v>
      </c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23"/>
      <c r="AQ238" s="23"/>
      <c r="AR238" s="57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M238" s="57"/>
      <c r="BN238" s="58"/>
      <c r="BO238" s="58"/>
      <c r="BP238" s="58"/>
      <c r="BQ238" s="58"/>
      <c r="BR238" s="58"/>
      <c r="BS238" s="58"/>
      <c r="BT238" s="58"/>
      <c r="BU238" s="58"/>
      <c r="BV238" s="58"/>
      <c r="BW238" s="58"/>
      <c r="BX238" s="58"/>
      <c r="BY238" s="58"/>
      <c r="BZ238" s="58"/>
      <c r="CA238" s="58"/>
      <c r="CB238" s="58"/>
      <c r="CC238" s="58"/>
      <c r="CD238" s="58"/>
      <c r="CE238" s="58"/>
      <c r="CF238" s="58"/>
    </row>
    <row r="239" spans="1:84" s="59" customFormat="1" ht="15.75" hidden="1" x14ac:dyDescent="0.25">
      <c r="A239" s="43">
        <v>48274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23"/>
      <c r="V239" s="43">
        <v>48274</v>
      </c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23"/>
      <c r="AQ239" s="23"/>
      <c r="AR239" s="57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M239" s="57"/>
      <c r="BN239" s="58"/>
      <c r="BO239" s="58"/>
      <c r="BP239" s="58"/>
      <c r="BQ239" s="58"/>
      <c r="BR239" s="58"/>
      <c r="BS239" s="58"/>
      <c r="BT239" s="58"/>
      <c r="BU239" s="58"/>
      <c r="BV239" s="58"/>
      <c r="BW239" s="58"/>
      <c r="BX239" s="58"/>
      <c r="BY239" s="58"/>
      <c r="BZ239" s="58"/>
      <c r="CA239" s="58"/>
      <c r="CB239" s="58"/>
      <c r="CC239" s="58"/>
      <c r="CD239" s="58"/>
      <c r="CE239" s="58"/>
      <c r="CF239" s="58"/>
    </row>
    <row r="240" spans="1:84" s="59" customFormat="1" ht="15.75" hidden="1" x14ac:dyDescent="0.25">
      <c r="A240" s="43">
        <v>48305</v>
      </c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23"/>
      <c r="V240" s="43">
        <v>48305</v>
      </c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23"/>
      <c r="AQ240" s="23"/>
      <c r="AR240" s="57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M240" s="57"/>
      <c r="BN240" s="58"/>
      <c r="BO240" s="58"/>
      <c r="BP240" s="58"/>
      <c r="BQ240" s="58"/>
      <c r="BR240" s="58"/>
      <c r="BS240" s="58"/>
      <c r="BT240" s="58"/>
      <c r="BU240" s="58"/>
      <c r="BV240" s="58"/>
      <c r="BW240" s="58"/>
      <c r="BX240" s="58"/>
      <c r="BY240" s="58"/>
      <c r="BZ240" s="58"/>
      <c r="CA240" s="58"/>
      <c r="CB240" s="58"/>
      <c r="CC240" s="58"/>
      <c r="CD240" s="58"/>
      <c r="CE240" s="58"/>
      <c r="CF240" s="58"/>
    </row>
    <row r="241" spans="1:84" s="59" customFormat="1" ht="15.75" hidden="1" x14ac:dyDescent="0.25">
      <c r="A241" s="43">
        <v>48335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23"/>
      <c r="V241" s="43">
        <v>48335</v>
      </c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23"/>
      <c r="AQ241" s="23"/>
      <c r="AR241" s="57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M241" s="57"/>
      <c r="BN241" s="58"/>
      <c r="BO241" s="58"/>
      <c r="BP241" s="58"/>
      <c r="BQ241" s="58"/>
      <c r="BR241" s="58"/>
      <c r="BS241" s="58"/>
      <c r="BT241" s="58"/>
      <c r="BU241" s="58"/>
      <c r="BV241" s="58"/>
      <c r="BW241" s="58"/>
      <c r="BX241" s="58"/>
      <c r="BY241" s="58"/>
      <c r="BZ241" s="58"/>
      <c r="CA241" s="58"/>
      <c r="CB241" s="58"/>
      <c r="CC241" s="58"/>
      <c r="CD241" s="58"/>
      <c r="CE241" s="58"/>
      <c r="CF241" s="58"/>
    </row>
    <row r="242" spans="1:84" s="59" customFormat="1" ht="15.75" hidden="1" x14ac:dyDescent="0.25">
      <c r="A242" s="43">
        <v>48366</v>
      </c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23"/>
      <c r="V242" s="43">
        <v>48366</v>
      </c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23"/>
      <c r="AQ242" s="23"/>
      <c r="AR242" s="57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M242" s="57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/>
      <c r="CB242" s="58"/>
      <c r="CC242" s="58"/>
      <c r="CD242" s="58"/>
      <c r="CE242" s="58"/>
      <c r="CF242" s="58"/>
    </row>
    <row r="243" spans="1:84" s="59" customFormat="1" ht="15.75" hidden="1" x14ac:dyDescent="0.25">
      <c r="A243" s="43">
        <v>48396</v>
      </c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23"/>
      <c r="V243" s="43">
        <v>48396</v>
      </c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23"/>
      <c r="AQ243" s="23"/>
      <c r="AR243" s="57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M243" s="57"/>
      <c r="BN243" s="58"/>
      <c r="BO243" s="58"/>
      <c r="BP243" s="58"/>
      <c r="BQ243" s="58"/>
      <c r="BR243" s="58"/>
      <c r="BS243" s="58"/>
      <c r="BT243" s="58"/>
      <c r="BU243" s="58"/>
      <c r="BV243" s="58"/>
      <c r="BW243" s="58"/>
      <c r="BX243" s="58"/>
      <c r="BY243" s="58"/>
      <c r="BZ243" s="58"/>
      <c r="CA243" s="58"/>
      <c r="CB243" s="58"/>
      <c r="CC243" s="58"/>
      <c r="CD243" s="58"/>
      <c r="CE243" s="58"/>
      <c r="CF243" s="58"/>
    </row>
    <row r="244" spans="1:84" s="59" customFormat="1" ht="15.75" hidden="1" x14ac:dyDescent="0.25">
      <c r="A244" s="43">
        <v>48427</v>
      </c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23"/>
      <c r="V244" s="43">
        <v>48427</v>
      </c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23"/>
      <c r="AQ244" s="23"/>
      <c r="AR244" s="57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M244" s="57"/>
      <c r="BN244" s="58"/>
      <c r="BO244" s="58"/>
      <c r="BP244" s="58"/>
      <c r="BQ244" s="58"/>
      <c r="BR244" s="58"/>
      <c r="BS244" s="58"/>
      <c r="BT244" s="58"/>
      <c r="BU244" s="58"/>
      <c r="BV244" s="58"/>
      <c r="BW244" s="58"/>
      <c r="BX244" s="58"/>
      <c r="BY244" s="58"/>
      <c r="BZ244" s="58"/>
      <c r="CA244" s="58"/>
      <c r="CB244" s="58"/>
      <c r="CC244" s="58"/>
      <c r="CD244" s="58"/>
      <c r="CE244" s="58"/>
      <c r="CF244" s="58"/>
    </row>
    <row r="245" spans="1:84" s="59" customFormat="1" ht="15.75" hidden="1" x14ac:dyDescent="0.25">
      <c r="A245" s="43">
        <v>48458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23"/>
      <c r="V245" s="43">
        <v>48458</v>
      </c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23"/>
      <c r="AQ245" s="23"/>
      <c r="AR245" s="57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M245" s="57"/>
      <c r="BN245" s="58"/>
      <c r="BO245" s="58"/>
      <c r="BP245" s="58"/>
      <c r="BQ245" s="58"/>
      <c r="BR245" s="58"/>
      <c r="BS245" s="58"/>
      <c r="BT245" s="58"/>
      <c r="BU245" s="58"/>
      <c r="BV245" s="58"/>
      <c r="BW245" s="58"/>
      <c r="BX245" s="58"/>
      <c r="BY245" s="58"/>
      <c r="BZ245" s="58"/>
      <c r="CA245" s="58"/>
      <c r="CB245" s="58"/>
      <c r="CC245" s="58"/>
      <c r="CD245" s="58"/>
      <c r="CE245" s="58"/>
      <c r="CF245" s="58"/>
    </row>
    <row r="246" spans="1:84" s="59" customFormat="1" ht="15.75" hidden="1" x14ac:dyDescent="0.25">
      <c r="A246" s="43">
        <v>48488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23"/>
      <c r="V246" s="43">
        <v>48488</v>
      </c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23"/>
      <c r="AQ246" s="23"/>
      <c r="AR246" s="57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M246" s="57"/>
      <c r="BN246" s="58"/>
      <c r="BO246" s="58"/>
      <c r="BP246" s="58"/>
      <c r="BQ246" s="58"/>
      <c r="BR246" s="58"/>
      <c r="BS246" s="58"/>
      <c r="BT246" s="58"/>
      <c r="BU246" s="58"/>
      <c r="BV246" s="58"/>
      <c r="BW246" s="58"/>
      <c r="BX246" s="58"/>
      <c r="BY246" s="58"/>
      <c r="BZ246" s="58"/>
      <c r="CA246" s="58"/>
      <c r="CB246" s="58"/>
      <c r="CC246" s="58"/>
      <c r="CD246" s="58"/>
      <c r="CE246" s="58"/>
      <c r="CF246" s="58"/>
    </row>
    <row r="247" spans="1:84" s="59" customFormat="1" ht="15.75" hidden="1" x14ac:dyDescent="0.25">
      <c r="A247" s="43">
        <v>48519</v>
      </c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23"/>
      <c r="V247" s="43">
        <v>48519</v>
      </c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23"/>
      <c r="AQ247" s="23"/>
      <c r="AR247" s="57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M247" s="57"/>
      <c r="BN247" s="58"/>
      <c r="BO247" s="58"/>
      <c r="BP247" s="58"/>
      <c r="BQ247" s="58"/>
      <c r="BR247" s="58"/>
      <c r="BS247" s="58"/>
      <c r="BT247" s="58"/>
      <c r="BU247" s="58"/>
      <c r="BV247" s="58"/>
      <c r="BW247" s="58"/>
      <c r="BX247" s="58"/>
      <c r="BY247" s="58"/>
      <c r="BZ247" s="58"/>
      <c r="CA247" s="58"/>
      <c r="CB247" s="58"/>
      <c r="CC247" s="58"/>
      <c r="CD247" s="58"/>
      <c r="CE247" s="58"/>
      <c r="CF247" s="58"/>
    </row>
    <row r="248" spans="1:84" s="59" customFormat="1" ht="15.75" hidden="1" x14ac:dyDescent="0.25">
      <c r="A248" s="44">
        <v>48549</v>
      </c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23"/>
      <c r="V248" s="44">
        <v>48549</v>
      </c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23"/>
      <c r="AQ248" s="23"/>
      <c r="AR248" s="57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M248" s="57"/>
      <c r="BN248" s="58"/>
      <c r="BO248" s="58"/>
      <c r="BP248" s="58"/>
      <c r="BQ248" s="58"/>
      <c r="BR248" s="58"/>
      <c r="BS248" s="58"/>
      <c r="BT248" s="58"/>
      <c r="BU248" s="58"/>
      <c r="BV248" s="58"/>
      <c r="BW248" s="58"/>
      <c r="BX248" s="58"/>
      <c r="BY248" s="58"/>
      <c r="BZ248" s="58"/>
      <c r="CA248" s="58"/>
      <c r="CB248" s="58"/>
      <c r="CC248" s="58"/>
      <c r="CD248" s="58"/>
      <c r="CE248" s="58"/>
      <c r="CF248" s="58"/>
    </row>
    <row r="249" spans="1:84" s="59" customFormat="1" ht="15.75" hidden="1" x14ac:dyDescent="0.25">
      <c r="A249" s="45">
        <v>48580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23"/>
      <c r="V249" s="45">
        <v>48580</v>
      </c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23"/>
      <c r="AQ249" s="23"/>
      <c r="AR249" s="57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M249" s="57"/>
      <c r="BN249" s="58"/>
      <c r="BO249" s="58"/>
      <c r="BP249" s="58"/>
      <c r="BQ249" s="58"/>
      <c r="BR249" s="58"/>
      <c r="BS249" s="58"/>
      <c r="BT249" s="58"/>
      <c r="BU249" s="58"/>
      <c r="BV249" s="58"/>
      <c r="BW249" s="58"/>
      <c r="BX249" s="58"/>
      <c r="BY249" s="58"/>
      <c r="BZ249" s="58"/>
      <c r="CA249" s="58"/>
      <c r="CB249" s="58"/>
      <c r="CC249" s="58"/>
      <c r="CD249" s="58"/>
      <c r="CE249" s="58"/>
      <c r="CF249" s="58"/>
    </row>
    <row r="250" spans="1:84" s="59" customFormat="1" ht="15.75" hidden="1" x14ac:dyDescent="0.25">
      <c r="A250" s="40">
        <v>48611</v>
      </c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3"/>
      <c r="V250" s="40">
        <v>48611</v>
      </c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3"/>
      <c r="AQ250" s="23"/>
      <c r="AR250" s="57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M250" s="57"/>
      <c r="BN250" s="58"/>
      <c r="BO250" s="58"/>
      <c r="BP250" s="58"/>
      <c r="BQ250" s="58"/>
      <c r="BR250" s="58"/>
      <c r="BS250" s="58"/>
      <c r="BT250" s="58"/>
      <c r="BU250" s="58"/>
      <c r="BV250" s="58"/>
      <c r="BW250" s="58"/>
      <c r="BX250" s="58"/>
      <c r="BY250" s="58"/>
      <c r="BZ250" s="58"/>
      <c r="CA250" s="58"/>
      <c r="CB250" s="58"/>
      <c r="CC250" s="58"/>
      <c r="CD250" s="58"/>
      <c r="CE250" s="58"/>
      <c r="CF250" s="58"/>
    </row>
    <row r="251" spans="1:84" s="59" customFormat="1" ht="15.75" hidden="1" x14ac:dyDescent="0.25">
      <c r="A251" s="40">
        <v>48639</v>
      </c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3"/>
      <c r="V251" s="40">
        <v>48639</v>
      </c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3"/>
      <c r="AQ251" s="23"/>
      <c r="AR251" s="57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M251" s="57"/>
      <c r="BN251" s="58"/>
      <c r="BO251" s="58"/>
      <c r="BP251" s="58"/>
      <c r="BQ251" s="58"/>
      <c r="BR251" s="58"/>
      <c r="BS251" s="58"/>
      <c r="BT251" s="58"/>
      <c r="BU251" s="58"/>
      <c r="BV251" s="58"/>
      <c r="BW251" s="58"/>
      <c r="BX251" s="58"/>
      <c r="BY251" s="58"/>
      <c r="BZ251" s="58"/>
      <c r="CA251" s="58"/>
      <c r="CB251" s="58"/>
      <c r="CC251" s="58"/>
      <c r="CD251" s="58"/>
      <c r="CE251" s="58"/>
      <c r="CF251" s="58"/>
    </row>
    <row r="252" spans="1:84" s="59" customFormat="1" ht="15.75" hidden="1" x14ac:dyDescent="0.25">
      <c r="A252" s="40">
        <v>48670</v>
      </c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3"/>
      <c r="V252" s="40">
        <v>48670</v>
      </c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3"/>
      <c r="AQ252" s="23"/>
      <c r="AR252" s="57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M252" s="57"/>
      <c r="BN252" s="58"/>
      <c r="BO252" s="58"/>
      <c r="BP252" s="58"/>
      <c r="BQ252" s="58"/>
      <c r="BR252" s="58"/>
      <c r="BS252" s="58"/>
      <c r="BT252" s="58"/>
      <c r="BU252" s="58"/>
      <c r="BV252" s="58"/>
      <c r="BW252" s="58"/>
      <c r="BX252" s="58"/>
      <c r="BY252" s="58"/>
      <c r="BZ252" s="58"/>
      <c r="CA252" s="58"/>
      <c r="CB252" s="58"/>
      <c r="CC252" s="58"/>
      <c r="CD252" s="58"/>
      <c r="CE252" s="58"/>
      <c r="CF252" s="58"/>
    </row>
    <row r="253" spans="1:84" s="59" customFormat="1" ht="15.75" hidden="1" x14ac:dyDescent="0.25">
      <c r="A253" s="40">
        <v>48700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3"/>
      <c r="V253" s="40">
        <v>48700</v>
      </c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3"/>
      <c r="AQ253" s="23"/>
      <c r="AR253" s="57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M253" s="57"/>
      <c r="BN253" s="58"/>
      <c r="BO253" s="58"/>
      <c r="BP253" s="58"/>
      <c r="BQ253" s="58"/>
      <c r="BR253" s="58"/>
      <c r="BS253" s="58"/>
      <c r="BT253" s="58"/>
      <c r="BU253" s="58"/>
      <c r="BV253" s="58"/>
      <c r="BW253" s="58"/>
      <c r="BX253" s="58"/>
      <c r="BY253" s="58"/>
      <c r="BZ253" s="58"/>
      <c r="CA253" s="58"/>
      <c r="CB253" s="58"/>
      <c r="CC253" s="58"/>
      <c r="CD253" s="58"/>
      <c r="CE253" s="58"/>
      <c r="CF253" s="58"/>
    </row>
    <row r="254" spans="1:84" s="59" customFormat="1" ht="15.75" hidden="1" x14ac:dyDescent="0.25">
      <c r="A254" s="40">
        <v>48731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3"/>
      <c r="V254" s="40">
        <v>48731</v>
      </c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3"/>
      <c r="AQ254" s="23"/>
      <c r="AR254" s="57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M254" s="57"/>
      <c r="BN254" s="58"/>
      <c r="BO254" s="58"/>
      <c r="BP254" s="58"/>
      <c r="BQ254" s="58"/>
      <c r="BR254" s="58"/>
      <c r="BS254" s="58"/>
      <c r="BT254" s="58"/>
      <c r="BU254" s="58"/>
      <c r="BV254" s="58"/>
      <c r="BW254" s="58"/>
      <c r="BX254" s="58"/>
      <c r="BY254" s="58"/>
      <c r="BZ254" s="58"/>
      <c r="CA254" s="58"/>
      <c r="CB254" s="58"/>
      <c r="CC254" s="58"/>
      <c r="CD254" s="58"/>
      <c r="CE254" s="58"/>
      <c r="CF254" s="58"/>
    </row>
    <row r="255" spans="1:84" s="59" customFormat="1" ht="15.75" hidden="1" x14ac:dyDescent="0.25">
      <c r="A255" s="40">
        <v>48761</v>
      </c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3"/>
      <c r="V255" s="40">
        <v>48761</v>
      </c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3"/>
      <c r="AQ255" s="23"/>
      <c r="AR255" s="57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M255" s="57"/>
      <c r="BN255" s="58"/>
      <c r="BO255" s="58"/>
      <c r="BP255" s="58"/>
      <c r="BQ255" s="58"/>
      <c r="BR255" s="58"/>
      <c r="BS255" s="58"/>
      <c r="BT255" s="58"/>
      <c r="BU255" s="58"/>
      <c r="BV255" s="58"/>
      <c r="BW255" s="58"/>
      <c r="BX255" s="58"/>
      <c r="BY255" s="58"/>
      <c r="BZ255" s="58"/>
      <c r="CA255" s="58"/>
      <c r="CB255" s="58"/>
      <c r="CC255" s="58"/>
      <c r="CD255" s="58"/>
      <c r="CE255" s="58"/>
      <c r="CF255" s="58"/>
    </row>
    <row r="256" spans="1:84" s="59" customFormat="1" ht="15.75" hidden="1" x14ac:dyDescent="0.25">
      <c r="A256" s="40">
        <v>48792</v>
      </c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3"/>
      <c r="V256" s="40">
        <v>48792</v>
      </c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3"/>
      <c r="AQ256" s="23"/>
      <c r="AR256" s="57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M256" s="57"/>
      <c r="BN256" s="58"/>
      <c r="BO256" s="58"/>
      <c r="BP256" s="58"/>
      <c r="BQ256" s="58"/>
      <c r="BR256" s="58"/>
      <c r="BS256" s="58"/>
      <c r="BT256" s="58"/>
      <c r="BU256" s="58"/>
      <c r="BV256" s="58"/>
      <c r="BW256" s="58"/>
      <c r="BX256" s="58"/>
      <c r="BY256" s="58"/>
      <c r="BZ256" s="58"/>
      <c r="CA256" s="58"/>
      <c r="CB256" s="58"/>
      <c r="CC256" s="58"/>
      <c r="CD256" s="58"/>
      <c r="CE256" s="58"/>
      <c r="CF256" s="58"/>
    </row>
    <row r="257" spans="1:84" s="59" customFormat="1" ht="15.75" hidden="1" x14ac:dyDescent="0.25">
      <c r="A257" s="40">
        <v>48823</v>
      </c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3"/>
      <c r="V257" s="40">
        <v>48823</v>
      </c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3"/>
      <c r="AQ257" s="23"/>
      <c r="AR257" s="57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M257" s="57"/>
      <c r="BN257" s="58"/>
      <c r="BO257" s="58"/>
      <c r="BP257" s="58"/>
      <c r="BQ257" s="58"/>
      <c r="BR257" s="58"/>
      <c r="BS257" s="58"/>
      <c r="BT257" s="58"/>
      <c r="BU257" s="58"/>
      <c r="BV257" s="58"/>
      <c r="BW257" s="58"/>
      <c r="BX257" s="58"/>
      <c r="BY257" s="58"/>
      <c r="BZ257" s="58"/>
      <c r="CA257" s="58"/>
      <c r="CB257" s="58"/>
      <c r="CC257" s="58"/>
      <c r="CD257" s="58"/>
      <c r="CE257" s="58"/>
      <c r="CF257" s="58"/>
    </row>
    <row r="258" spans="1:84" s="59" customFormat="1" ht="15.75" hidden="1" x14ac:dyDescent="0.25">
      <c r="A258" s="40">
        <v>48853</v>
      </c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3"/>
      <c r="V258" s="40">
        <v>48853</v>
      </c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3"/>
      <c r="AQ258" s="23"/>
      <c r="AR258" s="57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M258" s="57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8"/>
      <c r="CA258" s="58"/>
      <c r="CB258" s="58"/>
      <c r="CC258" s="58"/>
      <c r="CD258" s="58"/>
      <c r="CE258" s="58"/>
      <c r="CF258" s="58"/>
    </row>
    <row r="259" spans="1:84" s="59" customFormat="1" ht="15.75" hidden="1" x14ac:dyDescent="0.25">
      <c r="A259" s="40">
        <v>48884</v>
      </c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3"/>
      <c r="V259" s="40">
        <v>48884</v>
      </c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3"/>
      <c r="AQ259" s="23"/>
      <c r="AR259" s="57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M259" s="57"/>
      <c r="BN259" s="58"/>
      <c r="BO259" s="58"/>
      <c r="BP259" s="58"/>
      <c r="BQ259" s="58"/>
      <c r="BR259" s="58"/>
      <c r="BS259" s="58"/>
      <c r="BT259" s="58"/>
      <c r="BU259" s="58"/>
      <c r="BV259" s="58"/>
      <c r="BW259" s="58"/>
      <c r="BX259" s="58"/>
      <c r="BY259" s="58"/>
      <c r="BZ259" s="58"/>
      <c r="CA259" s="58"/>
      <c r="CB259" s="58"/>
      <c r="CC259" s="58"/>
      <c r="CD259" s="58"/>
      <c r="CE259" s="58"/>
      <c r="CF259" s="58"/>
    </row>
    <row r="260" spans="1:84" s="59" customFormat="1" ht="15.75" hidden="1" x14ac:dyDescent="0.25">
      <c r="A260" s="41">
        <v>48914</v>
      </c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3"/>
      <c r="V260" s="41">
        <v>48914</v>
      </c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3"/>
      <c r="AQ260" s="23"/>
      <c r="AR260" s="57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M260" s="57"/>
      <c r="BN260" s="58"/>
      <c r="BO260" s="58"/>
      <c r="BP260" s="58"/>
      <c r="BQ260" s="58"/>
      <c r="BR260" s="58"/>
      <c r="BS260" s="58"/>
      <c r="BT260" s="58"/>
      <c r="BU260" s="58"/>
      <c r="BV260" s="58"/>
      <c r="BW260" s="58"/>
      <c r="BX260" s="58"/>
      <c r="BY260" s="58"/>
      <c r="BZ260" s="58"/>
      <c r="CA260" s="58"/>
      <c r="CB260" s="58"/>
      <c r="CC260" s="58"/>
      <c r="CD260" s="58"/>
      <c r="CE260" s="58"/>
      <c r="CF260" s="58"/>
    </row>
    <row r="261" spans="1:84" s="59" customFormat="1" ht="15.75" hidden="1" x14ac:dyDescent="0.25">
      <c r="A261" s="42">
        <v>48945</v>
      </c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3"/>
      <c r="V261" s="42">
        <v>48945</v>
      </c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3"/>
      <c r="AQ261" s="23"/>
      <c r="AR261" s="57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M261" s="57"/>
      <c r="BN261" s="58"/>
      <c r="BO261" s="58"/>
      <c r="BP261" s="58"/>
      <c r="BQ261" s="58"/>
      <c r="BR261" s="58"/>
      <c r="BS261" s="58"/>
      <c r="BT261" s="58"/>
      <c r="BU261" s="58"/>
      <c r="BV261" s="58"/>
      <c r="BW261" s="58"/>
      <c r="BX261" s="58"/>
      <c r="BY261" s="58"/>
      <c r="BZ261" s="58"/>
      <c r="CA261" s="58"/>
      <c r="CB261" s="58"/>
      <c r="CC261" s="58"/>
      <c r="CD261" s="58"/>
      <c r="CE261" s="58"/>
      <c r="CF261" s="58"/>
    </row>
    <row r="262" spans="1:84" s="59" customFormat="1" ht="15.75" hidden="1" x14ac:dyDescent="0.25">
      <c r="A262" s="43">
        <v>48976</v>
      </c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23"/>
      <c r="V262" s="43">
        <v>48976</v>
      </c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23"/>
      <c r="AQ262" s="23"/>
      <c r="AR262" s="57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M262" s="57"/>
      <c r="BN262" s="58"/>
      <c r="BO262" s="58"/>
      <c r="BP262" s="58"/>
      <c r="BQ262" s="58"/>
      <c r="BR262" s="58"/>
      <c r="BS262" s="58"/>
      <c r="BT262" s="58"/>
      <c r="BU262" s="58"/>
      <c r="BV262" s="58"/>
      <c r="BW262" s="58"/>
      <c r="BX262" s="58"/>
      <c r="BY262" s="58"/>
      <c r="BZ262" s="58"/>
      <c r="CA262" s="58"/>
      <c r="CB262" s="58"/>
      <c r="CC262" s="58"/>
      <c r="CD262" s="58"/>
      <c r="CE262" s="58"/>
      <c r="CF262" s="58"/>
    </row>
    <row r="263" spans="1:84" s="59" customFormat="1" ht="15.75" hidden="1" x14ac:dyDescent="0.25">
      <c r="A263" s="43">
        <v>49004</v>
      </c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23"/>
      <c r="V263" s="43">
        <v>49004</v>
      </c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23"/>
      <c r="AQ263" s="23"/>
      <c r="AR263" s="57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M263" s="57"/>
      <c r="BN263" s="58"/>
      <c r="BO263" s="58"/>
      <c r="BP263" s="58"/>
      <c r="BQ263" s="58"/>
      <c r="BR263" s="58"/>
      <c r="BS263" s="58"/>
      <c r="BT263" s="58"/>
      <c r="BU263" s="58"/>
      <c r="BV263" s="58"/>
      <c r="BW263" s="58"/>
      <c r="BX263" s="58"/>
      <c r="BY263" s="58"/>
      <c r="BZ263" s="58"/>
      <c r="CA263" s="58"/>
      <c r="CB263" s="58"/>
      <c r="CC263" s="58"/>
      <c r="CD263" s="58"/>
      <c r="CE263" s="58"/>
      <c r="CF263" s="58"/>
    </row>
    <row r="264" spans="1:84" s="59" customFormat="1" ht="15.75" hidden="1" x14ac:dyDescent="0.25">
      <c r="A264" s="43">
        <v>49035</v>
      </c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23"/>
      <c r="V264" s="43">
        <v>49035</v>
      </c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23"/>
      <c r="AQ264" s="23"/>
      <c r="AR264" s="57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M264" s="57"/>
      <c r="BN264" s="58"/>
      <c r="BO264" s="58"/>
      <c r="BP264" s="58"/>
      <c r="BQ264" s="58"/>
      <c r="BR264" s="58"/>
      <c r="BS264" s="58"/>
      <c r="BT264" s="58"/>
      <c r="BU264" s="58"/>
      <c r="BV264" s="58"/>
      <c r="BW264" s="58"/>
      <c r="BX264" s="58"/>
      <c r="BY264" s="58"/>
      <c r="BZ264" s="58"/>
      <c r="CA264" s="58"/>
      <c r="CB264" s="58"/>
      <c r="CC264" s="58"/>
      <c r="CD264" s="58"/>
      <c r="CE264" s="58"/>
      <c r="CF264" s="58"/>
    </row>
    <row r="265" spans="1:84" s="59" customFormat="1" ht="15.75" hidden="1" x14ac:dyDescent="0.25">
      <c r="A265" s="43">
        <v>49065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23"/>
      <c r="V265" s="43">
        <v>49065</v>
      </c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23"/>
      <c r="AQ265" s="23"/>
      <c r="AR265" s="57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M265" s="57"/>
      <c r="BN265" s="58"/>
      <c r="BO265" s="58"/>
      <c r="BP265" s="58"/>
      <c r="BQ265" s="58"/>
      <c r="BR265" s="58"/>
      <c r="BS265" s="58"/>
      <c r="BT265" s="58"/>
      <c r="BU265" s="58"/>
      <c r="BV265" s="58"/>
      <c r="BW265" s="58"/>
      <c r="BX265" s="58"/>
      <c r="BY265" s="58"/>
      <c r="BZ265" s="58"/>
      <c r="CA265" s="58"/>
      <c r="CB265" s="58"/>
      <c r="CC265" s="58"/>
      <c r="CD265" s="58"/>
      <c r="CE265" s="58"/>
      <c r="CF265" s="58"/>
    </row>
    <row r="266" spans="1:84" s="59" customFormat="1" ht="15.75" hidden="1" x14ac:dyDescent="0.25">
      <c r="A266" s="43">
        <v>49096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23"/>
      <c r="V266" s="43">
        <v>49096</v>
      </c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23"/>
      <c r="AQ266" s="23"/>
      <c r="AR266" s="57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M266" s="57"/>
      <c r="BN266" s="58"/>
      <c r="BO266" s="58"/>
      <c r="BP266" s="58"/>
      <c r="BQ266" s="58"/>
      <c r="BR266" s="58"/>
      <c r="BS266" s="58"/>
      <c r="BT266" s="58"/>
      <c r="BU266" s="58"/>
      <c r="BV266" s="58"/>
      <c r="BW266" s="58"/>
      <c r="BX266" s="58"/>
      <c r="BY266" s="58"/>
      <c r="BZ266" s="58"/>
      <c r="CA266" s="58"/>
      <c r="CB266" s="58"/>
      <c r="CC266" s="58"/>
      <c r="CD266" s="58"/>
      <c r="CE266" s="58"/>
      <c r="CF266" s="58"/>
    </row>
    <row r="267" spans="1:84" s="59" customFormat="1" ht="15.75" hidden="1" x14ac:dyDescent="0.25">
      <c r="A267" s="43">
        <v>49126</v>
      </c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23"/>
      <c r="V267" s="43">
        <v>49126</v>
      </c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23"/>
      <c r="AQ267" s="23"/>
      <c r="AR267" s="57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M267" s="57"/>
      <c r="BN267" s="58"/>
      <c r="BO267" s="58"/>
      <c r="BP267" s="58"/>
      <c r="BQ267" s="58"/>
      <c r="BR267" s="58"/>
      <c r="BS267" s="58"/>
      <c r="BT267" s="58"/>
      <c r="BU267" s="58"/>
      <c r="BV267" s="58"/>
      <c r="BW267" s="58"/>
      <c r="BX267" s="58"/>
      <c r="BY267" s="58"/>
      <c r="BZ267" s="58"/>
      <c r="CA267" s="58"/>
      <c r="CB267" s="58"/>
      <c r="CC267" s="58"/>
      <c r="CD267" s="58"/>
      <c r="CE267" s="58"/>
      <c r="CF267" s="58"/>
    </row>
    <row r="268" spans="1:84" s="59" customFormat="1" ht="15.75" hidden="1" x14ac:dyDescent="0.25">
      <c r="A268" s="43">
        <v>49157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23"/>
      <c r="V268" s="43">
        <v>49157</v>
      </c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23"/>
      <c r="AQ268" s="23"/>
      <c r="AR268" s="57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M268" s="57"/>
      <c r="BN268" s="58"/>
      <c r="BO268" s="58"/>
      <c r="BP268" s="58"/>
      <c r="BQ268" s="58"/>
      <c r="BR268" s="58"/>
      <c r="BS268" s="58"/>
      <c r="BT268" s="58"/>
      <c r="BU268" s="58"/>
      <c r="BV268" s="58"/>
      <c r="BW268" s="58"/>
      <c r="BX268" s="58"/>
      <c r="BY268" s="58"/>
      <c r="BZ268" s="58"/>
      <c r="CA268" s="58"/>
      <c r="CB268" s="58"/>
      <c r="CC268" s="58"/>
      <c r="CD268" s="58"/>
      <c r="CE268" s="58"/>
      <c r="CF268" s="58"/>
    </row>
    <row r="269" spans="1:84" s="59" customFormat="1" ht="15.75" hidden="1" x14ac:dyDescent="0.25">
      <c r="A269" s="43">
        <v>49188</v>
      </c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23"/>
      <c r="V269" s="43">
        <v>49188</v>
      </c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23"/>
      <c r="AQ269" s="23"/>
      <c r="AR269" s="57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M269" s="57"/>
      <c r="BN269" s="58"/>
      <c r="BO269" s="58"/>
      <c r="BP269" s="58"/>
      <c r="BQ269" s="58"/>
      <c r="BR269" s="58"/>
      <c r="BS269" s="58"/>
      <c r="BT269" s="58"/>
      <c r="BU269" s="58"/>
      <c r="BV269" s="58"/>
      <c r="BW269" s="58"/>
      <c r="BX269" s="58"/>
      <c r="BY269" s="58"/>
      <c r="BZ269" s="58"/>
      <c r="CA269" s="58"/>
      <c r="CB269" s="58"/>
      <c r="CC269" s="58"/>
      <c r="CD269" s="58"/>
      <c r="CE269" s="58"/>
      <c r="CF269" s="58"/>
    </row>
    <row r="270" spans="1:84" s="59" customFormat="1" ht="15.75" hidden="1" x14ac:dyDescent="0.25">
      <c r="A270" s="43">
        <v>49218</v>
      </c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23"/>
      <c r="V270" s="43">
        <v>49218</v>
      </c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23"/>
      <c r="AQ270" s="23"/>
      <c r="AR270" s="57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M270" s="57"/>
      <c r="BN270" s="58"/>
      <c r="BO270" s="58"/>
      <c r="BP270" s="58"/>
      <c r="BQ270" s="58"/>
      <c r="BR270" s="58"/>
      <c r="BS270" s="58"/>
      <c r="BT270" s="58"/>
      <c r="BU270" s="58"/>
      <c r="BV270" s="58"/>
      <c r="BW270" s="58"/>
      <c r="BX270" s="58"/>
      <c r="BY270" s="58"/>
      <c r="BZ270" s="58"/>
      <c r="CA270" s="58"/>
      <c r="CB270" s="58"/>
      <c r="CC270" s="58"/>
      <c r="CD270" s="58"/>
      <c r="CE270" s="58"/>
      <c r="CF270" s="58"/>
    </row>
    <row r="271" spans="1:84" s="59" customFormat="1" ht="15.75" hidden="1" x14ac:dyDescent="0.25">
      <c r="A271" s="43">
        <v>49249</v>
      </c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23"/>
      <c r="V271" s="43">
        <v>49249</v>
      </c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23"/>
      <c r="AQ271" s="23"/>
      <c r="AR271" s="57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M271" s="57"/>
      <c r="BN271" s="58"/>
      <c r="BO271" s="58"/>
      <c r="BP271" s="58"/>
      <c r="BQ271" s="58"/>
      <c r="BR271" s="58"/>
      <c r="BS271" s="58"/>
      <c r="BT271" s="58"/>
      <c r="BU271" s="58"/>
      <c r="BV271" s="58"/>
      <c r="BW271" s="58"/>
      <c r="BX271" s="58"/>
      <c r="BY271" s="58"/>
      <c r="BZ271" s="58"/>
      <c r="CA271" s="58"/>
      <c r="CB271" s="58"/>
      <c r="CC271" s="58"/>
      <c r="CD271" s="58"/>
      <c r="CE271" s="58"/>
      <c r="CF271" s="58"/>
    </row>
    <row r="272" spans="1:84" s="59" customFormat="1" ht="15.75" hidden="1" x14ac:dyDescent="0.25">
      <c r="A272" s="44">
        <v>49279</v>
      </c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23"/>
      <c r="V272" s="44">
        <v>49279</v>
      </c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23"/>
      <c r="AQ272" s="23"/>
      <c r="AR272" s="57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M272" s="57"/>
      <c r="BN272" s="58"/>
      <c r="BO272" s="58"/>
      <c r="BP272" s="58"/>
      <c r="BQ272" s="58"/>
      <c r="BR272" s="58"/>
      <c r="BS272" s="58"/>
      <c r="BT272" s="58"/>
      <c r="BU272" s="58"/>
      <c r="BV272" s="58"/>
      <c r="BW272" s="58"/>
      <c r="BX272" s="58"/>
      <c r="BY272" s="58"/>
      <c r="BZ272" s="58"/>
      <c r="CA272" s="58"/>
      <c r="CB272" s="58"/>
      <c r="CC272" s="58"/>
      <c r="CD272" s="58"/>
      <c r="CE272" s="58"/>
      <c r="CF272" s="58"/>
    </row>
    <row r="273" spans="1:84" s="59" customFormat="1" ht="15.75" hidden="1" x14ac:dyDescent="0.25">
      <c r="A273" s="45">
        <v>49310</v>
      </c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23"/>
      <c r="V273" s="45">
        <v>49310</v>
      </c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23"/>
      <c r="AQ273" s="23"/>
      <c r="AR273" s="57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M273" s="57"/>
      <c r="BN273" s="58"/>
      <c r="BO273" s="58"/>
      <c r="BP273" s="58"/>
      <c r="BQ273" s="58"/>
      <c r="BR273" s="58"/>
      <c r="BS273" s="58"/>
      <c r="BT273" s="58"/>
      <c r="BU273" s="58"/>
      <c r="BV273" s="58"/>
      <c r="BW273" s="58"/>
      <c r="BX273" s="58"/>
      <c r="BY273" s="58"/>
      <c r="BZ273" s="58"/>
      <c r="CA273" s="58"/>
      <c r="CB273" s="58"/>
      <c r="CC273" s="58"/>
      <c r="CD273" s="58"/>
      <c r="CE273" s="58"/>
      <c r="CF273" s="58"/>
    </row>
    <row r="274" spans="1:84" s="59" customFormat="1" ht="15.75" hidden="1" x14ac:dyDescent="0.25">
      <c r="A274" s="40">
        <v>49341</v>
      </c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3"/>
      <c r="V274" s="40">
        <v>49341</v>
      </c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3"/>
      <c r="AQ274" s="23"/>
      <c r="AR274" s="57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M274" s="57"/>
      <c r="BN274" s="58"/>
      <c r="BO274" s="58"/>
      <c r="BP274" s="58"/>
      <c r="BQ274" s="58"/>
      <c r="BR274" s="58"/>
      <c r="BS274" s="58"/>
      <c r="BT274" s="58"/>
      <c r="BU274" s="58"/>
      <c r="BV274" s="58"/>
      <c r="BW274" s="58"/>
      <c r="BX274" s="58"/>
      <c r="BY274" s="58"/>
      <c r="BZ274" s="58"/>
      <c r="CA274" s="58"/>
      <c r="CB274" s="58"/>
      <c r="CC274" s="58"/>
      <c r="CD274" s="58"/>
      <c r="CE274" s="58"/>
      <c r="CF274" s="58"/>
    </row>
    <row r="275" spans="1:84" s="59" customFormat="1" ht="15.75" hidden="1" x14ac:dyDescent="0.25">
      <c r="A275" s="40">
        <v>49369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3"/>
      <c r="V275" s="40">
        <v>49369</v>
      </c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3"/>
      <c r="AQ275" s="23"/>
      <c r="AR275" s="57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M275" s="57"/>
      <c r="BN275" s="58"/>
      <c r="BO275" s="58"/>
      <c r="BP275" s="58"/>
      <c r="BQ275" s="58"/>
      <c r="BR275" s="58"/>
      <c r="BS275" s="58"/>
      <c r="BT275" s="58"/>
      <c r="BU275" s="58"/>
      <c r="BV275" s="58"/>
      <c r="BW275" s="58"/>
      <c r="BX275" s="58"/>
      <c r="BY275" s="58"/>
      <c r="BZ275" s="58"/>
      <c r="CA275" s="58"/>
      <c r="CB275" s="58"/>
      <c r="CC275" s="58"/>
      <c r="CD275" s="58"/>
      <c r="CE275" s="58"/>
      <c r="CF275" s="58"/>
    </row>
    <row r="276" spans="1:84" s="59" customFormat="1" ht="15.75" hidden="1" x14ac:dyDescent="0.25">
      <c r="A276" s="40">
        <v>49400</v>
      </c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3"/>
      <c r="V276" s="40">
        <v>49400</v>
      </c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3"/>
      <c r="AQ276" s="23"/>
      <c r="AR276" s="57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M276" s="57"/>
      <c r="BN276" s="58"/>
      <c r="BO276" s="58"/>
      <c r="BP276" s="58"/>
      <c r="BQ276" s="58"/>
      <c r="BR276" s="58"/>
      <c r="BS276" s="58"/>
      <c r="BT276" s="58"/>
      <c r="BU276" s="58"/>
      <c r="BV276" s="58"/>
      <c r="BW276" s="58"/>
      <c r="BX276" s="58"/>
      <c r="BY276" s="58"/>
      <c r="BZ276" s="58"/>
      <c r="CA276" s="58"/>
      <c r="CB276" s="58"/>
      <c r="CC276" s="58"/>
      <c r="CD276" s="58"/>
      <c r="CE276" s="58"/>
      <c r="CF276" s="58"/>
    </row>
    <row r="277" spans="1:84" s="59" customFormat="1" ht="15.75" hidden="1" x14ac:dyDescent="0.25">
      <c r="A277" s="40">
        <v>49430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3"/>
      <c r="V277" s="40">
        <v>49430</v>
      </c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3"/>
      <c r="AQ277" s="23"/>
      <c r="AR277" s="57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M277" s="57"/>
      <c r="BN277" s="58"/>
      <c r="BO277" s="58"/>
      <c r="BP277" s="58"/>
      <c r="BQ277" s="58"/>
      <c r="BR277" s="58"/>
      <c r="BS277" s="58"/>
      <c r="BT277" s="58"/>
      <c r="BU277" s="58"/>
      <c r="BV277" s="58"/>
      <c r="BW277" s="58"/>
      <c r="BX277" s="58"/>
      <c r="BY277" s="58"/>
      <c r="BZ277" s="58"/>
      <c r="CA277" s="58"/>
      <c r="CB277" s="58"/>
      <c r="CC277" s="58"/>
      <c r="CD277" s="58"/>
      <c r="CE277" s="58"/>
      <c r="CF277" s="58"/>
    </row>
    <row r="278" spans="1:84" s="59" customFormat="1" ht="15.75" hidden="1" x14ac:dyDescent="0.25">
      <c r="A278" s="40">
        <v>49461</v>
      </c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3"/>
      <c r="V278" s="40">
        <v>49461</v>
      </c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3"/>
      <c r="AQ278" s="23"/>
      <c r="AR278" s="57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M278" s="57"/>
      <c r="BN278" s="58"/>
      <c r="BO278" s="58"/>
      <c r="BP278" s="58"/>
      <c r="BQ278" s="58"/>
      <c r="BR278" s="58"/>
      <c r="BS278" s="58"/>
      <c r="BT278" s="58"/>
      <c r="BU278" s="58"/>
      <c r="BV278" s="58"/>
      <c r="BW278" s="58"/>
      <c r="BX278" s="58"/>
      <c r="BY278" s="58"/>
      <c r="BZ278" s="58"/>
      <c r="CA278" s="58"/>
      <c r="CB278" s="58"/>
      <c r="CC278" s="58"/>
      <c r="CD278" s="58"/>
      <c r="CE278" s="58"/>
      <c r="CF278" s="58"/>
    </row>
    <row r="279" spans="1:84" s="59" customFormat="1" ht="15.75" hidden="1" x14ac:dyDescent="0.25">
      <c r="A279" s="40">
        <v>49491</v>
      </c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3"/>
      <c r="V279" s="40">
        <v>49491</v>
      </c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3"/>
      <c r="AQ279" s="23"/>
      <c r="AR279" s="57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M279" s="57"/>
      <c r="BN279" s="58"/>
      <c r="BO279" s="58"/>
      <c r="BP279" s="58"/>
      <c r="BQ279" s="58"/>
      <c r="BR279" s="58"/>
      <c r="BS279" s="58"/>
      <c r="BT279" s="58"/>
      <c r="BU279" s="58"/>
      <c r="BV279" s="58"/>
      <c r="BW279" s="58"/>
      <c r="BX279" s="58"/>
      <c r="BY279" s="58"/>
      <c r="BZ279" s="58"/>
      <c r="CA279" s="58"/>
      <c r="CB279" s="58"/>
      <c r="CC279" s="58"/>
      <c r="CD279" s="58"/>
      <c r="CE279" s="58"/>
      <c r="CF279" s="58"/>
    </row>
    <row r="280" spans="1:84" s="59" customFormat="1" ht="15.75" hidden="1" x14ac:dyDescent="0.25">
      <c r="A280" s="40">
        <v>49522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3"/>
      <c r="V280" s="40">
        <v>49522</v>
      </c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3"/>
      <c r="AQ280" s="23"/>
      <c r="AR280" s="57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M280" s="57"/>
      <c r="BN280" s="58"/>
      <c r="BO280" s="58"/>
      <c r="BP280" s="58"/>
      <c r="BQ280" s="58"/>
      <c r="BR280" s="58"/>
      <c r="BS280" s="58"/>
      <c r="BT280" s="58"/>
      <c r="BU280" s="58"/>
      <c r="BV280" s="58"/>
      <c r="BW280" s="58"/>
      <c r="BX280" s="58"/>
      <c r="BY280" s="58"/>
      <c r="BZ280" s="58"/>
      <c r="CA280" s="58"/>
      <c r="CB280" s="58"/>
      <c r="CC280" s="58"/>
      <c r="CD280" s="58"/>
      <c r="CE280" s="58"/>
      <c r="CF280" s="58"/>
    </row>
    <row r="281" spans="1:84" s="59" customFormat="1" ht="15.75" hidden="1" x14ac:dyDescent="0.25">
      <c r="A281" s="40">
        <v>49553</v>
      </c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3"/>
      <c r="V281" s="40">
        <v>49553</v>
      </c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3"/>
      <c r="AQ281" s="23"/>
      <c r="AR281" s="57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M281" s="57"/>
      <c r="BN281" s="58"/>
      <c r="BO281" s="58"/>
      <c r="BP281" s="58"/>
      <c r="BQ281" s="58"/>
      <c r="BR281" s="58"/>
      <c r="BS281" s="58"/>
      <c r="BT281" s="58"/>
      <c r="BU281" s="58"/>
      <c r="BV281" s="58"/>
      <c r="BW281" s="58"/>
      <c r="BX281" s="58"/>
      <c r="BY281" s="58"/>
      <c r="BZ281" s="58"/>
      <c r="CA281" s="58"/>
      <c r="CB281" s="58"/>
      <c r="CC281" s="58"/>
      <c r="CD281" s="58"/>
      <c r="CE281" s="58"/>
      <c r="CF281" s="58"/>
    </row>
    <row r="282" spans="1:84" s="59" customFormat="1" ht="15.75" hidden="1" x14ac:dyDescent="0.25">
      <c r="A282" s="40">
        <v>49583</v>
      </c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3"/>
      <c r="V282" s="40">
        <v>49583</v>
      </c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3"/>
      <c r="AQ282" s="23"/>
      <c r="AR282" s="57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M282" s="57"/>
      <c r="BN282" s="58"/>
      <c r="BO282" s="58"/>
      <c r="BP282" s="58"/>
      <c r="BQ282" s="58"/>
      <c r="BR282" s="58"/>
      <c r="BS282" s="58"/>
      <c r="BT282" s="58"/>
      <c r="BU282" s="58"/>
      <c r="BV282" s="58"/>
      <c r="BW282" s="58"/>
      <c r="BX282" s="58"/>
      <c r="BY282" s="58"/>
      <c r="BZ282" s="58"/>
      <c r="CA282" s="58"/>
      <c r="CB282" s="58"/>
      <c r="CC282" s="58"/>
      <c r="CD282" s="58"/>
      <c r="CE282" s="58"/>
      <c r="CF282" s="58"/>
    </row>
    <row r="283" spans="1:84" s="59" customFormat="1" ht="15.75" hidden="1" x14ac:dyDescent="0.25">
      <c r="A283" s="40">
        <v>49614</v>
      </c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3"/>
      <c r="V283" s="40">
        <v>49614</v>
      </c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3"/>
      <c r="AQ283" s="23"/>
      <c r="AR283" s="57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M283" s="57"/>
      <c r="BN283" s="58"/>
      <c r="BO283" s="58"/>
      <c r="BP283" s="58"/>
      <c r="BQ283" s="58"/>
      <c r="BR283" s="58"/>
      <c r="BS283" s="58"/>
      <c r="BT283" s="58"/>
      <c r="BU283" s="58"/>
      <c r="BV283" s="58"/>
      <c r="BW283" s="58"/>
      <c r="BX283" s="58"/>
      <c r="BY283" s="58"/>
      <c r="BZ283" s="58"/>
      <c r="CA283" s="58"/>
      <c r="CB283" s="58"/>
      <c r="CC283" s="58"/>
      <c r="CD283" s="58"/>
      <c r="CE283" s="58"/>
      <c r="CF283" s="58"/>
    </row>
    <row r="284" spans="1:84" s="59" customFormat="1" ht="15.75" hidden="1" x14ac:dyDescent="0.25">
      <c r="A284" s="41">
        <v>49644</v>
      </c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3"/>
      <c r="V284" s="41">
        <v>49644</v>
      </c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3"/>
      <c r="AQ284" s="23"/>
      <c r="AR284" s="57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M284" s="57"/>
      <c r="BN284" s="58"/>
      <c r="BO284" s="58"/>
      <c r="BP284" s="58"/>
      <c r="BQ284" s="58"/>
      <c r="BR284" s="58"/>
      <c r="BS284" s="58"/>
      <c r="BT284" s="58"/>
      <c r="BU284" s="58"/>
      <c r="BV284" s="58"/>
      <c r="BW284" s="58"/>
      <c r="BX284" s="58"/>
      <c r="BY284" s="58"/>
      <c r="BZ284" s="58"/>
      <c r="CA284" s="58"/>
      <c r="CB284" s="58"/>
      <c r="CC284" s="58"/>
      <c r="CD284" s="58"/>
      <c r="CE284" s="58"/>
      <c r="CF284" s="58"/>
    </row>
    <row r="285" spans="1:84" s="59" customFormat="1" ht="15.75" hidden="1" x14ac:dyDescent="0.25">
      <c r="A285" s="42">
        <v>49675</v>
      </c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3"/>
      <c r="V285" s="42">
        <v>49675</v>
      </c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3"/>
      <c r="AQ285" s="23"/>
      <c r="AR285" s="57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M285" s="57"/>
      <c r="BN285" s="58"/>
      <c r="BO285" s="58"/>
      <c r="BP285" s="58"/>
      <c r="BQ285" s="58"/>
      <c r="BR285" s="58"/>
      <c r="BS285" s="58"/>
      <c r="BT285" s="58"/>
      <c r="BU285" s="58"/>
      <c r="BV285" s="58"/>
      <c r="BW285" s="58"/>
      <c r="BX285" s="58"/>
      <c r="BY285" s="58"/>
      <c r="BZ285" s="58"/>
      <c r="CA285" s="58"/>
      <c r="CB285" s="58"/>
      <c r="CC285" s="58"/>
      <c r="CD285" s="58"/>
      <c r="CE285" s="58"/>
      <c r="CF285" s="58"/>
    </row>
    <row r="286" spans="1:84" s="59" customFormat="1" ht="15.75" hidden="1" x14ac:dyDescent="0.25">
      <c r="A286" s="43">
        <v>49706</v>
      </c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23"/>
      <c r="V286" s="43">
        <v>49706</v>
      </c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23"/>
      <c r="AQ286" s="23"/>
      <c r="AR286" s="57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M286" s="57"/>
      <c r="BN286" s="58"/>
      <c r="BO286" s="58"/>
      <c r="BP286" s="58"/>
      <c r="BQ286" s="58"/>
      <c r="BR286" s="58"/>
      <c r="BS286" s="58"/>
      <c r="BT286" s="58"/>
      <c r="BU286" s="58"/>
      <c r="BV286" s="58"/>
      <c r="BW286" s="58"/>
      <c r="BX286" s="58"/>
      <c r="BY286" s="58"/>
      <c r="BZ286" s="58"/>
      <c r="CA286" s="58"/>
      <c r="CB286" s="58"/>
      <c r="CC286" s="58"/>
      <c r="CD286" s="58"/>
      <c r="CE286" s="58"/>
      <c r="CF286" s="58"/>
    </row>
    <row r="287" spans="1:84" s="59" customFormat="1" ht="15.75" hidden="1" x14ac:dyDescent="0.25">
      <c r="A287" s="43">
        <v>49735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23"/>
      <c r="V287" s="43">
        <v>49735</v>
      </c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23"/>
      <c r="AQ287" s="23"/>
      <c r="AR287" s="57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M287" s="57"/>
      <c r="BN287" s="58"/>
      <c r="BO287" s="58"/>
      <c r="BP287" s="58"/>
      <c r="BQ287" s="58"/>
      <c r="BR287" s="58"/>
      <c r="BS287" s="58"/>
      <c r="BT287" s="58"/>
      <c r="BU287" s="58"/>
      <c r="BV287" s="58"/>
      <c r="BW287" s="58"/>
      <c r="BX287" s="58"/>
      <c r="BY287" s="58"/>
      <c r="BZ287" s="58"/>
      <c r="CA287" s="58"/>
      <c r="CB287" s="58"/>
      <c r="CC287" s="58"/>
      <c r="CD287" s="58"/>
      <c r="CE287" s="58"/>
      <c r="CF287" s="58"/>
    </row>
    <row r="288" spans="1:84" s="59" customFormat="1" ht="15.75" hidden="1" x14ac:dyDescent="0.25">
      <c r="A288" s="43">
        <v>49766</v>
      </c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23"/>
      <c r="V288" s="43">
        <v>49766</v>
      </c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23"/>
      <c r="AQ288" s="23"/>
      <c r="AR288" s="57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M288" s="57"/>
      <c r="BN288" s="58"/>
      <c r="BO288" s="58"/>
      <c r="BP288" s="58"/>
      <c r="BQ288" s="58"/>
      <c r="BR288" s="58"/>
      <c r="BS288" s="58"/>
      <c r="BT288" s="58"/>
      <c r="BU288" s="58"/>
      <c r="BV288" s="58"/>
      <c r="BW288" s="58"/>
      <c r="BX288" s="58"/>
      <c r="BY288" s="58"/>
      <c r="BZ288" s="58"/>
      <c r="CA288" s="58"/>
      <c r="CB288" s="58"/>
      <c r="CC288" s="58"/>
      <c r="CD288" s="58"/>
      <c r="CE288" s="58"/>
      <c r="CF288" s="58"/>
    </row>
    <row r="289" spans="1:84" s="59" customFormat="1" ht="15.75" hidden="1" x14ac:dyDescent="0.25">
      <c r="A289" s="43">
        <v>49796</v>
      </c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23"/>
      <c r="V289" s="43">
        <v>49796</v>
      </c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23"/>
      <c r="AQ289" s="23"/>
      <c r="AR289" s="57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M289" s="57"/>
      <c r="BN289" s="58"/>
      <c r="BO289" s="58"/>
      <c r="BP289" s="58"/>
      <c r="BQ289" s="58"/>
      <c r="BR289" s="58"/>
      <c r="BS289" s="58"/>
      <c r="BT289" s="58"/>
      <c r="BU289" s="58"/>
      <c r="BV289" s="58"/>
      <c r="BW289" s="58"/>
      <c r="BX289" s="58"/>
      <c r="BY289" s="58"/>
      <c r="BZ289" s="58"/>
      <c r="CA289" s="58"/>
      <c r="CB289" s="58"/>
      <c r="CC289" s="58"/>
      <c r="CD289" s="58"/>
      <c r="CE289" s="58"/>
      <c r="CF289" s="58"/>
    </row>
    <row r="290" spans="1:84" s="59" customFormat="1" ht="15.75" hidden="1" x14ac:dyDescent="0.25">
      <c r="A290" s="43">
        <v>49827</v>
      </c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23"/>
      <c r="V290" s="43">
        <v>49827</v>
      </c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23"/>
      <c r="AQ290" s="23"/>
      <c r="AR290" s="57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M290" s="57"/>
      <c r="BN290" s="58"/>
      <c r="BO290" s="58"/>
      <c r="BP290" s="58"/>
      <c r="BQ290" s="58"/>
      <c r="BR290" s="58"/>
      <c r="BS290" s="58"/>
      <c r="BT290" s="58"/>
      <c r="BU290" s="58"/>
      <c r="BV290" s="58"/>
      <c r="BW290" s="58"/>
      <c r="BX290" s="58"/>
      <c r="BY290" s="58"/>
      <c r="BZ290" s="58"/>
      <c r="CA290" s="58"/>
      <c r="CB290" s="58"/>
      <c r="CC290" s="58"/>
      <c r="CD290" s="58"/>
      <c r="CE290" s="58"/>
      <c r="CF290" s="58"/>
    </row>
    <row r="291" spans="1:84" s="59" customFormat="1" ht="15.75" hidden="1" x14ac:dyDescent="0.25">
      <c r="A291" s="43">
        <v>49857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23"/>
      <c r="V291" s="43">
        <v>49857</v>
      </c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23"/>
      <c r="AQ291" s="23"/>
      <c r="AR291" s="57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M291" s="57"/>
      <c r="BN291" s="58"/>
      <c r="BO291" s="58"/>
      <c r="BP291" s="58"/>
      <c r="BQ291" s="58"/>
      <c r="BR291" s="58"/>
      <c r="BS291" s="58"/>
      <c r="BT291" s="58"/>
      <c r="BU291" s="58"/>
      <c r="BV291" s="58"/>
      <c r="BW291" s="58"/>
      <c r="BX291" s="58"/>
      <c r="BY291" s="58"/>
      <c r="BZ291" s="58"/>
      <c r="CA291" s="58"/>
      <c r="CB291" s="58"/>
      <c r="CC291" s="58"/>
      <c r="CD291" s="58"/>
      <c r="CE291" s="58"/>
      <c r="CF291" s="58"/>
    </row>
    <row r="292" spans="1:84" s="59" customFormat="1" ht="15.75" hidden="1" x14ac:dyDescent="0.25">
      <c r="A292" s="43">
        <v>49888</v>
      </c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23"/>
      <c r="V292" s="43">
        <v>49888</v>
      </c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23"/>
      <c r="AQ292" s="23"/>
      <c r="AR292" s="57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M292" s="57"/>
      <c r="BN292" s="58"/>
      <c r="BO292" s="58"/>
      <c r="BP292" s="58"/>
      <c r="BQ292" s="58"/>
      <c r="BR292" s="58"/>
      <c r="BS292" s="58"/>
      <c r="BT292" s="58"/>
      <c r="BU292" s="58"/>
      <c r="BV292" s="58"/>
      <c r="BW292" s="58"/>
      <c r="BX292" s="58"/>
      <c r="BY292" s="58"/>
      <c r="BZ292" s="58"/>
      <c r="CA292" s="58"/>
      <c r="CB292" s="58"/>
      <c r="CC292" s="58"/>
      <c r="CD292" s="58"/>
      <c r="CE292" s="58"/>
      <c r="CF292" s="58"/>
    </row>
    <row r="293" spans="1:84" s="59" customFormat="1" ht="15.75" hidden="1" x14ac:dyDescent="0.25">
      <c r="A293" s="43">
        <v>49919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23"/>
      <c r="V293" s="43">
        <v>49919</v>
      </c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23"/>
      <c r="AQ293" s="23"/>
      <c r="AR293" s="57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M293" s="57"/>
      <c r="BN293" s="58"/>
      <c r="BO293" s="58"/>
      <c r="BP293" s="58"/>
      <c r="BQ293" s="58"/>
      <c r="BR293" s="58"/>
      <c r="BS293" s="58"/>
      <c r="BT293" s="58"/>
      <c r="BU293" s="58"/>
      <c r="BV293" s="58"/>
      <c r="BW293" s="58"/>
      <c r="BX293" s="58"/>
      <c r="BY293" s="58"/>
      <c r="BZ293" s="58"/>
      <c r="CA293" s="58"/>
      <c r="CB293" s="58"/>
      <c r="CC293" s="58"/>
      <c r="CD293" s="58"/>
      <c r="CE293" s="58"/>
      <c r="CF293" s="58"/>
    </row>
    <row r="294" spans="1:84" s="59" customFormat="1" ht="15.75" hidden="1" x14ac:dyDescent="0.25">
      <c r="A294" s="43">
        <v>49949</v>
      </c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23"/>
      <c r="V294" s="43">
        <v>49949</v>
      </c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23"/>
      <c r="AQ294" s="23"/>
      <c r="AR294" s="57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M294" s="57"/>
      <c r="BN294" s="58"/>
      <c r="BO294" s="58"/>
      <c r="BP294" s="58"/>
      <c r="BQ294" s="58"/>
      <c r="BR294" s="58"/>
      <c r="BS294" s="58"/>
      <c r="BT294" s="58"/>
      <c r="BU294" s="58"/>
      <c r="BV294" s="58"/>
      <c r="BW294" s="58"/>
      <c r="BX294" s="58"/>
      <c r="BY294" s="58"/>
      <c r="BZ294" s="58"/>
      <c r="CA294" s="58"/>
      <c r="CB294" s="58"/>
      <c r="CC294" s="58"/>
      <c r="CD294" s="58"/>
      <c r="CE294" s="58"/>
      <c r="CF294" s="58"/>
    </row>
    <row r="295" spans="1:84" s="59" customFormat="1" ht="15.75" hidden="1" x14ac:dyDescent="0.25">
      <c r="A295" s="43">
        <v>49980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23"/>
      <c r="V295" s="43">
        <v>49980</v>
      </c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23"/>
      <c r="AQ295" s="23"/>
      <c r="AR295" s="57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M295" s="57"/>
      <c r="BN295" s="58"/>
      <c r="BO295" s="58"/>
      <c r="BP295" s="58"/>
      <c r="BQ295" s="58"/>
      <c r="BR295" s="58"/>
      <c r="BS295" s="58"/>
      <c r="BT295" s="58"/>
      <c r="BU295" s="58"/>
      <c r="BV295" s="58"/>
      <c r="BW295" s="58"/>
      <c r="BX295" s="58"/>
      <c r="BY295" s="58"/>
      <c r="BZ295" s="58"/>
      <c r="CA295" s="58"/>
      <c r="CB295" s="58"/>
      <c r="CC295" s="58"/>
      <c r="CD295" s="58"/>
      <c r="CE295" s="58"/>
      <c r="CF295" s="58"/>
    </row>
    <row r="296" spans="1:84" s="59" customFormat="1" ht="15.75" hidden="1" x14ac:dyDescent="0.25">
      <c r="A296" s="44">
        <v>50010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23"/>
      <c r="V296" s="44">
        <v>50010</v>
      </c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23"/>
      <c r="AQ296" s="23"/>
      <c r="AR296" s="57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M296" s="57"/>
      <c r="BN296" s="58"/>
      <c r="BO296" s="58"/>
      <c r="BP296" s="58"/>
      <c r="BQ296" s="58"/>
      <c r="BR296" s="58"/>
      <c r="BS296" s="58"/>
      <c r="BT296" s="58"/>
      <c r="BU296" s="58"/>
      <c r="BV296" s="58"/>
      <c r="BW296" s="58"/>
      <c r="BX296" s="58"/>
      <c r="BY296" s="58"/>
      <c r="BZ296" s="58"/>
      <c r="CA296" s="58"/>
      <c r="CB296" s="58"/>
      <c r="CC296" s="58"/>
      <c r="CD296" s="58"/>
      <c r="CE296" s="58"/>
      <c r="CF296" s="58"/>
    </row>
    <row r="297" spans="1:84" s="59" customFormat="1" ht="15.75" hidden="1" x14ac:dyDescent="0.25">
      <c r="A297" s="45">
        <v>50041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23"/>
      <c r="V297" s="45">
        <v>50041</v>
      </c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23"/>
      <c r="AQ297" s="23"/>
      <c r="AR297" s="57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M297" s="57"/>
      <c r="BN297" s="58"/>
      <c r="BO297" s="58"/>
      <c r="BP297" s="58"/>
      <c r="BQ297" s="58"/>
      <c r="BR297" s="58"/>
      <c r="BS297" s="58"/>
      <c r="BT297" s="58"/>
      <c r="BU297" s="58"/>
      <c r="BV297" s="58"/>
      <c r="BW297" s="58"/>
      <c r="BX297" s="58"/>
      <c r="BY297" s="58"/>
      <c r="BZ297" s="58"/>
      <c r="CA297" s="58"/>
      <c r="CB297" s="58"/>
      <c r="CC297" s="58"/>
      <c r="CD297" s="58"/>
      <c r="CE297" s="58"/>
      <c r="CF297" s="58"/>
    </row>
    <row r="298" spans="1:84" s="59" customFormat="1" ht="15.75" hidden="1" x14ac:dyDescent="0.25">
      <c r="A298" s="40">
        <v>50072</v>
      </c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3"/>
      <c r="V298" s="40">
        <v>50072</v>
      </c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3"/>
      <c r="AQ298" s="23"/>
      <c r="AR298" s="57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M298" s="57"/>
      <c r="BN298" s="58"/>
      <c r="BO298" s="58"/>
      <c r="BP298" s="58"/>
      <c r="BQ298" s="58"/>
      <c r="BR298" s="58"/>
      <c r="BS298" s="58"/>
      <c r="BT298" s="58"/>
      <c r="BU298" s="58"/>
      <c r="BV298" s="58"/>
      <c r="BW298" s="58"/>
      <c r="BX298" s="58"/>
      <c r="BY298" s="58"/>
      <c r="BZ298" s="58"/>
      <c r="CA298" s="58"/>
      <c r="CB298" s="58"/>
      <c r="CC298" s="58"/>
      <c r="CD298" s="58"/>
      <c r="CE298" s="58"/>
      <c r="CF298" s="58"/>
    </row>
    <row r="299" spans="1:84" s="59" customFormat="1" ht="15.75" hidden="1" x14ac:dyDescent="0.25">
      <c r="A299" s="40">
        <v>50100</v>
      </c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3"/>
      <c r="V299" s="40">
        <v>50100</v>
      </c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3"/>
      <c r="AQ299" s="23"/>
      <c r="AR299" s="57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M299" s="57"/>
      <c r="BN299" s="58"/>
      <c r="BO299" s="58"/>
      <c r="BP299" s="58"/>
      <c r="BQ299" s="58"/>
      <c r="BR299" s="58"/>
      <c r="BS299" s="58"/>
      <c r="BT299" s="58"/>
      <c r="BU299" s="58"/>
      <c r="BV299" s="58"/>
      <c r="BW299" s="58"/>
      <c r="BX299" s="58"/>
      <c r="BY299" s="58"/>
      <c r="BZ299" s="58"/>
      <c r="CA299" s="58"/>
      <c r="CB299" s="58"/>
      <c r="CC299" s="58"/>
      <c r="CD299" s="58"/>
      <c r="CE299" s="58"/>
      <c r="CF299" s="58"/>
    </row>
    <row r="300" spans="1:84" s="59" customFormat="1" ht="15.75" hidden="1" x14ac:dyDescent="0.25">
      <c r="A300" s="40">
        <v>50131</v>
      </c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3"/>
      <c r="V300" s="40">
        <v>50131</v>
      </c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3"/>
      <c r="AQ300" s="23"/>
      <c r="AR300" s="57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M300" s="57"/>
      <c r="BN300" s="58"/>
      <c r="BO300" s="58"/>
      <c r="BP300" s="58"/>
      <c r="BQ300" s="58"/>
      <c r="BR300" s="58"/>
      <c r="BS300" s="58"/>
      <c r="BT300" s="58"/>
      <c r="BU300" s="58"/>
      <c r="BV300" s="58"/>
      <c r="BW300" s="58"/>
      <c r="BX300" s="58"/>
      <c r="BY300" s="58"/>
      <c r="BZ300" s="58"/>
      <c r="CA300" s="58"/>
      <c r="CB300" s="58"/>
      <c r="CC300" s="58"/>
      <c r="CD300" s="58"/>
      <c r="CE300" s="58"/>
      <c r="CF300" s="58"/>
    </row>
    <row r="301" spans="1:84" s="59" customFormat="1" ht="15.75" hidden="1" x14ac:dyDescent="0.25">
      <c r="A301" s="40">
        <v>50161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3"/>
      <c r="V301" s="40">
        <v>50161</v>
      </c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3"/>
      <c r="AQ301" s="23"/>
      <c r="AR301" s="57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M301" s="57"/>
      <c r="BN301" s="58"/>
      <c r="BO301" s="58"/>
      <c r="BP301" s="58"/>
      <c r="BQ301" s="58"/>
      <c r="BR301" s="58"/>
      <c r="BS301" s="58"/>
      <c r="BT301" s="58"/>
      <c r="BU301" s="58"/>
      <c r="BV301" s="58"/>
      <c r="BW301" s="58"/>
      <c r="BX301" s="58"/>
      <c r="BY301" s="58"/>
      <c r="BZ301" s="58"/>
      <c r="CA301" s="58"/>
      <c r="CB301" s="58"/>
      <c r="CC301" s="58"/>
      <c r="CD301" s="58"/>
      <c r="CE301" s="58"/>
      <c r="CF301" s="58"/>
    </row>
    <row r="302" spans="1:84" s="59" customFormat="1" ht="15.75" hidden="1" x14ac:dyDescent="0.25">
      <c r="A302" s="40">
        <v>50192</v>
      </c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3"/>
      <c r="V302" s="40">
        <v>50192</v>
      </c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3"/>
      <c r="AQ302" s="23"/>
      <c r="AR302" s="57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M302" s="57"/>
      <c r="BN302" s="58"/>
      <c r="BO302" s="58"/>
      <c r="BP302" s="58"/>
      <c r="BQ302" s="58"/>
      <c r="BR302" s="58"/>
      <c r="BS302" s="58"/>
      <c r="BT302" s="58"/>
      <c r="BU302" s="58"/>
      <c r="BV302" s="58"/>
      <c r="BW302" s="58"/>
      <c r="BX302" s="58"/>
      <c r="BY302" s="58"/>
      <c r="BZ302" s="58"/>
      <c r="CA302" s="58"/>
      <c r="CB302" s="58"/>
      <c r="CC302" s="58"/>
      <c r="CD302" s="58"/>
      <c r="CE302" s="58"/>
      <c r="CF302" s="58"/>
    </row>
    <row r="303" spans="1:84" s="59" customFormat="1" ht="15.75" hidden="1" x14ac:dyDescent="0.25">
      <c r="A303" s="40">
        <v>50222</v>
      </c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3"/>
      <c r="V303" s="40">
        <v>50222</v>
      </c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3"/>
      <c r="AQ303" s="23"/>
      <c r="AR303" s="57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M303" s="57"/>
      <c r="BN303" s="58"/>
      <c r="BO303" s="58"/>
      <c r="BP303" s="58"/>
      <c r="BQ303" s="58"/>
      <c r="BR303" s="58"/>
      <c r="BS303" s="58"/>
      <c r="BT303" s="58"/>
      <c r="BU303" s="58"/>
      <c r="BV303" s="58"/>
      <c r="BW303" s="58"/>
      <c r="BX303" s="58"/>
      <c r="BY303" s="58"/>
      <c r="BZ303" s="58"/>
      <c r="CA303" s="58"/>
      <c r="CB303" s="58"/>
      <c r="CC303" s="58"/>
      <c r="CD303" s="58"/>
      <c r="CE303" s="58"/>
      <c r="CF303" s="58"/>
    </row>
    <row r="304" spans="1:84" s="59" customFormat="1" ht="15.75" hidden="1" x14ac:dyDescent="0.25">
      <c r="A304" s="40">
        <v>50253</v>
      </c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3"/>
      <c r="V304" s="40">
        <v>50253</v>
      </c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3"/>
      <c r="AQ304" s="23"/>
      <c r="AR304" s="57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M304" s="57"/>
      <c r="BN304" s="58"/>
      <c r="BO304" s="58"/>
      <c r="BP304" s="58"/>
      <c r="BQ304" s="58"/>
      <c r="BR304" s="58"/>
      <c r="BS304" s="58"/>
      <c r="BT304" s="58"/>
      <c r="BU304" s="58"/>
      <c r="BV304" s="58"/>
      <c r="BW304" s="58"/>
      <c r="BX304" s="58"/>
      <c r="BY304" s="58"/>
      <c r="BZ304" s="58"/>
      <c r="CA304" s="58"/>
      <c r="CB304" s="58"/>
      <c r="CC304" s="58"/>
      <c r="CD304" s="58"/>
      <c r="CE304" s="58"/>
      <c r="CF304" s="58"/>
    </row>
    <row r="305" spans="1:84" s="59" customFormat="1" ht="15.75" hidden="1" x14ac:dyDescent="0.25">
      <c r="A305" s="40">
        <v>50284</v>
      </c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3"/>
      <c r="V305" s="40">
        <v>50284</v>
      </c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3"/>
      <c r="AQ305" s="23"/>
      <c r="AR305" s="57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M305" s="57"/>
      <c r="BN305" s="58"/>
      <c r="BO305" s="58"/>
      <c r="BP305" s="58"/>
      <c r="BQ305" s="58"/>
      <c r="BR305" s="58"/>
      <c r="BS305" s="58"/>
      <c r="BT305" s="58"/>
      <c r="BU305" s="58"/>
      <c r="BV305" s="58"/>
      <c r="BW305" s="58"/>
      <c r="BX305" s="58"/>
      <c r="BY305" s="58"/>
      <c r="BZ305" s="58"/>
      <c r="CA305" s="58"/>
      <c r="CB305" s="58"/>
      <c r="CC305" s="58"/>
      <c r="CD305" s="58"/>
      <c r="CE305" s="58"/>
      <c r="CF305" s="58"/>
    </row>
    <row r="306" spans="1:84" s="59" customFormat="1" ht="15.75" hidden="1" x14ac:dyDescent="0.25">
      <c r="A306" s="40">
        <v>50314</v>
      </c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3"/>
      <c r="V306" s="40">
        <v>50314</v>
      </c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3"/>
      <c r="AQ306" s="23"/>
      <c r="AR306" s="57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M306" s="57"/>
      <c r="BN306" s="58"/>
      <c r="BO306" s="58"/>
      <c r="BP306" s="58"/>
      <c r="BQ306" s="58"/>
      <c r="BR306" s="58"/>
      <c r="BS306" s="58"/>
      <c r="BT306" s="58"/>
      <c r="BU306" s="58"/>
      <c r="BV306" s="58"/>
      <c r="BW306" s="58"/>
      <c r="BX306" s="58"/>
      <c r="BY306" s="58"/>
      <c r="BZ306" s="58"/>
      <c r="CA306" s="58"/>
      <c r="CB306" s="58"/>
      <c r="CC306" s="58"/>
      <c r="CD306" s="58"/>
      <c r="CE306" s="58"/>
      <c r="CF306" s="58"/>
    </row>
    <row r="307" spans="1:84" s="59" customFormat="1" ht="15.75" hidden="1" x14ac:dyDescent="0.25">
      <c r="A307" s="40">
        <v>50345</v>
      </c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3"/>
      <c r="V307" s="40">
        <v>50345</v>
      </c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3"/>
      <c r="AQ307" s="23"/>
      <c r="AR307" s="57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M307" s="57"/>
      <c r="BN307" s="58"/>
      <c r="BO307" s="58"/>
      <c r="BP307" s="58"/>
      <c r="BQ307" s="58"/>
      <c r="BR307" s="58"/>
      <c r="BS307" s="58"/>
      <c r="BT307" s="58"/>
      <c r="BU307" s="58"/>
      <c r="BV307" s="58"/>
      <c r="BW307" s="58"/>
      <c r="BX307" s="58"/>
      <c r="BY307" s="58"/>
      <c r="BZ307" s="58"/>
      <c r="CA307" s="58"/>
      <c r="CB307" s="58"/>
      <c r="CC307" s="58"/>
      <c r="CD307" s="58"/>
      <c r="CE307" s="58"/>
      <c r="CF307" s="58"/>
    </row>
    <row r="308" spans="1:84" s="59" customFormat="1" ht="15.75" hidden="1" x14ac:dyDescent="0.25">
      <c r="A308" s="41">
        <v>50375</v>
      </c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3"/>
      <c r="V308" s="41">
        <v>50375</v>
      </c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3"/>
      <c r="AQ308" s="23"/>
      <c r="AR308" s="57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M308" s="57"/>
      <c r="BN308" s="58"/>
      <c r="BO308" s="58"/>
      <c r="BP308" s="58"/>
      <c r="BQ308" s="58"/>
      <c r="BR308" s="58"/>
      <c r="BS308" s="58"/>
      <c r="BT308" s="58"/>
      <c r="BU308" s="58"/>
      <c r="BV308" s="58"/>
      <c r="BW308" s="58"/>
      <c r="BX308" s="58"/>
      <c r="BY308" s="58"/>
      <c r="BZ308" s="58"/>
      <c r="CA308" s="58"/>
      <c r="CB308" s="58"/>
      <c r="CC308" s="58"/>
      <c r="CD308" s="58"/>
      <c r="CE308" s="58"/>
      <c r="CF308" s="58"/>
    </row>
    <row r="309" spans="1:84" s="59" customFormat="1" ht="15.75" hidden="1" x14ac:dyDescent="0.25">
      <c r="A309" s="42">
        <v>50406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3"/>
      <c r="V309" s="42">
        <v>50406</v>
      </c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3"/>
      <c r="AQ309" s="23"/>
      <c r="AR309" s="57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M309" s="57"/>
      <c r="BN309" s="58"/>
      <c r="BO309" s="58"/>
      <c r="BP309" s="58"/>
      <c r="BQ309" s="58"/>
      <c r="BR309" s="58"/>
      <c r="BS309" s="58"/>
      <c r="BT309" s="58"/>
      <c r="BU309" s="58"/>
      <c r="BV309" s="58"/>
      <c r="BW309" s="58"/>
      <c r="BX309" s="58"/>
      <c r="BY309" s="58"/>
      <c r="BZ309" s="58"/>
      <c r="CA309" s="58"/>
      <c r="CB309" s="58"/>
      <c r="CC309" s="58"/>
      <c r="CD309" s="58"/>
      <c r="CE309" s="58"/>
      <c r="CF309" s="58"/>
    </row>
    <row r="310" spans="1:84" s="59" customFormat="1" ht="15.75" hidden="1" x14ac:dyDescent="0.25">
      <c r="A310" s="43">
        <v>50437</v>
      </c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23"/>
      <c r="V310" s="43">
        <v>50437</v>
      </c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23"/>
      <c r="AQ310" s="23"/>
      <c r="AR310" s="57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M310" s="57"/>
      <c r="BN310" s="58"/>
      <c r="BO310" s="58"/>
      <c r="BP310" s="58"/>
      <c r="BQ310" s="58"/>
      <c r="BR310" s="58"/>
      <c r="BS310" s="58"/>
      <c r="BT310" s="58"/>
      <c r="BU310" s="58"/>
      <c r="BV310" s="58"/>
      <c r="BW310" s="58"/>
      <c r="BX310" s="58"/>
      <c r="BY310" s="58"/>
      <c r="BZ310" s="58"/>
      <c r="CA310" s="58"/>
      <c r="CB310" s="58"/>
      <c r="CC310" s="58"/>
      <c r="CD310" s="58"/>
      <c r="CE310" s="58"/>
      <c r="CF310" s="58"/>
    </row>
    <row r="311" spans="1:84" s="59" customFormat="1" ht="15.75" hidden="1" x14ac:dyDescent="0.25">
      <c r="A311" s="43">
        <v>50465</v>
      </c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23"/>
      <c r="V311" s="43">
        <v>50465</v>
      </c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23"/>
      <c r="AQ311" s="23"/>
      <c r="AR311" s="57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M311" s="57"/>
      <c r="BN311" s="58"/>
      <c r="BO311" s="58"/>
      <c r="BP311" s="58"/>
      <c r="BQ311" s="58"/>
      <c r="BR311" s="58"/>
      <c r="BS311" s="58"/>
      <c r="BT311" s="58"/>
      <c r="BU311" s="58"/>
      <c r="BV311" s="58"/>
      <c r="BW311" s="58"/>
      <c r="BX311" s="58"/>
      <c r="BY311" s="58"/>
      <c r="BZ311" s="58"/>
      <c r="CA311" s="58"/>
      <c r="CB311" s="58"/>
      <c r="CC311" s="58"/>
      <c r="CD311" s="58"/>
      <c r="CE311" s="58"/>
      <c r="CF311" s="58"/>
    </row>
    <row r="312" spans="1:84" s="59" customFormat="1" ht="15.75" hidden="1" x14ac:dyDescent="0.25">
      <c r="A312" s="43">
        <v>50496</v>
      </c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23"/>
      <c r="V312" s="43">
        <v>50496</v>
      </c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23"/>
      <c r="AQ312" s="23"/>
      <c r="AR312" s="57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M312" s="57"/>
      <c r="BN312" s="58"/>
      <c r="BO312" s="58"/>
      <c r="BP312" s="58"/>
      <c r="BQ312" s="58"/>
      <c r="BR312" s="58"/>
      <c r="BS312" s="58"/>
      <c r="BT312" s="58"/>
      <c r="BU312" s="58"/>
      <c r="BV312" s="58"/>
      <c r="BW312" s="58"/>
      <c r="BX312" s="58"/>
      <c r="BY312" s="58"/>
      <c r="BZ312" s="58"/>
      <c r="CA312" s="58"/>
      <c r="CB312" s="58"/>
      <c r="CC312" s="58"/>
      <c r="CD312" s="58"/>
      <c r="CE312" s="58"/>
      <c r="CF312" s="58"/>
    </row>
    <row r="313" spans="1:84" s="59" customFormat="1" ht="15.75" hidden="1" x14ac:dyDescent="0.25">
      <c r="A313" s="43">
        <v>50526</v>
      </c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23"/>
      <c r="V313" s="43">
        <v>50526</v>
      </c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23"/>
      <c r="AQ313" s="23"/>
      <c r="AR313" s="57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M313" s="57"/>
      <c r="BN313" s="58"/>
      <c r="BO313" s="58"/>
      <c r="BP313" s="58"/>
      <c r="BQ313" s="58"/>
      <c r="BR313" s="58"/>
      <c r="BS313" s="58"/>
      <c r="BT313" s="58"/>
      <c r="BU313" s="58"/>
      <c r="BV313" s="58"/>
      <c r="BW313" s="58"/>
      <c r="BX313" s="58"/>
      <c r="BY313" s="58"/>
      <c r="BZ313" s="58"/>
      <c r="CA313" s="58"/>
      <c r="CB313" s="58"/>
      <c r="CC313" s="58"/>
      <c r="CD313" s="58"/>
      <c r="CE313" s="58"/>
      <c r="CF313" s="58"/>
    </row>
    <row r="314" spans="1:84" s="59" customFormat="1" ht="15.75" hidden="1" x14ac:dyDescent="0.25">
      <c r="A314" s="43">
        <v>50557</v>
      </c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23"/>
      <c r="V314" s="43">
        <v>50557</v>
      </c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23"/>
      <c r="AQ314" s="23"/>
      <c r="AR314" s="57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M314" s="57"/>
      <c r="BN314" s="58"/>
      <c r="BO314" s="58"/>
      <c r="BP314" s="58"/>
      <c r="BQ314" s="58"/>
      <c r="BR314" s="58"/>
      <c r="BS314" s="58"/>
      <c r="BT314" s="58"/>
      <c r="BU314" s="58"/>
      <c r="BV314" s="58"/>
      <c r="BW314" s="58"/>
      <c r="BX314" s="58"/>
      <c r="BY314" s="58"/>
      <c r="BZ314" s="58"/>
      <c r="CA314" s="58"/>
      <c r="CB314" s="58"/>
      <c r="CC314" s="58"/>
      <c r="CD314" s="58"/>
      <c r="CE314" s="58"/>
      <c r="CF314" s="58"/>
    </row>
    <row r="315" spans="1:84" s="59" customFormat="1" ht="15.75" hidden="1" x14ac:dyDescent="0.25">
      <c r="A315" s="43">
        <v>50587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23"/>
      <c r="V315" s="43">
        <v>50587</v>
      </c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23"/>
      <c r="AQ315" s="23"/>
      <c r="AR315" s="57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M315" s="57"/>
      <c r="BN315" s="58"/>
      <c r="BO315" s="58"/>
      <c r="BP315" s="58"/>
      <c r="BQ315" s="58"/>
      <c r="BR315" s="58"/>
      <c r="BS315" s="58"/>
      <c r="BT315" s="58"/>
      <c r="BU315" s="58"/>
      <c r="BV315" s="58"/>
      <c r="BW315" s="58"/>
      <c r="BX315" s="58"/>
      <c r="BY315" s="58"/>
      <c r="BZ315" s="58"/>
      <c r="CA315" s="58"/>
      <c r="CB315" s="58"/>
      <c r="CC315" s="58"/>
      <c r="CD315" s="58"/>
      <c r="CE315" s="58"/>
      <c r="CF315" s="58"/>
    </row>
    <row r="316" spans="1:84" s="59" customFormat="1" ht="15.75" hidden="1" x14ac:dyDescent="0.25">
      <c r="A316" s="43">
        <v>50618</v>
      </c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23"/>
      <c r="V316" s="43">
        <v>50618</v>
      </c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23"/>
      <c r="AQ316" s="23"/>
      <c r="AR316" s="57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M316" s="57"/>
      <c r="BN316" s="58"/>
      <c r="BO316" s="58"/>
      <c r="BP316" s="58"/>
      <c r="BQ316" s="58"/>
      <c r="BR316" s="58"/>
      <c r="BS316" s="58"/>
      <c r="BT316" s="58"/>
      <c r="BU316" s="58"/>
      <c r="BV316" s="58"/>
      <c r="BW316" s="58"/>
      <c r="BX316" s="58"/>
      <c r="BY316" s="58"/>
      <c r="BZ316" s="58"/>
      <c r="CA316" s="58"/>
      <c r="CB316" s="58"/>
      <c r="CC316" s="58"/>
      <c r="CD316" s="58"/>
      <c r="CE316" s="58"/>
      <c r="CF316" s="58"/>
    </row>
    <row r="317" spans="1:84" s="59" customFormat="1" ht="15.75" hidden="1" x14ac:dyDescent="0.25">
      <c r="A317" s="43">
        <v>50649</v>
      </c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23"/>
      <c r="V317" s="43">
        <v>50649</v>
      </c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23"/>
      <c r="AQ317" s="23"/>
      <c r="AR317" s="57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M317" s="57"/>
      <c r="BN317" s="58"/>
      <c r="BO317" s="58"/>
      <c r="BP317" s="58"/>
      <c r="BQ317" s="58"/>
      <c r="BR317" s="58"/>
      <c r="BS317" s="58"/>
      <c r="BT317" s="58"/>
      <c r="BU317" s="58"/>
      <c r="BV317" s="58"/>
      <c r="BW317" s="58"/>
      <c r="BX317" s="58"/>
      <c r="BY317" s="58"/>
      <c r="BZ317" s="58"/>
      <c r="CA317" s="58"/>
      <c r="CB317" s="58"/>
      <c r="CC317" s="58"/>
      <c r="CD317" s="58"/>
      <c r="CE317" s="58"/>
      <c r="CF317" s="58"/>
    </row>
    <row r="318" spans="1:84" s="59" customFormat="1" ht="15.75" hidden="1" x14ac:dyDescent="0.25">
      <c r="A318" s="43">
        <v>50679</v>
      </c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23"/>
      <c r="V318" s="43">
        <v>50679</v>
      </c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23"/>
      <c r="AQ318" s="23"/>
      <c r="AR318" s="57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M318" s="57"/>
      <c r="BN318" s="58"/>
      <c r="BO318" s="58"/>
      <c r="BP318" s="58"/>
      <c r="BQ318" s="58"/>
      <c r="BR318" s="58"/>
      <c r="BS318" s="58"/>
      <c r="BT318" s="58"/>
      <c r="BU318" s="58"/>
      <c r="BV318" s="58"/>
      <c r="BW318" s="58"/>
      <c r="BX318" s="58"/>
      <c r="BY318" s="58"/>
      <c r="BZ318" s="58"/>
      <c r="CA318" s="58"/>
      <c r="CB318" s="58"/>
      <c r="CC318" s="58"/>
      <c r="CD318" s="58"/>
      <c r="CE318" s="58"/>
      <c r="CF318" s="58"/>
    </row>
    <row r="319" spans="1:84" s="59" customFormat="1" ht="15.75" hidden="1" x14ac:dyDescent="0.25">
      <c r="A319" s="43">
        <v>50710</v>
      </c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23"/>
      <c r="V319" s="43">
        <v>50710</v>
      </c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23"/>
      <c r="AQ319" s="23"/>
      <c r="AR319" s="57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M319" s="57"/>
      <c r="BN319" s="58"/>
      <c r="BO319" s="58"/>
      <c r="BP319" s="58"/>
      <c r="BQ319" s="58"/>
      <c r="BR319" s="58"/>
      <c r="BS319" s="58"/>
      <c r="BT319" s="58"/>
      <c r="BU319" s="58"/>
      <c r="BV319" s="58"/>
      <c r="BW319" s="58"/>
      <c r="BX319" s="58"/>
      <c r="BY319" s="58"/>
      <c r="BZ319" s="58"/>
      <c r="CA319" s="58"/>
      <c r="CB319" s="58"/>
      <c r="CC319" s="58"/>
      <c r="CD319" s="58"/>
      <c r="CE319" s="58"/>
      <c r="CF319" s="58"/>
    </row>
    <row r="320" spans="1:84" s="59" customFormat="1" ht="15.75" hidden="1" x14ac:dyDescent="0.25">
      <c r="A320" s="44">
        <v>50740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23"/>
      <c r="V320" s="44">
        <v>50740</v>
      </c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23"/>
      <c r="AQ320" s="23"/>
      <c r="AR320" s="57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M320" s="57"/>
      <c r="BN320" s="58"/>
      <c r="BO320" s="58"/>
      <c r="BP320" s="58"/>
      <c r="BQ320" s="58"/>
      <c r="BR320" s="58"/>
      <c r="BS320" s="58"/>
      <c r="BT320" s="58"/>
      <c r="BU320" s="58"/>
      <c r="BV320" s="58"/>
      <c r="BW320" s="58"/>
      <c r="BX320" s="58"/>
      <c r="BY320" s="58"/>
      <c r="BZ320" s="58"/>
      <c r="CA320" s="58"/>
      <c r="CB320" s="58"/>
      <c r="CC320" s="58"/>
      <c r="CD320" s="58"/>
      <c r="CE320" s="58"/>
      <c r="CF320" s="58"/>
    </row>
    <row r="321" spans="1:84" s="59" customFormat="1" ht="15.75" hidden="1" x14ac:dyDescent="0.25">
      <c r="A321" s="45">
        <v>50771</v>
      </c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23"/>
      <c r="V321" s="45">
        <v>50771</v>
      </c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23"/>
      <c r="AQ321" s="23"/>
      <c r="AR321" s="57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M321" s="57"/>
      <c r="BN321" s="58"/>
      <c r="BO321" s="58"/>
      <c r="BP321" s="58"/>
      <c r="BQ321" s="58"/>
      <c r="BR321" s="58"/>
      <c r="BS321" s="58"/>
      <c r="BT321" s="58"/>
      <c r="BU321" s="58"/>
      <c r="BV321" s="58"/>
      <c r="BW321" s="58"/>
      <c r="BX321" s="58"/>
      <c r="BY321" s="58"/>
      <c r="BZ321" s="58"/>
      <c r="CA321" s="58"/>
      <c r="CB321" s="58"/>
      <c r="CC321" s="58"/>
      <c r="CD321" s="58"/>
      <c r="CE321" s="58"/>
      <c r="CF321" s="58"/>
    </row>
    <row r="322" spans="1:84" s="59" customFormat="1" ht="15.75" hidden="1" x14ac:dyDescent="0.25">
      <c r="A322" s="40">
        <v>50802</v>
      </c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3"/>
      <c r="V322" s="40">
        <v>50802</v>
      </c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3"/>
      <c r="AQ322" s="23"/>
      <c r="AR322" s="57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M322" s="57"/>
      <c r="BN322" s="58"/>
      <c r="BO322" s="58"/>
      <c r="BP322" s="58"/>
      <c r="BQ322" s="58"/>
      <c r="BR322" s="58"/>
      <c r="BS322" s="58"/>
      <c r="BT322" s="58"/>
      <c r="BU322" s="58"/>
      <c r="BV322" s="58"/>
      <c r="BW322" s="58"/>
      <c r="BX322" s="58"/>
      <c r="BY322" s="58"/>
      <c r="BZ322" s="58"/>
      <c r="CA322" s="58"/>
      <c r="CB322" s="58"/>
      <c r="CC322" s="58"/>
      <c r="CD322" s="58"/>
      <c r="CE322" s="58"/>
      <c r="CF322" s="58"/>
    </row>
    <row r="323" spans="1:84" s="59" customFormat="1" ht="15.75" hidden="1" x14ac:dyDescent="0.25">
      <c r="A323" s="40">
        <v>50830</v>
      </c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3"/>
      <c r="V323" s="40">
        <v>50830</v>
      </c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3"/>
      <c r="AQ323" s="23"/>
      <c r="AR323" s="57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M323" s="57"/>
      <c r="BN323" s="58"/>
      <c r="BO323" s="58"/>
      <c r="BP323" s="58"/>
      <c r="BQ323" s="58"/>
      <c r="BR323" s="58"/>
      <c r="BS323" s="58"/>
      <c r="BT323" s="58"/>
      <c r="BU323" s="58"/>
      <c r="BV323" s="58"/>
      <c r="BW323" s="58"/>
      <c r="BX323" s="58"/>
      <c r="BY323" s="58"/>
      <c r="BZ323" s="58"/>
      <c r="CA323" s="58"/>
      <c r="CB323" s="58"/>
      <c r="CC323" s="58"/>
      <c r="CD323" s="58"/>
      <c r="CE323" s="58"/>
      <c r="CF323" s="58"/>
    </row>
    <row r="324" spans="1:84" s="59" customFormat="1" ht="15.75" hidden="1" x14ac:dyDescent="0.25">
      <c r="A324" s="40">
        <v>50861</v>
      </c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3"/>
      <c r="V324" s="40">
        <v>50861</v>
      </c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3"/>
      <c r="AQ324" s="23"/>
      <c r="AR324" s="57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M324" s="57"/>
      <c r="BN324" s="58"/>
      <c r="BO324" s="58"/>
      <c r="BP324" s="58"/>
      <c r="BQ324" s="58"/>
      <c r="BR324" s="58"/>
      <c r="BS324" s="58"/>
      <c r="BT324" s="58"/>
      <c r="BU324" s="58"/>
      <c r="BV324" s="58"/>
      <c r="BW324" s="58"/>
      <c r="BX324" s="58"/>
      <c r="BY324" s="58"/>
      <c r="BZ324" s="58"/>
      <c r="CA324" s="58"/>
      <c r="CB324" s="58"/>
      <c r="CC324" s="58"/>
      <c r="CD324" s="58"/>
      <c r="CE324" s="58"/>
      <c r="CF324" s="58"/>
    </row>
    <row r="325" spans="1:84" s="59" customFormat="1" ht="15.75" hidden="1" x14ac:dyDescent="0.25">
      <c r="A325" s="40">
        <v>50891</v>
      </c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3"/>
      <c r="V325" s="40">
        <v>50891</v>
      </c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3"/>
      <c r="AQ325" s="23"/>
      <c r="AR325" s="57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M325" s="57"/>
      <c r="BN325" s="58"/>
      <c r="BO325" s="58"/>
      <c r="BP325" s="58"/>
      <c r="BQ325" s="58"/>
      <c r="BR325" s="58"/>
      <c r="BS325" s="58"/>
      <c r="BT325" s="58"/>
      <c r="BU325" s="58"/>
      <c r="BV325" s="58"/>
      <c r="BW325" s="58"/>
      <c r="BX325" s="58"/>
      <c r="BY325" s="58"/>
      <c r="BZ325" s="58"/>
      <c r="CA325" s="58"/>
      <c r="CB325" s="58"/>
      <c r="CC325" s="58"/>
      <c r="CD325" s="58"/>
      <c r="CE325" s="58"/>
      <c r="CF325" s="58"/>
    </row>
    <row r="326" spans="1:84" s="59" customFormat="1" ht="15.75" hidden="1" x14ac:dyDescent="0.25">
      <c r="A326" s="40">
        <v>50922</v>
      </c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3"/>
      <c r="V326" s="40">
        <v>50922</v>
      </c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3"/>
      <c r="AQ326" s="23"/>
      <c r="AR326" s="57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M326" s="57"/>
      <c r="BN326" s="58"/>
      <c r="BO326" s="58"/>
      <c r="BP326" s="58"/>
      <c r="BQ326" s="58"/>
      <c r="BR326" s="58"/>
      <c r="BS326" s="58"/>
      <c r="BT326" s="58"/>
      <c r="BU326" s="58"/>
      <c r="BV326" s="58"/>
      <c r="BW326" s="58"/>
      <c r="BX326" s="58"/>
      <c r="BY326" s="58"/>
      <c r="BZ326" s="58"/>
      <c r="CA326" s="58"/>
      <c r="CB326" s="58"/>
      <c r="CC326" s="58"/>
      <c r="CD326" s="58"/>
      <c r="CE326" s="58"/>
      <c r="CF326" s="58"/>
    </row>
    <row r="327" spans="1:84" s="59" customFormat="1" ht="15.75" hidden="1" x14ac:dyDescent="0.25">
      <c r="A327" s="40">
        <v>50952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3"/>
      <c r="V327" s="40">
        <v>50952</v>
      </c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3"/>
      <c r="AQ327" s="23"/>
      <c r="AR327" s="57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M327" s="57"/>
      <c r="BN327" s="58"/>
      <c r="BO327" s="58"/>
      <c r="BP327" s="58"/>
      <c r="BQ327" s="58"/>
      <c r="BR327" s="58"/>
      <c r="BS327" s="58"/>
      <c r="BT327" s="58"/>
      <c r="BU327" s="58"/>
      <c r="BV327" s="58"/>
      <c r="BW327" s="58"/>
      <c r="BX327" s="58"/>
      <c r="BY327" s="58"/>
      <c r="BZ327" s="58"/>
      <c r="CA327" s="58"/>
      <c r="CB327" s="58"/>
      <c r="CC327" s="58"/>
      <c r="CD327" s="58"/>
      <c r="CE327" s="58"/>
      <c r="CF327" s="58"/>
    </row>
    <row r="328" spans="1:84" s="59" customFormat="1" ht="15.75" hidden="1" x14ac:dyDescent="0.25">
      <c r="A328" s="40">
        <v>50983</v>
      </c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3"/>
      <c r="V328" s="40">
        <v>50983</v>
      </c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3"/>
      <c r="AQ328" s="23"/>
      <c r="AR328" s="57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M328" s="57"/>
      <c r="BN328" s="58"/>
      <c r="BO328" s="58"/>
      <c r="BP328" s="58"/>
      <c r="BQ328" s="58"/>
      <c r="BR328" s="58"/>
      <c r="BS328" s="58"/>
      <c r="BT328" s="58"/>
      <c r="BU328" s="58"/>
      <c r="BV328" s="58"/>
      <c r="BW328" s="58"/>
      <c r="BX328" s="58"/>
      <c r="BY328" s="58"/>
      <c r="BZ328" s="58"/>
      <c r="CA328" s="58"/>
      <c r="CB328" s="58"/>
      <c r="CC328" s="58"/>
      <c r="CD328" s="58"/>
      <c r="CE328" s="58"/>
      <c r="CF328" s="58"/>
    </row>
    <row r="329" spans="1:84" s="59" customFormat="1" ht="15.75" hidden="1" x14ac:dyDescent="0.25">
      <c r="A329" s="40">
        <v>51014</v>
      </c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3"/>
      <c r="V329" s="40">
        <v>51014</v>
      </c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3"/>
      <c r="AQ329" s="23"/>
      <c r="AR329" s="57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M329" s="57"/>
      <c r="BN329" s="58"/>
      <c r="BO329" s="58"/>
      <c r="BP329" s="58"/>
      <c r="BQ329" s="58"/>
      <c r="BR329" s="58"/>
      <c r="BS329" s="58"/>
      <c r="BT329" s="58"/>
      <c r="BU329" s="58"/>
      <c r="BV329" s="58"/>
      <c r="BW329" s="58"/>
      <c r="BX329" s="58"/>
      <c r="BY329" s="58"/>
      <c r="BZ329" s="58"/>
      <c r="CA329" s="58"/>
      <c r="CB329" s="58"/>
      <c r="CC329" s="58"/>
      <c r="CD329" s="58"/>
      <c r="CE329" s="58"/>
      <c r="CF329" s="58"/>
    </row>
    <row r="330" spans="1:84" s="59" customFormat="1" ht="15.75" hidden="1" x14ac:dyDescent="0.25">
      <c r="A330" s="40">
        <v>51044</v>
      </c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3"/>
      <c r="V330" s="40">
        <v>51044</v>
      </c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3"/>
      <c r="AQ330" s="23"/>
      <c r="AR330" s="57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M330" s="57"/>
      <c r="BN330" s="58"/>
      <c r="BO330" s="58"/>
      <c r="BP330" s="58"/>
      <c r="BQ330" s="58"/>
      <c r="BR330" s="58"/>
      <c r="BS330" s="58"/>
      <c r="BT330" s="58"/>
      <c r="BU330" s="58"/>
      <c r="BV330" s="58"/>
      <c r="BW330" s="58"/>
      <c r="BX330" s="58"/>
      <c r="BY330" s="58"/>
      <c r="BZ330" s="58"/>
      <c r="CA330" s="58"/>
      <c r="CB330" s="58"/>
      <c r="CC330" s="58"/>
      <c r="CD330" s="58"/>
      <c r="CE330" s="58"/>
      <c r="CF330" s="58"/>
    </row>
    <row r="331" spans="1:84" s="59" customFormat="1" ht="15.75" hidden="1" x14ac:dyDescent="0.25">
      <c r="A331" s="40">
        <v>51075</v>
      </c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3"/>
      <c r="V331" s="40">
        <v>51075</v>
      </c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3"/>
      <c r="AQ331" s="23"/>
      <c r="AR331" s="57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M331" s="57"/>
      <c r="BN331" s="58"/>
      <c r="BO331" s="58"/>
      <c r="BP331" s="58"/>
      <c r="BQ331" s="58"/>
      <c r="BR331" s="58"/>
      <c r="BS331" s="58"/>
      <c r="BT331" s="58"/>
      <c r="BU331" s="58"/>
      <c r="BV331" s="58"/>
      <c r="BW331" s="58"/>
      <c r="BX331" s="58"/>
      <c r="BY331" s="58"/>
      <c r="BZ331" s="58"/>
      <c r="CA331" s="58"/>
      <c r="CB331" s="58"/>
      <c r="CC331" s="58"/>
      <c r="CD331" s="58"/>
      <c r="CE331" s="58"/>
      <c r="CF331" s="58"/>
    </row>
    <row r="332" spans="1:84" s="59" customFormat="1" ht="15.75" hidden="1" x14ac:dyDescent="0.25">
      <c r="A332" s="41">
        <v>51105</v>
      </c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3"/>
      <c r="V332" s="41">
        <v>51105</v>
      </c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3"/>
      <c r="AQ332" s="23"/>
      <c r="AR332" s="57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M332" s="57"/>
      <c r="BN332" s="58"/>
      <c r="BO332" s="58"/>
      <c r="BP332" s="58"/>
      <c r="BQ332" s="58"/>
      <c r="BR332" s="58"/>
      <c r="BS332" s="58"/>
      <c r="BT332" s="58"/>
      <c r="BU332" s="58"/>
      <c r="BV332" s="58"/>
      <c r="BW332" s="58"/>
      <c r="BX332" s="58"/>
      <c r="BY332" s="58"/>
      <c r="BZ332" s="58"/>
      <c r="CA332" s="58"/>
      <c r="CB332" s="58"/>
      <c r="CC332" s="58"/>
      <c r="CD332" s="58"/>
      <c r="CE332" s="58"/>
      <c r="CF332" s="58"/>
    </row>
    <row r="333" spans="1:84" s="59" customFormat="1" ht="15.75" hidden="1" x14ac:dyDescent="0.25">
      <c r="A333" s="42">
        <v>51136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3"/>
      <c r="V333" s="42">
        <v>51136</v>
      </c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3"/>
      <c r="AQ333" s="23"/>
      <c r="AR333" s="57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M333" s="57"/>
      <c r="BN333" s="58"/>
      <c r="BO333" s="58"/>
      <c r="BP333" s="58"/>
      <c r="BQ333" s="58"/>
      <c r="BR333" s="58"/>
      <c r="BS333" s="58"/>
      <c r="BT333" s="58"/>
      <c r="BU333" s="58"/>
      <c r="BV333" s="58"/>
      <c r="BW333" s="58"/>
      <c r="BX333" s="58"/>
      <c r="BY333" s="58"/>
      <c r="BZ333" s="58"/>
      <c r="CA333" s="58"/>
      <c r="CB333" s="58"/>
      <c r="CC333" s="58"/>
      <c r="CD333" s="58"/>
      <c r="CE333" s="58"/>
      <c r="CF333" s="58"/>
    </row>
    <row r="334" spans="1:84" s="59" customFormat="1" ht="15.75" hidden="1" x14ac:dyDescent="0.25">
      <c r="A334" s="43">
        <v>51167</v>
      </c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23"/>
      <c r="V334" s="43">
        <v>51167</v>
      </c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23"/>
      <c r="AQ334" s="23"/>
      <c r="AR334" s="57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M334" s="57"/>
      <c r="BN334" s="58"/>
      <c r="BO334" s="58"/>
      <c r="BP334" s="58"/>
      <c r="BQ334" s="58"/>
      <c r="BR334" s="58"/>
      <c r="BS334" s="58"/>
      <c r="BT334" s="58"/>
      <c r="BU334" s="58"/>
      <c r="BV334" s="58"/>
      <c r="BW334" s="58"/>
      <c r="BX334" s="58"/>
      <c r="BY334" s="58"/>
      <c r="BZ334" s="58"/>
      <c r="CA334" s="58"/>
      <c r="CB334" s="58"/>
      <c r="CC334" s="58"/>
      <c r="CD334" s="58"/>
      <c r="CE334" s="58"/>
      <c r="CF334" s="58"/>
    </row>
    <row r="335" spans="1:84" s="59" customFormat="1" ht="15.75" hidden="1" x14ac:dyDescent="0.25">
      <c r="A335" s="43">
        <v>51196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23"/>
      <c r="V335" s="43">
        <v>51196</v>
      </c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23"/>
      <c r="AQ335" s="23"/>
      <c r="AR335" s="57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M335" s="57"/>
      <c r="BN335" s="58"/>
      <c r="BO335" s="58"/>
      <c r="BP335" s="58"/>
      <c r="BQ335" s="58"/>
      <c r="BR335" s="58"/>
      <c r="BS335" s="58"/>
      <c r="BT335" s="58"/>
      <c r="BU335" s="58"/>
      <c r="BV335" s="58"/>
      <c r="BW335" s="58"/>
      <c r="BX335" s="58"/>
      <c r="BY335" s="58"/>
      <c r="BZ335" s="58"/>
      <c r="CA335" s="58"/>
      <c r="CB335" s="58"/>
      <c r="CC335" s="58"/>
      <c r="CD335" s="58"/>
      <c r="CE335" s="58"/>
      <c r="CF335" s="58"/>
    </row>
    <row r="336" spans="1:84" s="59" customFormat="1" ht="15.75" hidden="1" x14ac:dyDescent="0.25">
      <c r="A336" s="43">
        <v>51227</v>
      </c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23"/>
      <c r="V336" s="43">
        <v>51227</v>
      </c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23"/>
      <c r="AQ336" s="23"/>
      <c r="AR336" s="57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M336" s="57"/>
      <c r="BN336" s="58"/>
      <c r="BO336" s="58"/>
      <c r="BP336" s="58"/>
      <c r="BQ336" s="58"/>
      <c r="BR336" s="58"/>
      <c r="BS336" s="58"/>
      <c r="BT336" s="58"/>
      <c r="BU336" s="58"/>
      <c r="BV336" s="58"/>
      <c r="BW336" s="58"/>
      <c r="BX336" s="58"/>
      <c r="BY336" s="58"/>
      <c r="BZ336" s="58"/>
      <c r="CA336" s="58"/>
      <c r="CB336" s="58"/>
      <c r="CC336" s="58"/>
      <c r="CD336" s="58"/>
      <c r="CE336" s="58"/>
      <c r="CF336" s="58"/>
    </row>
    <row r="337" spans="1:84" s="59" customFormat="1" ht="15.75" hidden="1" x14ac:dyDescent="0.25">
      <c r="A337" s="43">
        <v>51257</v>
      </c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23"/>
      <c r="V337" s="43">
        <v>51257</v>
      </c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23"/>
      <c r="AQ337" s="23"/>
      <c r="AR337" s="57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M337" s="57"/>
      <c r="BN337" s="58"/>
      <c r="BO337" s="58"/>
      <c r="BP337" s="58"/>
      <c r="BQ337" s="58"/>
      <c r="BR337" s="58"/>
      <c r="BS337" s="58"/>
      <c r="BT337" s="58"/>
      <c r="BU337" s="58"/>
      <c r="BV337" s="58"/>
      <c r="BW337" s="58"/>
      <c r="BX337" s="58"/>
      <c r="BY337" s="58"/>
      <c r="BZ337" s="58"/>
      <c r="CA337" s="58"/>
      <c r="CB337" s="58"/>
      <c r="CC337" s="58"/>
      <c r="CD337" s="58"/>
      <c r="CE337" s="58"/>
      <c r="CF337" s="58"/>
    </row>
    <row r="338" spans="1:84" s="59" customFormat="1" ht="15.75" hidden="1" x14ac:dyDescent="0.25">
      <c r="A338" s="43">
        <v>51288</v>
      </c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23"/>
      <c r="V338" s="43">
        <v>51288</v>
      </c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23"/>
      <c r="AQ338" s="23"/>
      <c r="AR338" s="57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M338" s="57"/>
      <c r="BN338" s="58"/>
      <c r="BO338" s="58"/>
      <c r="BP338" s="58"/>
      <c r="BQ338" s="58"/>
      <c r="BR338" s="58"/>
      <c r="BS338" s="58"/>
      <c r="BT338" s="58"/>
      <c r="BU338" s="58"/>
      <c r="BV338" s="58"/>
      <c r="BW338" s="58"/>
      <c r="BX338" s="58"/>
      <c r="BY338" s="58"/>
      <c r="BZ338" s="58"/>
      <c r="CA338" s="58"/>
      <c r="CB338" s="58"/>
      <c r="CC338" s="58"/>
      <c r="CD338" s="58"/>
      <c r="CE338" s="58"/>
      <c r="CF338" s="58"/>
    </row>
    <row r="339" spans="1:84" s="59" customFormat="1" ht="15.75" hidden="1" x14ac:dyDescent="0.25">
      <c r="A339" s="43">
        <v>51318</v>
      </c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23"/>
      <c r="V339" s="43">
        <v>51318</v>
      </c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23"/>
      <c r="AQ339" s="23"/>
      <c r="AR339" s="57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M339" s="57"/>
      <c r="BN339" s="58"/>
      <c r="BO339" s="58"/>
      <c r="BP339" s="58"/>
      <c r="BQ339" s="58"/>
      <c r="BR339" s="58"/>
      <c r="BS339" s="58"/>
      <c r="BT339" s="58"/>
      <c r="BU339" s="58"/>
      <c r="BV339" s="58"/>
      <c r="BW339" s="58"/>
      <c r="BX339" s="58"/>
      <c r="BY339" s="58"/>
      <c r="BZ339" s="58"/>
      <c r="CA339" s="58"/>
      <c r="CB339" s="58"/>
      <c r="CC339" s="58"/>
      <c r="CD339" s="58"/>
      <c r="CE339" s="58"/>
      <c r="CF339" s="58"/>
    </row>
    <row r="340" spans="1:84" s="59" customFormat="1" ht="15.75" hidden="1" x14ac:dyDescent="0.25">
      <c r="A340" s="43">
        <v>51349</v>
      </c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23"/>
      <c r="V340" s="43">
        <v>51349</v>
      </c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23"/>
      <c r="AQ340" s="23"/>
      <c r="AR340" s="57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M340" s="57"/>
      <c r="BN340" s="58"/>
      <c r="BO340" s="58"/>
      <c r="BP340" s="58"/>
      <c r="BQ340" s="58"/>
      <c r="BR340" s="58"/>
      <c r="BS340" s="58"/>
      <c r="BT340" s="58"/>
      <c r="BU340" s="58"/>
      <c r="BV340" s="58"/>
      <c r="BW340" s="58"/>
      <c r="BX340" s="58"/>
      <c r="BY340" s="58"/>
      <c r="BZ340" s="58"/>
      <c r="CA340" s="58"/>
      <c r="CB340" s="58"/>
      <c r="CC340" s="58"/>
      <c r="CD340" s="58"/>
      <c r="CE340" s="58"/>
      <c r="CF340" s="58"/>
    </row>
    <row r="341" spans="1:84" s="59" customFormat="1" ht="15.75" hidden="1" x14ac:dyDescent="0.25">
      <c r="A341" s="43">
        <v>51380</v>
      </c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23"/>
      <c r="V341" s="43">
        <v>51380</v>
      </c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23"/>
      <c r="AQ341" s="23"/>
      <c r="AR341" s="57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M341" s="57"/>
      <c r="BN341" s="58"/>
      <c r="BO341" s="58"/>
      <c r="BP341" s="58"/>
      <c r="BQ341" s="58"/>
      <c r="BR341" s="58"/>
      <c r="BS341" s="58"/>
      <c r="BT341" s="58"/>
      <c r="BU341" s="58"/>
      <c r="BV341" s="58"/>
      <c r="BW341" s="58"/>
      <c r="BX341" s="58"/>
      <c r="BY341" s="58"/>
      <c r="BZ341" s="58"/>
      <c r="CA341" s="58"/>
      <c r="CB341" s="58"/>
      <c r="CC341" s="58"/>
      <c r="CD341" s="58"/>
      <c r="CE341" s="58"/>
      <c r="CF341" s="58"/>
    </row>
    <row r="342" spans="1:84" s="59" customFormat="1" ht="15.75" hidden="1" x14ac:dyDescent="0.25">
      <c r="A342" s="43">
        <v>51410</v>
      </c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23"/>
      <c r="V342" s="43">
        <v>51410</v>
      </c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23"/>
      <c r="AQ342" s="23"/>
      <c r="AR342" s="57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M342" s="57"/>
      <c r="BN342" s="58"/>
      <c r="BO342" s="58"/>
      <c r="BP342" s="58"/>
      <c r="BQ342" s="58"/>
      <c r="BR342" s="58"/>
      <c r="BS342" s="58"/>
      <c r="BT342" s="58"/>
      <c r="BU342" s="58"/>
      <c r="BV342" s="58"/>
      <c r="BW342" s="58"/>
      <c r="BX342" s="58"/>
      <c r="BY342" s="58"/>
      <c r="BZ342" s="58"/>
      <c r="CA342" s="58"/>
      <c r="CB342" s="58"/>
      <c r="CC342" s="58"/>
      <c r="CD342" s="58"/>
      <c r="CE342" s="58"/>
      <c r="CF342" s="58"/>
    </row>
    <row r="343" spans="1:84" s="59" customFormat="1" ht="15.75" hidden="1" x14ac:dyDescent="0.25">
      <c r="A343" s="43">
        <v>51441</v>
      </c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23"/>
      <c r="V343" s="43">
        <v>51441</v>
      </c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23"/>
      <c r="AQ343" s="23"/>
      <c r="AR343" s="57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M343" s="57"/>
      <c r="BN343" s="58"/>
      <c r="BO343" s="58"/>
      <c r="BP343" s="58"/>
      <c r="BQ343" s="58"/>
      <c r="BR343" s="58"/>
      <c r="BS343" s="58"/>
      <c r="BT343" s="58"/>
      <c r="BU343" s="58"/>
      <c r="BV343" s="58"/>
      <c r="BW343" s="58"/>
      <c r="BX343" s="58"/>
      <c r="BY343" s="58"/>
      <c r="BZ343" s="58"/>
      <c r="CA343" s="58"/>
      <c r="CB343" s="58"/>
      <c r="CC343" s="58"/>
      <c r="CD343" s="58"/>
      <c r="CE343" s="58"/>
      <c r="CF343" s="58"/>
    </row>
    <row r="344" spans="1:84" s="59" customFormat="1" ht="15.75" hidden="1" x14ac:dyDescent="0.25">
      <c r="A344" s="44">
        <v>51471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23"/>
      <c r="V344" s="44">
        <v>51471</v>
      </c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23"/>
      <c r="AQ344" s="23"/>
      <c r="AR344" s="57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M344" s="57"/>
      <c r="BN344" s="58"/>
      <c r="BO344" s="58"/>
      <c r="BP344" s="58"/>
      <c r="BQ344" s="58"/>
      <c r="BR344" s="58"/>
      <c r="BS344" s="58"/>
      <c r="BT344" s="58"/>
      <c r="BU344" s="58"/>
      <c r="BV344" s="58"/>
      <c r="BW344" s="58"/>
      <c r="BX344" s="58"/>
      <c r="BY344" s="58"/>
      <c r="BZ344" s="58"/>
      <c r="CA344" s="58"/>
      <c r="CB344" s="58"/>
      <c r="CC344" s="58"/>
      <c r="CD344" s="58"/>
      <c r="CE344" s="58"/>
      <c r="CF344" s="58"/>
    </row>
    <row r="345" spans="1:84" s="59" customFormat="1" ht="15.75" hidden="1" x14ac:dyDescent="0.25">
      <c r="A345" s="45">
        <v>51502</v>
      </c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23"/>
      <c r="V345" s="45">
        <v>51502</v>
      </c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23"/>
      <c r="AQ345" s="23"/>
      <c r="AR345" s="57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M345" s="57"/>
      <c r="BN345" s="58"/>
      <c r="BO345" s="58"/>
      <c r="BP345" s="58"/>
      <c r="BQ345" s="58"/>
      <c r="BR345" s="58"/>
      <c r="BS345" s="58"/>
      <c r="BT345" s="58"/>
      <c r="BU345" s="58"/>
      <c r="BV345" s="58"/>
      <c r="BW345" s="58"/>
      <c r="BX345" s="58"/>
      <c r="BY345" s="58"/>
      <c r="BZ345" s="58"/>
      <c r="CA345" s="58"/>
      <c r="CB345" s="58"/>
      <c r="CC345" s="58"/>
      <c r="CD345" s="58"/>
      <c r="CE345" s="58"/>
      <c r="CF345" s="58"/>
    </row>
    <row r="346" spans="1:84" s="59" customFormat="1" ht="15.75" hidden="1" x14ac:dyDescent="0.25">
      <c r="A346" s="40">
        <v>51533</v>
      </c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3"/>
      <c r="V346" s="40">
        <v>51533</v>
      </c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3"/>
      <c r="AQ346" s="23"/>
      <c r="AR346" s="57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M346" s="57"/>
      <c r="BN346" s="58"/>
      <c r="BO346" s="58"/>
      <c r="BP346" s="58"/>
      <c r="BQ346" s="58"/>
      <c r="BR346" s="58"/>
      <c r="BS346" s="58"/>
      <c r="BT346" s="58"/>
      <c r="BU346" s="58"/>
      <c r="BV346" s="58"/>
      <c r="BW346" s="58"/>
      <c r="BX346" s="58"/>
      <c r="BY346" s="58"/>
      <c r="BZ346" s="58"/>
      <c r="CA346" s="58"/>
      <c r="CB346" s="58"/>
      <c r="CC346" s="58"/>
      <c r="CD346" s="58"/>
      <c r="CE346" s="58"/>
      <c r="CF346" s="58"/>
    </row>
    <row r="347" spans="1:84" s="59" customFormat="1" ht="15.75" hidden="1" x14ac:dyDescent="0.25">
      <c r="A347" s="40">
        <v>51561</v>
      </c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3"/>
      <c r="V347" s="40">
        <v>51561</v>
      </c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3"/>
      <c r="AQ347" s="23"/>
      <c r="AR347" s="57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M347" s="57"/>
      <c r="BN347" s="58"/>
      <c r="BO347" s="58"/>
      <c r="BP347" s="58"/>
      <c r="BQ347" s="58"/>
      <c r="BR347" s="58"/>
      <c r="BS347" s="58"/>
      <c r="BT347" s="58"/>
      <c r="BU347" s="58"/>
      <c r="BV347" s="58"/>
      <c r="BW347" s="58"/>
      <c r="BX347" s="58"/>
      <c r="BY347" s="58"/>
      <c r="BZ347" s="58"/>
      <c r="CA347" s="58"/>
      <c r="CB347" s="58"/>
      <c r="CC347" s="58"/>
      <c r="CD347" s="58"/>
      <c r="CE347" s="58"/>
      <c r="CF347" s="58"/>
    </row>
    <row r="348" spans="1:84" s="59" customFormat="1" ht="15.75" hidden="1" x14ac:dyDescent="0.25">
      <c r="A348" s="40">
        <v>51592</v>
      </c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3"/>
      <c r="V348" s="40">
        <v>51592</v>
      </c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3"/>
      <c r="AQ348" s="23"/>
      <c r="AR348" s="57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M348" s="57"/>
      <c r="BN348" s="58"/>
      <c r="BO348" s="58"/>
      <c r="BP348" s="58"/>
      <c r="BQ348" s="58"/>
      <c r="BR348" s="58"/>
      <c r="BS348" s="58"/>
      <c r="BT348" s="58"/>
      <c r="BU348" s="58"/>
      <c r="BV348" s="58"/>
      <c r="BW348" s="58"/>
      <c r="BX348" s="58"/>
      <c r="BY348" s="58"/>
      <c r="BZ348" s="58"/>
      <c r="CA348" s="58"/>
      <c r="CB348" s="58"/>
      <c r="CC348" s="58"/>
      <c r="CD348" s="58"/>
      <c r="CE348" s="58"/>
      <c r="CF348" s="58"/>
    </row>
    <row r="349" spans="1:84" s="59" customFormat="1" ht="15.75" hidden="1" x14ac:dyDescent="0.25">
      <c r="A349" s="40">
        <v>51622</v>
      </c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3"/>
      <c r="V349" s="40">
        <v>51622</v>
      </c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3"/>
      <c r="AQ349" s="23"/>
      <c r="AR349" s="57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M349" s="57"/>
      <c r="BN349" s="58"/>
      <c r="BO349" s="58"/>
      <c r="BP349" s="58"/>
      <c r="BQ349" s="58"/>
      <c r="BR349" s="58"/>
      <c r="BS349" s="58"/>
      <c r="BT349" s="58"/>
      <c r="BU349" s="58"/>
      <c r="BV349" s="58"/>
      <c r="BW349" s="58"/>
      <c r="BX349" s="58"/>
      <c r="BY349" s="58"/>
      <c r="BZ349" s="58"/>
      <c r="CA349" s="58"/>
      <c r="CB349" s="58"/>
      <c r="CC349" s="58"/>
      <c r="CD349" s="58"/>
      <c r="CE349" s="58"/>
      <c r="CF349" s="58"/>
    </row>
    <row r="350" spans="1:84" s="59" customFormat="1" ht="15.75" hidden="1" x14ac:dyDescent="0.25">
      <c r="A350" s="40">
        <v>51653</v>
      </c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3"/>
      <c r="V350" s="40">
        <v>51653</v>
      </c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3"/>
      <c r="AQ350" s="23"/>
      <c r="AR350" s="57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M350" s="57"/>
      <c r="BN350" s="58"/>
      <c r="BO350" s="58"/>
      <c r="BP350" s="58"/>
      <c r="BQ350" s="58"/>
      <c r="BR350" s="58"/>
      <c r="BS350" s="58"/>
      <c r="BT350" s="58"/>
      <c r="BU350" s="58"/>
      <c r="BV350" s="58"/>
      <c r="BW350" s="58"/>
      <c r="BX350" s="58"/>
      <c r="BY350" s="58"/>
      <c r="BZ350" s="58"/>
      <c r="CA350" s="58"/>
      <c r="CB350" s="58"/>
      <c r="CC350" s="58"/>
      <c r="CD350" s="58"/>
      <c r="CE350" s="58"/>
      <c r="CF350" s="58"/>
    </row>
    <row r="351" spans="1:84" s="59" customFormat="1" ht="15.75" hidden="1" x14ac:dyDescent="0.25">
      <c r="A351" s="40">
        <v>51683</v>
      </c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3"/>
      <c r="V351" s="40">
        <v>51683</v>
      </c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3"/>
      <c r="AQ351" s="23"/>
      <c r="AR351" s="57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M351" s="57"/>
      <c r="BN351" s="58"/>
      <c r="BO351" s="58"/>
      <c r="BP351" s="58"/>
      <c r="BQ351" s="58"/>
      <c r="BR351" s="58"/>
      <c r="BS351" s="58"/>
      <c r="BT351" s="58"/>
      <c r="BU351" s="58"/>
      <c r="BV351" s="58"/>
      <c r="BW351" s="58"/>
      <c r="BX351" s="58"/>
      <c r="BY351" s="58"/>
      <c r="BZ351" s="58"/>
      <c r="CA351" s="58"/>
      <c r="CB351" s="58"/>
      <c r="CC351" s="58"/>
      <c r="CD351" s="58"/>
      <c r="CE351" s="58"/>
      <c r="CF351" s="58"/>
    </row>
    <row r="352" spans="1:84" s="59" customFormat="1" ht="15.75" hidden="1" x14ac:dyDescent="0.25">
      <c r="A352" s="40">
        <v>51714</v>
      </c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3"/>
      <c r="V352" s="40">
        <v>51714</v>
      </c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3"/>
      <c r="AQ352" s="23"/>
      <c r="AR352" s="57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M352" s="57"/>
      <c r="BN352" s="58"/>
      <c r="BO352" s="58"/>
      <c r="BP352" s="58"/>
      <c r="BQ352" s="58"/>
      <c r="BR352" s="58"/>
      <c r="BS352" s="58"/>
      <c r="BT352" s="58"/>
      <c r="BU352" s="58"/>
      <c r="BV352" s="58"/>
      <c r="BW352" s="58"/>
      <c r="BX352" s="58"/>
      <c r="BY352" s="58"/>
      <c r="BZ352" s="58"/>
      <c r="CA352" s="58"/>
      <c r="CB352" s="58"/>
      <c r="CC352" s="58"/>
      <c r="CD352" s="58"/>
      <c r="CE352" s="58"/>
      <c r="CF352" s="58"/>
    </row>
    <row r="353" spans="1:84" s="59" customFormat="1" ht="15.75" hidden="1" x14ac:dyDescent="0.25">
      <c r="A353" s="40">
        <v>51745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3"/>
      <c r="V353" s="40">
        <v>51745</v>
      </c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3"/>
      <c r="AQ353" s="23"/>
      <c r="AR353" s="57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M353" s="57"/>
      <c r="BN353" s="58"/>
      <c r="BO353" s="58"/>
      <c r="BP353" s="58"/>
      <c r="BQ353" s="58"/>
      <c r="BR353" s="58"/>
      <c r="BS353" s="58"/>
      <c r="BT353" s="58"/>
      <c r="BU353" s="58"/>
      <c r="BV353" s="58"/>
      <c r="BW353" s="58"/>
      <c r="BX353" s="58"/>
      <c r="BY353" s="58"/>
      <c r="BZ353" s="58"/>
      <c r="CA353" s="58"/>
      <c r="CB353" s="58"/>
      <c r="CC353" s="58"/>
      <c r="CD353" s="58"/>
      <c r="CE353" s="58"/>
      <c r="CF353" s="58"/>
    </row>
    <row r="354" spans="1:84" s="59" customFormat="1" ht="15.75" hidden="1" x14ac:dyDescent="0.25">
      <c r="A354" s="40">
        <v>51775</v>
      </c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3"/>
      <c r="V354" s="40">
        <v>51775</v>
      </c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3"/>
      <c r="AQ354" s="23"/>
      <c r="AR354" s="57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M354" s="57"/>
      <c r="BN354" s="58"/>
      <c r="BO354" s="58"/>
      <c r="BP354" s="58"/>
      <c r="BQ354" s="58"/>
      <c r="BR354" s="58"/>
      <c r="BS354" s="58"/>
      <c r="BT354" s="58"/>
      <c r="BU354" s="58"/>
      <c r="BV354" s="58"/>
      <c r="BW354" s="58"/>
      <c r="BX354" s="58"/>
      <c r="BY354" s="58"/>
      <c r="BZ354" s="58"/>
      <c r="CA354" s="58"/>
      <c r="CB354" s="58"/>
      <c r="CC354" s="58"/>
      <c r="CD354" s="58"/>
      <c r="CE354" s="58"/>
      <c r="CF354" s="58"/>
    </row>
    <row r="355" spans="1:84" s="59" customFormat="1" ht="15.75" hidden="1" x14ac:dyDescent="0.25">
      <c r="A355" s="40">
        <v>51806</v>
      </c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3"/>
      <c r="V355" s="40">
        <v>51806</v>
      </c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3"/>
      <c r="AQ355" s="23"/>
      <c r="AR355" s="57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M355" s="57"/>
      <c r="BN355" s="58"/>
      <c r="BO355" s="58"/>
      <c r="BP355" s="58"/>
      <c r="BQ355" s="58"/>
      <c r="BR355" s="58"/>
      <c r="BS355" s="58"/>
      <c r="BT355" s="58"/>
      <c r="BU355" s="58"/>
      <c r="BV355" s="58"/>
      <c r="BW355" s="58"/>
      <c r="BX355" s="58"/>
      <c r="BY355" s="58"/>
      <c r="BZ355" s="58"/>
      <c r="CA355" s="58"/>
      <c r="CB355" s="58"/>
      <c r="CC355" s="58"/>
      <c r="CD355" s="58"/>
      <c r="CE355" s="58"/>
      <c r="CF355" s="58"/>
    </row>
    <row r="356" spans="1:84" s="59" customFormat="1" ht="15.75" hidden="1" x14ac:dyDescent="0.25">
      <c r="A356" s="41">
        <v>51836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3"/>
      <c r="V356" s="41">
        <v>51836</v>
      </c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3"/>
      <c r="AQ356" s="23"/>
      <c r="AR356" s="57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M356" s="57"/>
      <c r="BN356" s="58"/>
      <c r="BO356" s="58"/>
      <c r="BP356" s="58"/>
      <c r="BQ356" s="58"/>
      <c r="BR356" s="58"/>
      <c r="BS356" s="58"/>
      <c r="BT356" s="58"/>
      <c r="BU356" s="58"/>
      <c r="BV356" s="58"/>
      <c r="BW356" s="58"/>
      <c r="BX356" s="58"/>
      <c r="BY356" s="58"/>
      <c r="BZ356" s="58"/>
      <c r="CA356" s="58"/>
      <c r="CB356" s="58"/>
      <c r="CC356" s="58"/>
      <c r="CD356" s="58"/>
      <c r="CE356" s="58"/>
      <c r="CF356" s="58"/>
    </row>
    <row r="357" spans="1:84" s="59" customFormat="1" ht="15.75" hidden="1" x14ac:dyDescent="0.25">
      <c r="A357" s="42">
        <v>51867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3"/>
      <c r="V357" s="42">
        <v>51867</v>
      </c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3"/>
      <c r="AQ357" s="23"/>
      <c r="AR357" s="57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M357" s="57"/>
      <c r="BN357" s="58"/>
      <c r="BO357" s="58"/>
      <c r="BP357" s="58"/>
      <c r="BQ357" s="58"/>
      <c r="BR357" s="58"/>
      <c r="BS357" s="58"/>
      <c r="BT357" s="58"/>
      <c r="BU357" s="58"/>
      <c r="BV357" s="58"/>
      <c r="BW357" s="58"/>
      <c r="BX357" s="58"/>
      <c r="BY357" s="58"/>
      <c r="BZ357" s="58"/>
      <c r="CA357" s="58"/>
      <c r="CB357" s="58"/>
      <c r="CC357" s="58"/>
      <c r="CD357" s="58"/>
      <c r="CE357" s="58"/>
      <c r="CF357" s="58"/>
    </row>
    <row r="358" spans="1:84" s="59" customFormat="1" ht="15.75" hidden="1" x14ac:dyDescent="0.25">
      <c r="A358" s="43">
        <v>51898</v>
      </c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23"/>
      <c r="V358" s="43">
        <v>51898</v>
      </c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23"/>
      <c r="AQ358" s="23"/>
      <c r="AR358" s="57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M358" s="57"/>
      <c r="BN358" s="58"/>
      <c r="BO358" s="58"/>
      <c r="BP358" s="58"/>
      <c r="BQ358" s="58"/>
      <c r="BR358" s="58"/>
      <c r="BS358" s="58"/>
      <c r="BT358" s="58"/>
      <c r="BU358" s="58"/>
      <c r="BV358" s="58"/>
      <c r="BW358" s="58"/>
      <c r="BX358" s="58"/>
      <c r="BY358" s="58"/>
      <c r="BZ358" s="58"/>
      <c r="CA358" s="58"/>
      <c r="CB358" s="58"/>
      <c r="CC358" s="58"/>
      <c r="CD358" s="58"/>
      <c r="CE358" s="58"/>
      <c r="CF358" s="58"/>
    </row>
    <row r="359" spans="1:84" s="59" customFormat="1" ht="15.75" hidden="1" x14ac:dyDescent="0.25">
      <c r="A359" s="43">
        <v>51926</v>
      </c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23"/>
      <c r="V359" s="43">
        <v>51926</v>
      </c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23"/>
      <c r="AQ359" s="23"/>
      <c r="AR359" s="57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M359" s="57"/>
      <c r="BN359" s="58"/>
      <c r="BO359" s="58"/>
      <c r="BP359" s="58"/>
      <c r="BQ359" s="58"/>
      <c r="BR359" s="58"/>
      <c r="BS359" s="58"/>
      <c r="BT359" s="58"/>
      <c r="BU359" s="58"/>
      <c r="BV359" s="58"/>
      <c r="BW359" s="58"/>
      <c r="BX359" s="58"/>
      <c r="BY359" s="58"/>
      <c r="BZ359" s="58"/>
      <c r="CA359" s="58"/>
      <c r="CB359" s="58"/>
      <c r="CC359" s="58"/>
      <c r="CD359" s="58"/>
      <c r="CE359" s="58"/>
      <c r="CF359" s="58"/>
    </row>
    <row r="360" spans="1:84" s="59" customFormat="1" ht="15.75" hidden="1" x14ac:dyDescent="0.25">
      <c r="A360" s="43">
        <v>51957</v>
      </c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23"/>
      <c r="V360" s="43">
        <v>51957</v>
      </c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23"/>
      <c r="AQ360" s="23"/>
      <c r="AR360" s="57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M360" s="57"/>
      <c r="BN360" s="58"/>
      <c r="BO360" s="58"/>
      <c r="BP360" s="58"/>
      <c r="BQ360" s="58"/>
      <c r="BR360" s="58"/>
      <c r="BS360" s="58"/>
      <c r="BT360" s="58"/>
      <c r="BU360" s="58"/>
      <c r="BV360" s="58"/>
      <c r="BW360" s="58"/>
      <c r="BX360" s="58"/>
      <c r="BY360" s="58"/>
      <c r="BZ360" s="58"/>
      <c r="CA360" s="58"/>
      <c r="CB360" s="58"/>
      <c r="CC360" s="58"/>
      <c r="CD360" s="58"/>
      <c r="CE360" s="58"/>
      <c r="CF360" s="58"/>
    </row>
    <row r="361" spans="1:84" s="59" customFormat="1" ht="15.75" hidden="1" x14ac:dyDescent="0.25">
      <c r="A361" s="43">
        <v>51987</v>
      </c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23"/>
      <c r="V361" s="43">
        <v>51987</v>
      </c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23"/>
      <c r="AQ361" s="23"/>
      <c r="AR361" s="57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M361" s="57"/>
      <c r="BN361" s="58"/>
      <c r="BO361" s="58"/>
      <c r="BP361" s="58"/>
      <c r="BQ361" s="58"/>
      <c r="BR361" s="58"/>
      <c r="BS361" s="58"/>
      <c r="BT361" s="58"/>
      <c r="BU361" s="58"/>
      <c r="BV361" s="58"/>
      <c r="BW361" s="58"/>
      <c r="BX361" s="58"/>
      <c r="BY361" s="58"/>
      <c r="BZ361" s="58"/>
      <c r="CA361" s="58"/>
      <c r="CB361" s="58"/>
      <c r="CC361" s="58"/>
      <c r="CD361" s="58"/>
      <c r="CE361" s="58"/>
      <c r="CF361" s="58"/>
    </row>
    <row r="362" spans="1:84" s="59" customFormat="1" ht="15.75" hidden="1" x14ac:dyDescent="0.25">
      <c r="A362" s="43">
        <v>52018</v>
      </c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23"/>
      <c r="V362" s="43">
        <v>52018</v>
      </c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23"/>
      <c r="AQ362" s="23"/>
      <c r="AR362" s="57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M362" s="57"/>
      <c r="BN362" s="58"/>
      <c r="BO362" s="58"/>
      <c r="BP362" s="58"/>
      <c r="BQ362" s="58"/>
      <c r="BR362" s="58"/>
      <c r="BS362" s="58"/>
      <c r="BT362" s="58"/>
      <c r="BU362" s="58"/>
      <c r="BV362" s="58"/>
      <c r="BW362" s="58"/>
      <c r="BX362" s="58"/>
      <c r="BY362" s="58"/>
      <c r="BZ362" s="58"/>
      <c r="CA362" s="58"/>
      <c r="CB362" s="58"/>
      <c r="CC362" s="58"/>
      <c r="CD362" s="58"/>
      <c r="CE362" s="58"/>
      <c r="CF362" s="58"/>
    </row>
    <row r="363" spans="1:84" s="59" customFormat="1" ht="15.75" hidden="1" x14ac:dyDescent="0.25">
      <c r="A363" s="43">
        <v>52048</v>
      </c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23"/>
      <c r="V363" s="43">
        <v>52048</v>
      </c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23"/>
      <c r="AQ363" s="23"/>
      <c r="AR363" s="57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M363" s="57"/>
      <c r="BN363" s="58"/>
      <c r="BO363" s="58"/>
      <c r="BP363" s="58"/>
      <c r="BQ363" s="58"/>
      <c r="BR363" s="58"/>
      <c r="BS363" s="58"/>
      <c r="BT363" s="58"/>
      <c r="BU363" s="58"/>
      <c r="BV363" s="58"/>
      <c r="BW363" s="58"/>
      <c r="BX363" s="58"/>
      <c r="BY363" s="58"/>
      <c r="BZ363" s="58"/>
      <c r="CA363" s="58"/>
      <c r="CB363" s="58"/>
      <c r="CC363" s="58"/>
      <c r="CD363" s="58"/>
      <c r="CE363" s="58"/>
      <c r="CF363" s="58"/>
    </row>
    <row r="364" spans="1:84" s="59" customFormat="1" ht="15.75" hidden="1" x14ac:dyDescent="0.25">
      <c r="A364" s="43">
        <v>52079</v>
      </c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23"/>
      <c r="V364" s="43">
        <v>52079</v>
      </c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23"/>
      <c r="AQ364" s="23"/>
      <c r="AR364" s="57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M364" s="57"/>
      <c r="BN364" s="58"/>
      <c r="BO364" s="58"/>
      <c r="BP364" s="58"/>
      <c r="BQ364" s="58"/>
      <c r="BR364" s="58"/>
      <c r="BS364" s="58"/>
      <c r="BT364" s="58"/>
      <c r="BU364" s="58"/>
      <c r="BV364" s="58"/>
      <c r="BW364" s="58"/>
      <c r="BX364" s="58"/>
      <c r="BY364" s="58"/>
      <c r="BZ364" s="58"/>
      <c r="CA364" s="58"/>
      <c r="CB364" s="58"/>
      <c r="CC364" s="58"/>
      <c r="CD364" s="58"/>
      <c r="CE364" s="58"/>
      <c r="CF364" s="58"/>
    </row>
    <row r="365" spans="1:84" s="59" customFormat="1" ht="15.75" hidden="1" x14ac:dyDescent="0.25">
      <c r="A365" s="43">
        <v>52110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23"/>
      <c r="V365" s="43">
        <v>52110</v>
      </c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23"/>
      <c r="AQ365" s="23"/>
      <c r="AR365" s="57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M365" s="57"/>
      <c r="BN365" s="58"/>
      <c r="BO365" s="58"/>
      <c r="BP365" s="58"/>
      <c r="BQ365" s="58"/>
      <c r="BR365" s="58"/>
      <c r="BS365" s="58"/>
      <c r="BT365" s="58"/>
      <c r="BU365" s="58"/>
      <c r="BV365" s="58"/>
      <c r="BW365" s="58"/>
      <c r="BX365" s="58"/>
      <c r="BY365" s="58"/>
      <c r="BZ365" s="58"/>
      <c r="CA365" s="58"/>
      <c r="CB365" s="58"/>
      <c r="CC365" s="58"/>
      <c r="CD365" s="58"/>
      <c r="CE365" s="58"/>
      <c r="CF365" s="58"/>
    </row>
    <row r="366" spans="1:84" s="59" customFormat="1" ht="15.75" hidden="1" x14ac:dyDescent="0.25">
      <c r="A366" s="43">
        <v>52140</v>
      </c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23"/>
      <c r="V366" s="43">
        <v>52140</v>
      </c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23"/>
      <c r="AQ366" s="23"/>
      <c r="AR366" s="57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M366" s="57"/>
      <c r="BN366" s="58"/>
      <c r="BO366" s="58"/>
      <c r="BP366" s="58"/>
      <c r="BQ366" s="58"/>
      <c r="BR366" s="58"/>
      <c r="BS366" s="58"/>
      <c r="BT366" s="58"/>
      <c r="BU366" s="58"/>
      <c r="BV366" s="58"/>
      <c r="BW366" s="58"/>
      <c r="BX366" s="58"/>
      <c r="BY366" s="58"/>
      <c r="BZ366" s="58"/>
      <c r="CA366" s="58"/>
      <c r="CB366" s="58"/>
      <c r="CC366" s="58"/>
      <c r="CD366" s="58"/>
      <c r="CE366" s="58"/>
      <c r="CF366" s="58"/>
    </row>
    <row r="367" spans="1:84" s="59" customFormat="1" ht="15.75" hidden="1" x14ac:dyDescent="0.25">
      <c r="A367" s="43">
        <v>52171</v>
      </c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23"/>
      <c r="V367" s="43">
        <v>52171</v>
      </c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23"/>
      <c r="AQ367" s="23"/>
      <c r="AR367" s="57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M367" s="57"/>
      <c r="BN367" s="58"/>
      <c r="BO367" s="58"/>
      <c r="BP367" s="58"/>
      <c r="BQ367" s="58"/>
      <c r="BR367" s="58"/>
      <c r="BS367" s="58"/>
      <c r="BT367" s="58"/>
      <c r="BU367" s="58"/>
      <c r="BV367" s="58"/>
      <c r="BW367" s="58"/>
      <c r="BX367" s="58"/>
      <c r="BY367" s="58"/>
      <c r="BZ367" s="58"/>
      <c r="CA367" s="58"/>
      <c r="CB367" s="58"/>
      <c r="CC367" s="58"/>
      <c r="CD367" s="58"/>
      <c r="CE367" s="58"/>
      <c r="CF367" s="58"/>
    </row>
    <row r="368" spans="1:84" s="59" customFormat="1" ht="15.75" hidden="1" x14ac:dyDescent="0.25">
      <c r="A368" s="44">
        <v>52201</v>
      </c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23"/>
      <c r="V368" s="44">
        <v>52201</v>
      </c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23"/>
      <c r="AQ368" s="23"/>
      <c r="AR368" s="57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M368" s="57"/>
      <c r="BN368" s="58"/>
      <c r="BO368" s="58"/>
      <c r="BP368" s="58"/>
      <c r="BQ368" s="58"/>
      <c r="BR368" s="58"/>
      <c r="BS368" s="58"/>
      <c r="BT368" s="58"/>
      <c r="BU368" s="58"/>
      <c r="BV368" s="58"/>
      <c r="BW368" s="58"/>
      <c r="BX368" s="58"/>
      <c r="BY368" s="58"/>
      <c r="BZ368" s="58"/>
      <c r="CA368" s="58"/>
      <c r="CB368" s="58"/>
      <c r="CC368" s="58"/>
      <c r="CD368" s="58"/>
      <c r="CE368" s="58"/>
      <c r="CF368" s="58"/>
    </row>
    <row r="369" spans="1:84" s="59" customFormat="1" ht="15.75" hidden="1" x14ac:dyDescent="0.25">
      <c r="A369" s="45">
        <v>52232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23"/>
      <c r="V369" s="45">
        <v>52232</v>
      </c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23"/>
      <c r="AQ369" s="23"/>
      <c r="AR369" s="57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M369" s="57"/>
      <c r="BN369" s="58"/>
      <c r="BO369" s="58"/>
      <c r="BP369" s="58"/>
      <c r="BQ369" s="58"/>
      <c r="BR369" s="58"/>
      <c r="BS369" s="58"/>
      <c r="BT369" s="58"/>
      <c r="BU369" s="58"/>
      <c r="BV369" s="58"/>
      <c r="BW369" s="58"/>
      <c r="BX369" s="58"/>
      <c r="BY369" s="58"/>
      <c r="BZ369" s="58"/>
      <c r="CA369" s="58"/>
      <c r="CB369" s="58"/>
      <c r="CC369" s="58"/>
      <c r="CD369" s="58"/>
      <c r="CE369" s="58"/>
      <c r="CF369" s="58"/>
    </row>
    <row r="370" spans="1:84" s="59" customFormat="1" ht="15.75" hidden="1" x14ac:dyDescent="0.25">
      <c r="A370" s="40">
        <v>52263</v>
      </c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3"/>
      <c r="V370" s="40">
        <v>52263</v>
      </c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3"/>
      <c r="AQ370" s="23"/>
      <c r="AR370" s="57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M370" s="57"/>
      <c r="BN370" s="58"/>
      <c r="BO370" s="58"/>
      <c r="BP370" s="58"/>
      <c r="BQ370" s="58"/>
      <c r="BR370" s="58"/>
      <c r="BS370" s="58"/>
      <c r="BT370" s="58"/>
      <c r="BU370" s="58"/>
      <c r="BV370" s="58"/>
      <c r="BW370" s="58"/>
      <c r="BX370" s="58"/>
      <c r="BY370" s="58"/>
      <c r="BZ370" s="58"/>
      <c r="CA370" s="58"/>
      <c r="CB370" s="58"/>
      <c r="CC370" s="58"/>
      <c r="CD370" s="58"/>
      <c r="CE370" s="58"/>
      <c r="CF370" s="58"/>
    </row>
    <row r="371" spans="1:84" s="59" customFormat="1" ht="15.75" hidden="1" x14ac:dyDescent="0.25">
      <c r="A371" s="40">
        <v>52291</v>
      </c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3"/>
      <c r="V371" s="40">
        <v>52291</v>
      </c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3"/>
      <c r="AQ371" s="23"/>
      <c r="AR371" s="57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M371" s="57"/>
      <c r="BN371" s="58"/>
      <c r="BO371" s="58"/>
      <c r="BP371" s="58"/>
      <c r="BQ371" s="58"/>
      <c r="BR371" s="58"/>
      <c r="BS371" s="58"/>
      <c r="BT371" s="58"/>
      <c r="BU371" s="58"/>
      <c r="BV371" s="58"/>
      <c r="BW371" s="58"/>
      <c r="BX371" s="58"/>
      <c r="BY371" s="58"/>
      <c r="BZ371" s="58"/>
      <c r="CA371" s="58"/>
      <c r="CB371" s="58"/>
      <c r="CC371" s="58"/>
      <c r="CD371" s="58"/>
      <c r="CE371" s="58"/>
      <c r="CF371" s="58"/>
    </row>
    <row r="372" spans="1:84" s="59" customFormat="1" ht="15.75" hidden="1" x14ac:dyDescent="0.25">
      <c r="A372" s="40">
        <v>52322</v>
      </c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3"/>
      <c r="V372" s="40">
        <v>52322</v>
      </c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3"/>
      <c r="AQ372" s="23"/>
      <c r="AR372" s="57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M372" s="57"/>
      <c r="BN372" s="58"/>
      <c r="BO372" s="58"/>
      <c r="BP372" s="58"/>
      <c r="BQ372" s="58"/>
      <c r="BR372" s="58"/>
      <c r="BS372" s="58"/>
      <c r="BT372" s="58"/>
      <c r="BU372" s="58"/>
      <c r="BV372" s="58"/>
      <c r="BW372" s="58"/>
      <c r="BX372" s="58"/>
      <c r="BY372" s="58"/>
      <c r="BZ372" s="58"/>
      <c r="CA372" s="58"/>
      <c r="CB372" s="58"/>
      <c r="CC372" s="58"/>
      <c r="CD372" s="58"/>
      <c r="CE372" s="58"/>
      <c r="CF372" s="58"/>
    </row>
    <row r="373" spans="1:84" s="59" customFormat="1" ht="15.75" hidden="1" x14ac:dyDescent="0.25">
      <c r="A373" s="40">
        <v>52352</v>
      </c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3"/>
      <c r="V373" s="40">
        <v>52352</v>
      </c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3"/>
      <c r="AQ373" s="23"/>
      <c r="AR373" s="57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M373" s="57"/>
      <c r="BN373" s="58"/>
      <c r="BO373" s="58"/>
      <c r="BP373" s="58"/>
      <c r="BQ373" s="58"/>
      <c r="BR373" s="58"/>
      <c r="BS373" s="58"/>
      <c r="BT373" s="58"/>
      <c r="BU373" s="58"/>
      <c r="BV373" s="58"/>
      <c r="BW373" s="58"/>
      <c r="BX373" s="58"/>
      <c r="BY373" s="58"/>
      <c r="BZ373" s="58"/>
      <c r="CA373" s="58"/>
      <c r="CB373" s="58"/>
      <c r="CC373" s="58"/>
      <c r="CD373" s="58"/>
      <c r="CE373" s="58"/>
      <c r="CF373" s="58"/>
    </row>
    <row r="374" spans="1:84" s="59" customFormat="1" ht="15.75" hidden="1" x14ac:dyDescent="0.25">
      <c r="A374" s="40">
        <v>52383</v>
      </c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3"/>
      <c r="V374" s="40">
        <v>52383</v>
      </c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3"/>
      <c r="AQ374" s="23"/>
      <c r="AR374" s="57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M374" s="57"/>
      <c r="BN374" s="58"/>
      <c r="BO374" s="58"/>
      <c r="BP374" s="58"/>
      <c r="BQ374" s="58"/>
      <c r="BR374" s="58"/>
      <c r="BS374" s="58"/>
      <c r="BT374" s="58"/>
      <c r="BU374" s="58"/>
      <c r="BV374" s="58"/>
      <c r="BW374" s="58"/>
      <c r="BX374" s="58"/>
      <c r="BY374" s="58"/>
      <c r="BZ374" s="58"/>
      <c r="CA374" s="58"/>
      <c r="CB374" s="58"/>
      <c r="CC374" s="58"/>
      <c r="CD374" s="58"/>
      <c r="CE374" s="58"/>
      <c r="CF374" s="58"/>
    </row>
    <row r="375" spans="1:84" s="59" customFormat="1" ht="15.75" hidden="1" x14ac:dyDescent="0.25">
      <c r="A375" s="40">
        <v>52413</v>
      </c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3"/>
      <c r="V375" s="40">
        <v>52413</v>
      </c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3"/>
      <c r="AQ375" s="23"/>
      <c r="AR375" s="57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M375" s="57"/>
      <c r="BN375" s="58"/>
      <c r="BO375" s="58"/>
      <c r="BP375" s="58"/>
      <c r="BQ375" s="58"/>
      <c r="BR375" s="58"/>
      <c r="BS375" s="58"/>
      <c r="BT375" s="58"/>
      <c r="BU375" s="58"/>
      <c r="BV375" s="58"/>
      <c r="BW375" s="58"/>
      <c r="BX375" s="58"/>
      <c r="BY375" s="58"/>
      <c r="BZ375" s="58"/>
      <c r="CA375" s="58"/>
      <c r="CB375" s="58"/>
      <c r="CC375" s="58"/>
      <c r="CD375" s="58"/>
      <c r="CE375" s="58"/>
      <c r="CF375" s="58"/>
    </row>
    <row r="376" spans="1:84" s="59" customFormat="1" ht="15.75" hidden="1" x14ac:dyDescent="0.25">
      <c r="A376" s="40">
        <v>52444</v>
      </c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3"/>
      <c r="V376" s="40">
        <v>52444</v>
      </c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3"/>
      <c r="AQ376" s="23"/>
      <c r="AR376" s="57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M376" s="57"/>
      <c r="BN376" s="58"/>
      <c r="BO376" s="58"/>
      <c r="BP376" s="58"/>
      <c r="BQ376" s="58"/>
      <c r="BR376" s="58"/>
      <c r="BS376" s="58"/>
      <c r="BT376" s="58"/>
      <c r="BU376" s="58"/>
      <c r="BV376" s="58"/>
      <c r="BW376" s="58"/>
      <c r="BX376" s="58"/>
      <c r="BY376" s="58"/>
      <c r="BZ376" s="58"/>
      <c r="CA376" s="58"/>
      <c r="CB376" s="58"/>
      <c r="CC376" s="58"/>
      <c r="CD376" s="58"/>
      <c r="CE376" s="58"/>
      <c r="CF376" s="58"/>
    </row>
    <row r="377" spans="1:84" s="59" customFormat="1" ht="15.75" hidden="1" x14ac:dyDescent="0.25">
      <c r="A377" s="40">
        <v>52475</v>
      </c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3"/>
      <c r="V377" s="40">
        <v>52475</v>
      </c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3"/>
      <c r="AQ377" s="23"/>
      <c r="AR377" s="57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M377" s="57"/>
      <c r="BN377" s="58"/>
      <c r="BO377" s="58"/>
      <c r="BP377" s="58"/>
      <c r="BQ377" s="58"/>
      <c r="BR377" s="58"/>
      <c r="BS377" s="58"/>
      <c r="BT377" s="58"/>
      <c r="BU377" s="58"/>
      <c r="BV377" s="58"/>
      <c r="BW377" s="58"/>
      <c r="BX377" s="58"/>
      <c r="BY377" s="58"/>
      <c r="BZ377" s="58"/>
      <c r="CA377" s="58"/>
      <c r="CB377" s="58"/>
      <c r="CC377" s="58"/>
      <c r="CD377" s="58"/>
      <c r="CE377" s="58"/>
      <c r="CF377" s="58"/>
    </row>
    <row r="378" spans="1:84" s="59" customFormat="1" ht="15.75" hidden="1" x14ac:dyDescent="0.25">
      <c r="A378" s="40">
        <v>52505</v>
      </c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3"/>
      <c r="V378" s="40">
        <v>52505</v>
      </c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3"/>
      <c r="AQ378" s="23"/>
      <c r="AR378" s="57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M378" s="57"/>
      <c r="BN378" s="58"/>
      <c r="BO378" s="58"/>
      <c r="BP378" s="58"/>
      <c r="BQ378" s="58"/>
      <c r="BR378" s="58"/>
      <c r="BS378" s="58"/>
      <c r="BT378" s="58"/>
      <c r="BU378" s="58"/>
      <c r="BV378" s="58"/>
      <c r="BW378" s="58"/>
      <c r="BX378" s="58"/>
      <c r="BY378" s="58"/>
      <c r="BZ378" s="58"/>
      <c r="CA378" s="58"/>
      <c r="CB378" s="58"/>
      <c r="CC378" s="58"/>
      <c r="CD378" s="58"/>
      <c r="CE378" s="58"/>
      <c r="CF378" s="58"/>
    </row>
    <row r="379" spans="1:84" s="59" customFormat="1" ht="15.75" hidden="1" x14ac:dyDescent="0.25">
      <c r="A379" s="40">
        <v>52536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3"/>
      <c r="V379" s="40">
        <v>52536</v>
      </c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3"/>
      <c r="AQ379" s="23"/>
      <c r="AR379" s="57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M379" s="57"/>
      <c r="BN379" s="58"/>
      <c r="BO379" s="58"/>
      <c r="BP379" s="58"/>
      <c r="BQ379" s="58"/>
      <c r="BR379" s="58"/>
      <c r="BS379" s="58"/>
      <c r="BT379" s="58"/>
      <c r="BU379" s="58"/>
      <c r="BV379" s="58"/>
      <c r="BW379" s="58"/>
      <c r="BX379" s="58"/>
      <c r="BY379" s="58"/>
      <c r="BZ379" s="58"/>
      <c r="CA379" s="58"/>
      <c r="CB379" s="58"/>
      <c r="CC379" s="58"/>
      <c r="CD379" s="58"/>
      <c r="CE379" s="58"/>
      <c r="CF379" s="58"/>
    </row>
    <row r="380" spans="1:84" s="59" customFormat="1" ht="15.75" hidden="1" x14ac:dyDescent="0.25">
      <c r="A380" s="41">
        <v>52566</v>
      </c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3"/>
      <c r="V380" s="41">
        <v>52566</v>
      </c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3"/>
      <c r="AQ380" s="23"/>
      <c r="AR380" s="57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M380" s="57"/>
      <c r="BN380" s="58"/>
      <c r="BO380" s="58"/>
      <c r="BP380" s="58"/>
      <c r="BQ380" s="58"/>
      <c r="BR380" s="58"/>
      <c r="BS380" s="58"/>
      <c r="BT380" s="58"/>
      <c r="BU380" s="58"/>
      <c r="BV380" s="58"/>
      <c r="BW380" s="58"/>
      <c r="BX380" s="58"/>
      <c r="BY380" s="58"/>
      <c r="BZ380" s="58"/>
      <c r="CA380" s="58"/>
      <c r="CB380" s="58"/>
      <c r="CC380" s="58"/>
      <c r="CD380" s="58"/>
      <c r="CE380" s="58"/>
      <c r="CF380" s="58"/>
    </row>
    <row r="381" spans="1:84" s="59" customFormat="1" ht="15.75" hidden="1" x14ac:dyDescent="0.25">
      <c r="A381" s="42">
        <v>52597</v>
      </c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3"/>
      <c r="V381" s="42">
        <v>52597</v>
      </c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3"/>
      <c r="AQ381" s="23"/>
      <c r="AR381" s="57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M381" s="57"/>
      <c r="BN381" s="58"/>
      <c r="BO381" s="58"/>
      <c r="BP381" s="58"/>
      <c r="BQ381" s="58"/>
      <c r="BR381" s="58"/>
      <c r="BS381" s="58"/>
      <c r="BT381" s="58"/>
      <c r="BU381" s="58"/>
      <c r="BV381" s="58"/>
      <c r="BW381" s="58"/>
      <c r="BX381" s="58"/>
      <c r="BY381" s="58"/>
      <c r="BZ381" s="58"/>
      <c r="CA381" s="58"/>
      <c r="CB381" s="58"/>
      <c r="CC381" s="58"/>
      <c r="CD381" s="58"/>
      <c r="CE381" s="58"/>
      <c r="CF381" s="58"/>
    </row>
    <row r="382" spans="1:84" s="59" customFormat="1" ht="15.75" hidden="1" x14ac:dyDescent="0.25">
      <c r="A382" s="43">
        <v>52628</v>
      </c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23"/>
      <c r="V382" s="43">
        <v>52628</v>
      </c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23"/>
      <c r="AQ382" s="23"/>
      <c r="AR382" s="57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M382" s="57"/>
      <c r="BN382" s="58"/>
      <c r="BO382" s="58"/>
      <c r="BP382" s="58"/>
      <c r="BQ382" s="58"/>
      <c r="BR382" s="58"/>
      <c r="BS382" s="58"/>
      <c r="BT382" s="58"/>
      <c r="BU382" s="58"/>
      <c r="BV382" s="58"/>
      <c r="BW382" s="58"/>
      <c r="BX382" s="58"/>
      <c r="BY382" s="58"/>
      <c r="BZ382" s="58"/>
      <c r="CA382" s="58"/>
      <c r="CB382" s="58"/>
      <c r="CC382" s="58"/>
      <c r="CD382" s="58"/>
      <c r="CE382" s="58"/>
      <c r="CF382" s="58"/>
    </row>
    <row r="383" spans="1:84" s="59" customFormat="1" ht="15.75" hidden="1" x14ac:dyDescent="0.25">
      <c r="A383" s="43">
        <v>52657</v>
      </c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23"/>
      <c r="V383" s="43">
        <v>52657</v>
      </c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23"/>
      <c r="AQ383" s="23"/>
      <c r="AR383" s="57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M383" s="57"/>
      <c r="BN383" s="58"/>
      <c r="BO383" s="58"/>
      <c r="BP383" s="58"/>
      <c r="BQ383" s="58"/>
      <c r="BR383" s="58"/>
      <c r="BS383" s="58"/>
      <c r="BT383" s="58"/>
      <c r="BU383" s="58"/>
      <c r="BV383" s="58"/>
      <c r="BW383" s="58"/>
      <c r="BX383" s="58"/>
      <c r="BY383" s="58"/>
      <c r="BZ383" s="58"/>
      <c r="CA383" s="58"/>
      <c r="CB383" s="58"/>
      <c r="CC383" s="58"/>
      <c r="CD383" s="58"/>
      <c r="CE383" s="58"/>
      <c r="CF383" s="58"/>
    </row>
    <row r="384" spans="1:84" s="59" customFormat="1" ht="15.75" hidden="1" x14ac:dyDescent="0.25">
      <c r="A384" s="43">
        <v>52688</v>
      </c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23"/>
      <c r="V384" s="43">
        <v>52688</v>
      </c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23"/>
      <c r="AQ384" s="23"/>
      <c r="AR384" s="57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M384" s="57"/>
      <c r="BN384" s="58"/>
      <c r="BO384" s="58"/>
      <c r="BP384" s="58"/>
      <c r="BQ384" s="58"/>
      <c r="BR384" s="58"/>
      <c r="BS384" s="58"/>
      <c r="BT384" s="58"/>
      <c r="BU384" s="58"/>
      <c r="BV384" s="58"/>
      <c r="BW384" s="58"/>
      <c r="BX384" s="58"/>
      <c r="BY384" s="58"/>
      <c r="BZ384" s="58"/>
      <c r="CA384" s="58"/>
      <c r="CB384" s="58"/>
      <c r="CC384" s="58"/>
      <c r="CD384" s="58"/>
      <c r="CE384" s="58"/>
      <c r="CF384" s="58"/>
    </row>
    <row r="385" spans="1:84" s="59" customFormat="1" ht="15.75" hidden="1" x14ac:dyDescent="0.25">
      <c r="A385" s="43">
        <v>52718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23"/>
      <c r="V385" s="43">
        <v>52718</v>
      </c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23"/>
      <c r="AQ385" s="23"/>
      <c r="AR385" s="57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M385" s="57"/>
      <c r="BN385" s="58"/>
      <c r="BO385" s="58"/>
      <c r="BP385" s="58"/>
      <c r="BQ385" s="58"/>
      <c r="BR385" s="58"/>
      <c r="BS385" s="58"/>
      <c r="BT385" s="58"/>
      <c r="BU385" s="58"/>
      <c r="BV385" s="58"/>
      <c r="BW385" s="58"/>
      <c r="BX385" s="58"/>
      <c r="BY385" s="58"/>
      <c r="BZ385" s="58"/>
      <c r="CA385" s="58"/>
      <c r="CB385" s="58"/>
      <c r="CC385" s="58"/>
      <c r="CD385" s="58"/>
      <c r="CE385" s="58"/>
      <c r="CF385" s="58"/>
    </row>
    <row r="386" spans="1:84" s="59" customFormat="1" ht="15.75" hidden="1" x14ac:dyDescent="0.25">
      <c r="A386" s="43">
        <v>52749</v>
      </c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23"/>
      <c r="V386" s="43">
        <v>52749</v>
      </c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23"/>
      <c r="AQ386" s="23"/>
      <c r="AR386" s="57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M386" s="57"/>
      <c r="BN386" s="58"/>
      <c r="BO386" s="58"/>
      <c r="BP386" s="58"/>
      <c r="BQ386" s="58"/>
      <c r="BR386" s="58"/>
      <c r="BS386" s="58"/>
      <c r="BT386" s="58"/>
      <c r="BU386" s="58"/>
      <c r="BV386" s="58"/>
      <c r="BW386" s="58"/>
      <c r="BX386" s="58"/>
      <c r="BY386" s="58"/>
      <c r="BZ386" s="58"/>
      <c r="CA386" s="58"/>
      <c r="CB386" s="58"/>
      <c r="CC386" s="58"/>
      <c r="CD386" s="58"/>
      <c r="CE386" s="58"/>
      <c r="CF386" s="58"/>
    </row>
    <row r="387" spans="1:84" s="59" customFormat="1" ht="15.75" hidden="1" x14ac:dyDescent="0.25">
      <c r="A387" s="43">
        <v>52779</v>
      </c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23"/>
      <c r="V387" s="43">
        <v>52779</v>
      </c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23"/>
      <c r="AQ387" s="23"/>
      <c r="AR387" s="57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M387" s="57"/>
      <c r="BN387" s="58"/>
      <c r="BO387" s="58"/>
      <c r="BP387" s="58"/>
      <c r="BQ387" s="58"/>
      <c r="BR387" s="58"/>
      <c r="BS387" s="58"/>
      <c r="BT387" s="58"/>
      <c r="BU387" s="58"/>
      <c r="BV387" s="58"/>
      <c r="BW387" s="58"/>
      <c r="BX387" s="58"/>
      <c r="BY387" s="58"/>
      <c r="BZ387" s="58"/>
      <c r="CA387" s="58"/>
      <c r="CB387" s="58"/>
      <c r="CC387" s="58"/>
      <c r="CD387" s="58"/>
      <c r="CE387" s="58"/>
      <c r="CF387" s="58"/>
    </row>
    <row r="388" spans="1:84" s="59" customFormat="1" ht="15.75" hidden="1" x14ac:dyDescent="0.25">
      <c r="A388" s="43">
        <v>52810</v>
      </c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23"/>
      <c r="V388" s="43">
        <v>52810</v>
      </c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23"/>
      <c r="AQ388" s="23"/>
      <c r="AR388" s="57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M388" s="57"/>
      <c r="BN388" s="58"/>
      <c r="BO388" s="58"/>
      <c r="BP388" s="58"/>
      <c r="BQ388" s="58"/>
      <c r="BR388" s="58"/>
      <c r="BS388" s="58"/>
      <c r="BT388" s="58"/>
      <c r="BU388" s="58"/>
      <c r="BV388" s="58"/>
      <c r="BW388" s="58"/>
      <c r="BX388" s="58"/>
      <c r="BY388" s="58"/>
      <c r="BZ388" s="58"/>
      <c r="CA388" s="58"/>
      <c r="CB388" s="58"/>
      <c r="CC388" s="58"/>
      <c r="CD388" s="58"/>
      <c r="CE388" s="58"/>
      <c r="CF388" s="58"/>
    </row>
    <row r="389" spans="1:84" s="59" customFormat="1" ht="15.75" hidden="1" x14ac:dyDescent="0.25">
      <c r="A389" s="43">
        <v>52841</v>
      </c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23"/>
      <c r="V389" s="43">
        <v>52841</v>
      </c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23"/>
      <c r="AQ389" s="23"/>
      <c r="AR389" s="57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M389" s="57"/>
      <c r="BN389" s="58"/>
      <c r="BO389" s="58"/>
      <c r="BP389" s="58"/>
      <c r="BQ389" s="58"/>
      <c r="BR389" s="58"/>
      <c r="BS389" s="58"/>
      <c r="BT389" s="58"/>
      <c r="BU389" s="58"/>
      <c r="BV389" s="58"/>
      <c r="BW389" s="58"/>
      <c r="BX389" s="58"/>
      <c r="BY389" s="58"/>
      <c r="BZ389" s="58"/>
      <c r="CA389" s="58"/>
      <c r="CB389" s="58"/>
      <c r="CC389" s="58"/>
      <c r="CD389" s="58"/>
      <c r="CE389" s="58"/>
      <c r="CF389" s="58"/>
    </row>
    <row r="390" spans="1:84" s="59" customFormat="1" ht="15.75" hidden="1" x14ac:dyDescent="0.25">
      <c r="A390" s="43">
        <v>52871</v>
      </c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23"/>
      <c r="V390" s="43">
        <v>52871</v>
      </c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23"/>
      <c r="AQ390" s="23"/>
      <c r="AR390" s="57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M390" s="57"/>
      <c r="BN390" s="58"/>
      <c r="BO390" s="58"/>
      <c r="BP390" s="58"/>
      <c r="BQ390" s="58"/>
      <c r="BR390" s="58"/>
      <c r="BS390" s="58"/>
      <c r="BT390" s="58"/>
      <c r="BU390" s="58"/>
      <c r="BV390" s="58"/>
      <c r="BW390" s="58"/>
      <c r="BX390" s="58"/>
      <c r="BY390" s="58"/>
      <c r="BZ390" s="58"/>
      <c r="CA390" s="58"/>
      <c r="CB390" s="58"/>
      <c r="CC390" s="58"/>
      <c r="CD390" s="58"/>
      <c r="CE390" s="58"/>
      <c r="CF390" s="58"/>
    </row>
    <row r="391" spans="1:84" s="59" customFormat="1" ht="15.75" hidden="1" x14ac:dyDescent="0.25">
      <c r="A391" s="43">
        <v>52902</v>
      </c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23"/>
      <c r="V391" s="43">
        <v>52902</v>
      </c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23"/>
      <c r="AQ391" s="23"/>
      <c r="AR391" s="57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M391" s="57"/>
      <c r="BN391" s="58"/>
      <c r="BO391" s="58"/>
      <c r="BP391" s="58"/>
      <c r="BQ391" s="58"/>
      <c r="BR391" s="58"/>
      <c r="BS391" s="58"/>
      <c r="BT391" s="58"/>
      <c r="BU391" s="58"/>
      <c r="BV391" s="58"/>
      <c r="BW391" s="58"/>
      <c r="BX391" s="58"/>
      <c r="BY391" s="58"/>
      <c r="BZ391" s="58"/>
      <c r="CA391" s="58"/>
      <c r="CB391" s="58"/>
      <c r="CC391" s="58"/>
      <c r="CD391" s="58"/>
      <c r="CE391" s="58"/>
      <c r="CF391" s="58"/>
    </row>
    <row r="392" spans="1:84" s="59" customFormat="1" ht="15.75" hidden="1" x14ac:dyDescent="0.25">
      <c r="A392" s="44">
        <v>52932</v>
      </c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23"/>
      <c r="V392" s="44">
        <v>52932</v>
      </c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23"/>
      <c r="AQ392" s="23"/>
      <c r="AR392" s="57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M392" s="57"/>
      <c r="BN392" s="58"/>
      <c r="BO392" s="58"/>
      <c r="BP392" s="58"/>
      <c r="BQ392" s="58"/>
      <c r="BR392" s="58"/>
      <c r="BS392" s="58"/>
      <c r="BT392" s="58"/>
      <c r="BU392" s="58"/>
      <c r="BV392" s="58"/>
      <c r="BW392" s="58"/>
      <c r="BX392" s="58"/>
      <c r="BY392" s="58"/>
      <c r="BZ392" s="58"/>
      <c r="CA392" s="58"/>
      <c r="CB392" s="58"/>
      <c r="CC392" s="58"/>
      <c r="CD392" s="58"/>
      <c r="CE392" s="58"/>
      <c r="CF392" s="58"/>
    </row>
    <row r="393" spans="1:84" s="59" customFormat="1" ht="15.75" hidden="1" x14ac:dyDescent="0.25">
      <c r="A393" s="45">
        <v>52963</v>
      </c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23"/>
      <c r="V393" s="45">
        <v>52963</v>
      </c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23"/>
      <c r="AQ393" s="23"/>
      <c r="AR393" s="57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M393" s="57"/>
      <c r="BN393" s="58"/>
      <c r="BO393" s="58"/>
      <c r="BP393" s="58"/>
      <c r="BQ393" s="58"/>
      <c r="BR393" s="58"/>
      <c r="BS393" s="58"/>
      <c r="BT393" s="58"/>
      <c r="BU393" s="58"/>
      <c r="BV393" s="58"/>
      <c r="BW393" s="58"/>
      <c r="BX393" s="58"/>
      <c r="BY393" s="58"/>
      <c r="BZ393" s="58"/>
      <c r="CA393" s="58"/>
      <c r="CB393" s="58"/>
      <c r="CC393" s="58"/>
      <c r="CD393" s="58"/>
      <c r="CE393" s="58"/>
      <c r="CF393" s="58"/>
    </row>
    <row r="394" spans="1:84" s="59" customFormat="1" ht="15.75" hidden="1" x14ac:dyDescent="0.25">
      <c r="A394" s="40">
        <v>52994</v>
      </c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3"/>
      <c r="V394" s="40">
        <v>52994</v>
      </c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3"/>
      <c r="AQ394" s="23"/>
      <c r="AR394" s="57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M394" s="57"/>
      <c r="BN394" s="58"/>
      <c r="BO394" s="58"/>
      <c r="BP394" s="58"/>
      <c r="BQ394" s="58"/>
      <c r="BR394" s="58"/>
      <c r="BS394" s="58"/>
      <c r="BT394" s="58"/>
      <c r="BU394" s="58"/>
      <c r="BV394" s="58"/>
      <c r="BW394" s="58"/>
      <c r="BX394" s="58"/>
      <c r="BY394" s="58"/>
      <c r="BZ394" s="58"/>
      <c r="CA394" s="58"/>
      <c r="CB394" s="58"/>
      <c r="CC394" s="58"/>
      <c r="CD394" s="58"/>
      <c r="CE394" s="58"/>
      <c r="CF394" s="58"/>
    </row>
    <row r="395" spans="1:84" s="59" customFormat="1" ht="15.75" hidden="1" x14ac:dyDescent="0.25">
      <c r="A395" s="40">
        <v>53022</v>
      </c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3"/>
      <c r="V395" s="40">
        <v>53022</v>
      </c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3"/>
      <c r="AQ395" s="23"/>
      <c r="AR395" s="57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M395" s="57"/>
      <c r="BN395" s="58"/>
      <c r="BO395" s="58"/>
      <c r="BP395" s="58"/>
      <c r="BQ395" s="58"/>
      <c r="BR395" s="58"/>
      <c r="BS395" s="58"/>
      <c r="BT395" s="58"/>
      <c r="BU395" s="58"/>
      <c r="BV395" s="58"/>
      <c r="BW395" s="58"/>
      <c r="BX395" s="58"/>
      <c r="BY395" s="58"/>
      <c r="BZ395" s="58"/>
      <c r="CA395" s="58"/>
      <c r="CB395" s="58"/>
      <c r="CC395" s="58"/>
      <c r="CD395" s="58"/>
      <c r="CE395" s="58"/>
      <c r="CF395" s="58"/>
    </row>
    <row r="396" spans="1:84" s="59" customFormat="1" ht="15.75" hidden="1" x14ac:dyDescent="0.25">
      <c r="A396" s="40">
        <v>53053</v>
      </c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3"/>
      <c r="V396" s="40">
        <v>53053</v>
      </c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3"/>
      <c r="AQ396" s="23"/>
      <c r="AR396" s="57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M396" s="57"/>
      <c r="BN396" s="58"/>
      <c r="BO396" s="58"/>
      <c r="BP396" s="58"/>
      <c r="BQ396" s="58"/>
      <c r="BR396" s="58"/>
      <c r="BS396" s="58"/>
      <c r="BT396" s="58"/>
      <c r="BU396" s="58"/>
      <c r="BV396" s="58"/>
      <c r="BW396" s="58"/>
      <c r="BX396" s="58"/>
      <c r="BY396" s="58"/>
      <c r="BZ396" s="58"/>
      <c r="CA396" s="58"/>
      <c r="CB396" s="58"/>
      <c r="CC396" s="58"/>
      <c r="CD396" s="58"/>
      <c r="CE396" s="58"/>
      <c r="CF396" s="58"/>
    </row>
    <row r="397" spans="1:84" s="59" customFormat="1" ht="15.75" hidden="1" x14ac:dyDescent="0.25">
      <c r="A397" s="40">
        <v>53083</v>
      </c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3"/>
      <c r="V397" s="40">
        <v>53083</v>
      </c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3"/>
      <c r="AQ397" s="23"/>
      <c r="AR397" s="57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M397" s="57"/>
      <c r="BN397" s="58"/>
      <c r="BO397" s="58"/>
      <c r="BP397" s="58"/>
      <c r="BQ397" s="58"/>
      <c r="BR397" s="58"/>
      <c r="BS397" s="58"/>
      <c r="BT397" s="58"/>
      <c r="BU397" s="58"/>
      <c r="BV397" s="58"/>
      <c r="BW397" s="58"/>
      <c r="BX397" s="58"/>
      <c r="BY397" s="58"/>
      <c r="BZ397" s="58"/>
      <c r="CA397" s="58"/>
      <c r="CB397" s="58"/>
      <c r="CC397" s="58"/>
      <c r="CD397" s="58"/>
      <c r="CE397" s="58"/>
      <c r="CF397" s="58"/>
    </row>
    <row r="398" spans="1:84" s="59" customFormat="1" ht="15.75" hidden="1" x14ac:dyDescent="0.25">
      <c r="A398" s="40">
        <v>53114</v>
      </c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3"/>
      <c r="V398" s="40">
        <v>53114</v>
      </c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3"/>
      <c r="AQ398" s="23"/>
      <c r="AR398" s="57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M398" s="57"/>
      <c r="BN398" s="58"/>
      <c r="BO398" s="58"/>
      <c r="BP398" s="58"/>
      <c r="BQ398" s="58"/>
      <c r="BR398" s="58"/>
      <c r="BS398" s="58"/>
      <c r="BT398" s="58"/>
      <c r="BU398" s="58"/>
      <c r="BV398" s="58"/>
      <c r="BW398" s="58"/>
      <c r="BX398" s="58"/>
      <c r="BY398" s="58"/>
      <c r="BZ398" s="58"/>
      <c r="CA398" s="58"/>
      <c r="CB398" s="58"/>
      <c r="CC398" s="58"/>
      <c r="CD398" s="58"/>
      <c r="CE398" s="58"/>
      <c r="CF398" s="58"/>
    </row>
    <row r="399" spans="1:84" s="59" customFormat="1" ht="15.75" hidden="1" x14ac:dyDescent="0.25">
      <c r="A399" s="40">
        <v>53144</v>
      </c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3"/>
      <c r="V399" s="40">
        <v>53144</v>
      </c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3"/>
      <c r="AQ399" s="23"/>
      <c r="AR399" s="57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M399" s="57"/>
      <c r="BN399" s="58"/>
      <c r="BO399" s="58"/>
      <c r="BP399" s="58"/>
      <c r="BQ399" s="58"/>
      <c r="BR399" s="58"/>
      <c r="BS399" s="58"/>
      <c r="BT399" s="58"/>
      <c r="BU399" s="58"/>
      <c r="BV399" s="58"/>
      <c r="BW399" s="58"/>
      <c r="BX399" s="58"/>
      <c r="BY399" s="58"/>
      <c r="BZ399" s="58"/>
      <c r="CA399" s="58"/>
      <c r="CB399" s="58"/>
      <c r="CC399" s="58"/>
      <c r="CD399" s="58"/>
      <c r="CE399" s="58"/>
      <c r="CF399" s="58"/>
    </row>
    <row r="400" spans="1:84" s="59" customFormat="1" ht="15.75" hidden="1" x14ac:dyDescent="0.25">
      <c r="A400" s="40">
        <v>53175</v>
      </c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3"/>
      <c r="V400" s="40">
        <v>53175</v>
      </c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3"/>
      <c r="AQ400" s="23"/>
      <c r="AR400" s="57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M400" s="57"/>
      <c r="BN400" s="58"/>
      <c r="BO400" s="58"/>
      <c r="BP400" s="58"/>
      <c r="BQ400" s="58"/>
      <c r="BR400" s="58"/>
      <c r="BS400" s="58"/>
      <c r="BT400" s="58"/>
      <c r="BU400" s="58"/>
      <c r="BV400" s="58"/>
      <c r="BW400" s="58"/>
      <c r="BX400" s="58"/>
      <c r="BY400" s="58"/>
      <c r="BZ400" s="58"/>
      <c r="CA400" s="58"/>
      <c r="CB400" s="58"/>
      <c r="CC400" s="58"/>
      <c r="CD400" s="58"/>
      <c r="CE400" s="58"/>
      <c r="CF400" s="58"/>
    </row>
    <row r="401" spans="1:84" s="59" customFormat="1" ht="15.75" hidden="1" x14ac:dyDescent="0.25">
      <c r="A401" s="40">
        <v>53206</v>
      </c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3"/>
      <c r="V401" s="40">
        <v>53206</v>
      </c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3"/>
      <c r="AQ401" s="23"/>
      <c r="AR401" s="57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M401" s="57"/>
      <c r="BN401" s="58"/>
      <c r="BO401" s="58"/>
      <c r="BP401" s="58"/>
      <c r="BQ401" s="58"/>
      <c r="BR401" s="58"/>
      <c r="BS401" s="58"/>
      <c r="BT401" s="58"/>
      <c r="BU401" s="58"/>
      <c r="BV401" s="58"/>
      <c r="BW401" s="58"/>
      <c r="BX401" s="58"/>
      <c r="BY401" s="58"/>
      <c r="BZ401" s="58"/>
      <c r="CA401" s="58"/>
      <c r="CB401" s="58"/>
      <c r="CC401" s="58"/>
      <c r="CD401" s="58"/>
      <c r="CE401" s="58"/>
      <c r="CF401" s="58"/>
    </row>
    <row r="402" spans="1:84" s="59" customFormat="1" ht="15.75" hidden="1" x14ac:dyDescent="0.25">
      <c r="A402" s="40">
        <v>53236</v>
      </c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3"/>
      <c r="V402" s="40">
        <v>53236</v>
      </c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3"/>
      <c r="AQ402" s="23"/>
      <c r="AR402" s="57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M402" s="57"/>
      <c r="BN402" s="58"/>
      <c r="BO402" s="58"/>
      <c r="BP402" s="58"/>
      <c r="BQ402" s="58"/>
      <c r="BR402" s="58"/>
      <c r="BS402" s="58"/>
      <c r="BT402" s="58"/>
      <c r="BU402" s="58"/>
      <c r="BV402" s="58"/>
      <c r="BW402" s="58"/>
      <c r="BX402" s="58"/>
      <c r="BY402" s="58"/>
      <c r="BZ402" s="58"/>
      <c r="CA402" s="58"/>
      <c r="CB402" s="58"/>
      <c r="CC402" s="58"/>
      <c r="CD402" s="58"/>
      <c r="CE402" s="58"/>
      <c r="CF402" s="58"/>
    </row>
    <row r="403" spans="1:84" s="59" customFormat="1" ht="15.75" hidden="1" x14ac:dyDescent="0.25">
      <c r="A403" s="40">
        <v>53267</v>
      </c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3"/>
      <c r="V403" s="40">
        <v>53267</v>
      </c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3"/>
      <c r="AQ403" s="23"/>
      <c r="AR403" s="57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M403" s="57"/>
      <c r="BN403" s="58"/>
      <c r="BO403" s="58"/>
      <c r="BP403" s="58"/>
      <c r="BQ403" s="58"/>
      <c r="BR403" s="58"/>
      <c r="BS403" s="58"/>
      <c r="BT403" s="58"/>
      <c r="BU403" s="58"/>
      <c r="BV403" s="58"/>
      <c r="BW403" s="58"/>
      <c r="BX403" s="58"/>
      <c r="BY403" s="58"/>
      <c r="BZ403" s="58"/>
      <c r="CA403" s="58"/>
      <c r="CB403" s="58"/>
      <c r="CC403" s="58"/>
      <c r="CD403" s="58"/>
      <c r="CE403" s="58"/>
      <c r="CF403" s="58"/>
    </row>
    <row r="404" spans="1:84" s="59" customFormat="1" ht="15.75" hidden="1" x14ac:dyDescent="0.25">
      <c r="A404" s="41">
        <v>53297</v>
      </c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3"/>
      <c r="V404" s="41">
        <v>53297</v>
      </c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3"/>
      <c r="AQ404" s="23"/>
      <c r="AR404" s="57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M404" s="57"/>
      <c r="BN404" s="58"/>
      <c r="BO404" s="58"/>
      <c r="BP404" s="58"/>
      <c r="BQ404" s="58"/>
      <c r="BR404" s="58"/>
      <c r="BS404" s="58"/>
      <c r="BT404" s="58"/>
      <c r="BU404" s="58"/>
      <c r="BV404" s="58"/>
      <c r="BW404" s="58"/>
      <c r="BX404" s="58"/>
      <c r="BY404" s="58"/>
      <c r="BZ404" s="58"/>
      <c r="CA404" s="58"/>
      <c r="CB404" s="58"/>
      <c r="CC404" s="58"/>
      <c r="CD404" s="58"/>
      <c r="CE404" s="58"/>
      <c r="CF404" s="58"/>
    </row>
    <row r="405" spans="1:84" s="59" customFormat="1" ht="15.75" hidden="1" x14ac:dyDescent="0.25">
      <c r="A405" s="42">
        <v>53328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3"/>
      <c r="V405" s="42">
        <v>53328</v>
      </c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3"/>
      <c r="AQ405" s="23"/>
      <c r="AR405" s="57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M405" s="57"/>
      <c r="BN405" s="58"/>
      <c r="BO405" s="58"/>
      <c r="BP405" s="58"/>
      <c r="BQ405" s="58"/>
      <c r="BR405" s="58"/>
      <c r="BS405" s="58"/>
      <c r="BT405" s="58"/>
      <c r="BU405" s="58"/>
      <c r="BV405" s="58"/>
      <c r="BW405" s="58"/>
      <c r="BX405" s="58"/>
      <c r="BY405" s="58"/>
      <c r="BZ405" s="58"/>
      <c r="CA405" s="58"/>
      <c r="CB405" s="58"/>
      <c r="CC405" s="58"/>
      <c r="CD405" s="58"/>
      <c r="CE405" s="58"/>
      <c r="CF405" s="58"/>
    </row>
    <row r="406" spans="1:84" s="59" customFormat="1" ht="15.75" hidden="1" x14ac:dyDescent="0.25">
      <c r="A406" s="43">
        <v>53359</v>
      </c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23"/>
      <c r="V406" s="43">
        <v>53359</v>
      </c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23"/>
      <c r="AQ406" s="23"/>
      <c r="AR406" s="57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M406" s="57"/>
      <c r="BN406" s="58"/>
      <c r="BO406" s="58"/>
      <c r="BP406" s="58"/>
      <c r="BQ406" s="58"/>
      <c r="BR406" s="58"/>
      <c r="BS406" s="58"/>
      <c r="BT406" s="58"/>
      <c r="BU406" s="58"/>
      <c r="BV406" s="58"/>
      <c r="BW406" s="58"/>
      <c r="BX406" s="58"/>
      <c r="BY406" s="58"/>
      <c r="BZ406" s="58"/>
      <c r="CA406" s="58"/>
      <c r="CB406" s="58"/>
      <c r="CC406" s="58"/>
      <c r="CD406" s="58"/>
      <c r="CE406" s="58"/>
      <c r="CF406" s="58"/>
    </row>
    <row r="407" spans="1:84" s="59" customFormat="1" ht="15.75" hidden="1" x14ac:dyDescent="0.25">
      <c r="A407" s="43">
        <v>53387</v>
      </c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23"/>
      <c r="V407" s="43">
        <v>53387</v>
      </c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23"/>
      <c r="AQ407" s="23"/>
      <c r="AR407" s="57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M407" s="57"/>
      <c r="BN407" s="58"/>
      <c r="BO407" s="58"/>
      <c r="BP407" s="58"/>
      <c r="BQ407" s="58"/>
      <c r="BR407" s="58"/>
      <c r="BS407" s="58"/>
      <c r="BT407" s="58"/>
      <c r="BU407" s="58"/>
      <c r="BV407" s="58"/>
      <c r="BW407" s="58"/>
      <c r="BX407" s="58"/>
      <c r="BY407" s="58"/>
      <c r="BZ407" s="58"/>
      <c r="CA407" s="58"/>
      <c r="CB407" s="58"/>
      <c r="CC407" s="58"/>
      <c r="CD407" s="58"/>
      <c r="CE407" s="58"/>
      <c r="CF407" s="58"/>
    </row>
    <row r="408" spans="1:84" s="59" customFormat="1" ht="15.75" hidden="1" x14ac:dyDescent="0.25">
      <c r="A408" s="43">
        <v>53418</v>
      </c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23"/>
      <c r="V408" s="43">
        <v>53418</v>
      </c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23"/>
      <c r="AQ408" s="23"/>
      <c r="AR408" s="57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M408" s="57"/>
      <c r="BN408" s="58"/>
      <c r="BO408" s="58"/>
      <c r="BP408" s="58"/>
      <c r="BQ408" s="58"/>
      <c r="BR408" s="58"/>
      <c r="BS408" s="58"/>
      <c r="BT408" s="58"/>
      <c r="BU408" s="58"/>
      <c r="BV408" s="58"/>
      <c r="BW408" s="58"/>
      <c r="BX408" s="58"/>
      <c r="BY408" s="58"/>
      <c r="BZ408" s="58"/>
      <c r="CA408" s="58"/>
      <c r="CB408" s="58"/>
      <c r="CC408" s="58"/>
      <c r="CD408" s="58"/>
      <c r="CE408" s="58"/>
      <c r="CF408" s="58"/>
    </row>
    <row r="409" spans="1:84" s="59" customFormat="1" ht="15.75" hidden="1" x14ac:dyDescent="0.25">
      <c r="A409" s="43">
        <v>53448</v>
      </c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23"/>
      <c r="V409" s="43">
        <v>53448</v>
      </c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23"/>
      <c r="AQ409" s="23"/>
      <c r="AR409" s="57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M409" s="57"/>
      <c r="BN409" s="58"/>
      <c r="BO409" s="58"/>
      <c r="BP409" s="58"/>
      <c r="BQ409" s="58"/>
      <c r="BR409" s="58"/>
      <c r="BS409" s="58"/>
      <c r="BT409" s="58"/>
      <c r="BU409" s="58"/>
      <c r="BV409" s="58"/>
      <c r="BW409" s="58"/>
      <c r="BX409" s="58"/>
      <c r="BY409" s="58"/>
      <c r="BZ409" s="58"/>
      <c r="CA409" s="58"/>
      <c r="CB409" s="58"/>
      <c r="CC409" s="58"/>
      <c r="CD409" s="58"/>
      <c r="CE409" s="58"/>
      <c r="CF409" s="58"/>
    </row>
    <row r="410" spans="1:84" s="59" customFormat="1" ht="15.75" hidden="1" x14ac:dyDescent="0.25">
      <c r="A410" s="43">
        <v>53479</v>
      </c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23"/>
      <c r="V410" s="43">
        <v>53479</v>
      </c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23"/>
      <c r="AQ410" s="23"/>
      <c r="AR410" s="57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M410" s="57"/>
      <c r="BN410" s="58"/>
      <c r="BO410" s="58"/>
      <c r="BP410" s="58"/>
      <c r="BQ410" s="58"/>
      <c r="BR410" s="58"/>
      <c r="BS410" s="58"/>
      <c r="BT410" s="58"/>
      <c r="BU410" s="58"/>
      <c r="BV410" s="58"/>
      <c r="BW410" s="58"/>
      <c r="BX410" s="58"/>
      <c r="BY410" s="58"/>
      <c r="BZ410" s="58"/>
      <c r="CA410" s="58"/>
      <c r="CB410" s="58"/>
      <c r="CC410" s="58"/>
      <c r="CD410" s="58"/>
      <c r="CE410" s="58"/>
      <c r="CF410" s="58"/>
    </row>
    <row r="411" spans="1:84" s="59" customFormat="1" ht="15.75" hidden="1" x14ac:dyDescent="0.25">
      <c r="A411" s="43">
        <v>53509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23"/>
      <c r="V411" s="43">
        <v>53509</v>
      </c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23"/>
      <c r="AQ411" s="23"/>
      <c r="AR411" s="57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M411" s="57"/>
      <c r="BN411" s="58"/>
      <c r="BO411" s="58"/>
      <c r="BP411" s="58"/>
      <c r="BQ411" s="58"/>
      <c r="BR411" s="58"/>
      <c r="BS411" s="58"/>
      <c r="BT411" s="58"/>
      <c r="BU411" s="58"/>
      <c r="BV411" s="58"/>
      <c r="BW411" s="58"/>
      <c r="BX411" s="58"/>
      <c r="BY411" s="58"/>
      <c r="BZ411" s="58"/>
      <c r="CA411" s="58"/>
      <c r="CB411" s="58"/>
      <c r="CC411" s="58"/>
      <c r="CD411" s="58"/>
      <c r="CE411" s="58"/>
      <c r="CF411" s="58"/>
    </row>
    <row r="412" spans="1:84" s="59" customFormat="1" ht="15.75" hidden="1" x14ac:dyDescent="0.25">
      <c r="A412" s="43">
        <v>53540</v>
      </c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23"/>
      <c r="V412" s="43">
        <v>53540</v>
      </c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23"/>
      <c r="AQ412" s="23"/>
      <c r="AR412" s="57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M412" s="57"/>
      <c r="BN412" s="58"/>
      <c r="BO412" s="58"/>
      <c r="BP412" s="58"/>
      <c r="BQ412" s="58"/>
      <c r="BR412" s="58"/>
      <c r="BS412" s="58"/>
      <c r="BT412" s="58"/>
      <c r="BU412" s="58"/>
      <c r="BV412" s="58"/>
      <c r="BW412" s="58"/>
      <c r="BX412" s="58"/>
      <c r="BY412" s="58"/>
      <c r="BZ412" s="58"/>
      <c r="CA412" s="58"/>
      <c r="CB412" s="58"/>
      <c r="CC412" s="58"/>
      <c r="CD412" s="58"/>
      <c r="CE412" s="58"/>
      <c r="CF412" s="58"/>
    </row>
    <row r="413" spans="1:84" s="59" customFormat="1" ht="15.75" hidden="1" x14ac:dyDescent="0.25">
      <c r="A413" s="43">
        <v>53571</v>
      </c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23"/>
      <c r="V413" s="43">
        <v>53571</v>
      </c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23"/>
      <c r="AQ413" s="23"/>
      <c r="AR413" s="57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M413" s="57"/>
      <c r="BN413" s="58"/>
      <c r="BO413" s="58"/>
      <c r="BP413" s="58"/>
      <c r="BQ413" s="58"/>
      <c r="BR413" s="58"/>
      <c r="BS413" s="58"/>
      <c r="BT413" s="58"/>
      <c r="BU413" s="58"/>
      <c r="BV413" s="58"/>
      <c r="BW413" s="58"/>
      <c r="BX413" s="58"/>
      <c r="BY413" s="58"/>
      <c r="BZ413" s="58"/>
      <c r="CA413" s="58"/>
      <c r="CB413" s="58"/>
      <c r="CC413" s="58"/>
      <c r="CD413" s="58"/>
      <c r="CE413" s="58"/>
      <c r="CF413" s="58"/>
    </row>
    <row r="414" spans="1:84" s="59" customFormat="1" ht="15.75" hidden="1" x14ac:dyDescent="0.25">
      <c r="A414" s="43">
        <v>53601</v>
      </c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23"/>
      <c r="V414" s="43">
        <v>53601</v>
      </c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23"/>
      <c r="AQ414" s="23"/>
      <c r="AR414" s="57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M414" s="57"/>
      <c r="BN414" s="58"/>
      <c r="BO414" s="58"/>
      <c r="BP414" s="58"/>
      <c r="BQ414" s="58"/>
      <c r="BR414" s="58"/>
      <c r="BS414" s="58"/>
      <c r="BT414" s="58"/>
      <c r="BU414" s="58"/>
      <c r="BV414" s="58"/>
      <c r="BW414" s="58"/>
      <c r="BX414" s="58"/>
      <c r="BY414" s="58"/>
      <c r="BZ414" s="58"/>
      <c r="CA414" s="58"/>
      <c r="CB414" s="58"/>
      <c r="CC414" s="58"/>
      <c r="CD414" s="58"/>
      <c r="CE414" s="58"/>
      <c r="CF414" s="58"/>
    </row>
    <row r="415" spans="1:84" s="59" customFormat="1" ht="15.75" hidden="1" x14ac:dyDescent="0.25">
      <c r="A415" s="43">
        <v>53632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23"/>
      <c r="V415" s="43">
        <v>53632</v>
      </c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23"/>
      <c r="AQ415" s="23"/>
      <c r="AR415" s="57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M415" s="57"/>
      <c r="BN415" s="58"/>
      <c r="BO415" s="58"/>
      <c r="BP415" s="58"/>
      <c r="BQ415" s="58"/>
      <c r="BR415" s="58"/>
      <c r="BS415" s="58"/>
      <c r="BT415" s="58"/>
      <c r="BU415" s="58"/>
      <c r="BV415" s="58"/>
      <c r="BW415" s="58"/>
      <c r="BX415" s="58"/>
      <c r="BY415" s="58"/>
      <c r="BZ415" s="58"/>
      <c r="CA415" s="58"/>
      <c r="CB415" s="58"/>
      <c r="CC415" s="58"/>
      <c r="CD415" s="58"/>
      <c r="CE415" s="58"/>
      <c r="CF415" s="58"/>
    </row>
    <row r="416" spans="1:84" s="59" customFormat="1" ht="15.75" hidden="1" x14ac:dyDescent="0.25">
      <c r="A416" s="44">
        <v>53662</v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23"/>
      <c r="V416" s="44">
        <v>53662</v>
      </c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23"/>
      <c r="AQ416" s="23"/>
      <c r="AR416" s="57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M416" s="57"/>
      <c r="BN416" s="58"/>
      <c r="BO416" s="58"/>
      <c r="BP416" s="58"/>
      <c r="BQ416" s="58"/>
      <c r="BR416" s="58"/>
      <c r="BS416" s="58"/>
      <c r="BT416" s="58"/>
      <c r="BU416" s="58"/>
      <c r="BV416" s="58"/>
      <c r="BW416" s="58"/>
      <c r="BX416" s="58"/>
      <c r="BY416" s="58"/>
      <c r="BZ416" s="58"/>
      <c r="CA416" s="58"/>
      <c r="CB416" s="58"/>
      <c r="CC416" s="58"/>
      <c r="CD416" s="58"/>
      <c r="CE416" s="58"/>
      <c r="CF416" s="58"/>
    </row>
    <row r="417" spans="1:84" s="59" customFormat="1" ht="15.75" hidden="1" x14ac:dyDescent="0.25">
      <c r="A417" s="45">
        <v>53693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23"/>
      <c r="V417" s="45">
        <v>53693</v>
      </c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23"/>
      <c r="AQ417" s="23"/>
      <c r="AR417" s="57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M417" s="57"/>
      <c r="BN417" s="58"/>
      <c r="BO417" s="58"/>
      <c r="BP417" s="58"/>
      <c r="BQ417" s="58"/>
      <c r="BR417" s="58"/>
      <c r="BS417" s="58"/>
      <c r="BT417" s="58"/>
      <c r="BU417" s="58"/>
      <c r="BV417" s="58"/>
      <c r="BW417" s="58"/>
      <c r="BX417" s="58"/>
      <c r="BY417" s="58"/>
      <c r="BZ417" s="58"/>
      <c r="CA417" s="58"/>
      <c r="CB417" s="58"/>
      <c r="CC417" s="58"/>
      <c r="CD417" s="58"/>
      <c r="CE417" s="58"/>
      <c r="CF417" s="58"/>
    </row>
    <row r="418" spans="1:84" s="59" customFormat="1" ht="15.75" hidden="1" x14ac:dyDescent="0.25">
      <c r="A418" s="40">
        <v>53724</v>
      </c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3"/>
      <c r="V418" s="40">
        <v>53724</v>
      </c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3"/>
      <c r="AQ418" s="23"/>
      <c r="AR418" s="57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M418" s="57"/>
      <c r="BN418" s="58"/>
      <c r="BO418" s="58"/>
      <c r="BP418" s="58"/>
      <c r="BQ418" s="58"/>
      <c r="BR418" s="58"/>
      <c r="BS418" s="58"/>
      <c r="BT418" s="58"/>
      <c r="BU418" s="58"/>
      <c r="BV418" s="58"/>
      <c r="BW418" s="58"/>
      <c r="BX418" s="58"/>
      <c r="BY418" s="58"/>
      <c r="BZ418" s="58"/>
      <c r="CA418" s="58"/>
      <c r="CB418" s="58"/>
      <c r="CC418" s="58"/>
      <c r="CD418" s="58"/>
      <c r="CE418" s="58"/>
      <c r="CF418" s="58"/>
    </row>
    <row r="419" spans="1:84" s="59" customFormat="1" ht="15.75" hidden="1" x14ac:dyDescent="0.25">
      <c r="A419" s="40">
        <v>53752</v>
      </c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3"/>
      <c r="V419" s="40">
        <v>53752</v>
      </c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3"/>
      <c r="AQ419" s="23"/>
      <c r="AR419" s="57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M419" s="57"/>
      <c r="BN419" s="58"/>
      <c r="BO419" s="58"/>
      <c r="BP419" s="58"/>
      <c r="BQ419" s="58"/>
      <c r="BR419" s="58"/>
      <c r="BS419" s="58"/>
      <c r="BT419" s="58"/>
      <c r="BU419" s="58"/>
      <c r="BV419" s="58"/>
      <c r="BW419" s="58"/>
      <c r="BX419" s="58"/>
      <c r="BY419" s="58"/>
      <c r="BZ419" s="58"/>
      <c r="CA419" s="58"/>
      <c r="CB419" s="58"/>
      <c r="CC419" s="58"/>
      <c r="CD419" s="58"/>
      <c r="CE419" s="58"/>
      <c r="CF419" s="58"/>
    </row>
    <row r="420" spans="1:84" s="59" customFormat="1" ht="15.75" hidden="1" x14ac:dyDescent="0.25">
      <c r="A420" s="40">
        <v>53783</v>
      </c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3"/>
      <c r="V420" s="40">
        <v>53783</v>
      </c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3"/>
      <c r="AQ420" s="23"/>
      <c r="AR420" s="57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M420" s="57"/>
      <c r="BN420" s="58"/>
      <c r="BO420" s="58"/>
      <c r="BP420" s="58"/>
      <c r="BQ420" s="58"/>
      <c r="BR420" s="58"/>
      <c r="BS420" s="58"/>
      <c r="BT420" s="58"/>
      <c r="BU420" s="58"/>
      <c r="BV420" s="58"/>
      <c r="BW420" s="58"/>
      <c r="BX420" s="58"/>
      <c r="BY420" s="58"/>
      <c r="BZ420" s="58"/>
      <c r="CA420" s="58"/>
      <c r="CB420" s="58"/>
      <c r="CC420" s="58"/>
      <c r="CD420" s="58"/>
      <c r="CE420" s="58"/>
      <c r="CF420" s="58"/>
    </row>
    <row r="421" spans="1:84" s="59" customFormat="1" ht="15.75" hidden="1" x14ac:dyDescent="0.25">
      <c r="A421" s="40">
        <v>53813</v>
      </c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3"/>
      <c r="V421" s="40">
        <v>53813</v>
      </c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3"/>
      <c r="AQ421" s="23"/>
      <c r="AR421" s="57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M421" s="57"/>
      <c r="BN421" s="58"/>
      <c r="BO421" s="58"/>
      <c r="BP421" s="58"/>
      <c r="BQ421" s="58"/>
      <c r="BR421" s="58"/>
      <c r="BS421" s="58"/>
      <c r="BT421" s="58"/>
      <c r="BU421" s="58"/>
      <c r="BV421" s="58"/>
      <c r="BW421" s="58"/>
      <c r="BX421" s="58"/>
      <c r="BY421" s="58"/>
      <c r="BZ421" s="58"/>
      <c r="CA421" s="58"/>
      <c r="CB421" s="58"/>
      <c r="CC421" s="58"/>
      <c r="CD421" s="58"/>
      <c r="CE421" s="58"/>
      <c r="CF421" s="58"/>
    </row>
    <row r="422" spans="1:84" s="59" customFormat="1" ht="15.75" hidden="1" x14ac:dyDescent="0.25">
      <c r="A422" s="40">
        <v>53844</v>
      </c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3"/>
      <c r="V422" s="40">
        <v>53844</v>
      </c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3"/>
      <c r="AQ422" s="23"/>
      <c r="AR422" s="57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M422" s="57"/>
      <c r="BN422" s="58"/>
      <c r="BO422" s="58"/>
      <c r="BP422" s="58"/>
      <c r="BQ422" s="58"/>
      <c r="BR422" s="58"/>
      <c r="BS422" s="58"/>
      <c r="BT422" s="58"/>
      <c r="BU422" s="58"/>
      <c r="BV422" s="58"/>
      <c r="BW422" s="58"/>
      <c r="BX422" s="58"/>
      <c r="BY422" s="58"/>
      <c r="BZ422" s="58"/>
      <c r="CA422" s="58"/>
      <c r="CB422" s="58"/>
      <c r="CC422" s="58"/>
      <c r="CD422" s="58"/>
      <c r="CE422" s="58"/>
      <c r="CF422" s="58"/>
    </row>
    <row r="423" spans="1:84" s="59" customFormat="1" ht="15.75" hidden="1" x14ac:dyDescent="0.25">
      <c r="A423" s="40">
        <v>53874</v>
      </c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3"/>
      <c r="V423" s="40">
        <v>53874</v>
      </c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3"/>
      <c r="AQ423" s="23"/>
      <c r="AR423" s="57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M423" s="57"/>
      <c r="BN423" s="58"/>
      <c r="BO423" s="58"/>
      <c r="BP423" s="58"/>
      <c r="BQ423" s="58"/>
      <c r="BR423" s="58"/>
      <c r="BS423" s="58"/>
      <c r="BT423" s="58"/>
      <c r="BU423" s="58"/>
      <c r="BV423" s="58"/>
      <c r="BW423" s="58"/>
      <c r="BX423" s="58"/>
      <c r="BY423" s="58"/>
      <c r="BZ423" s="58"/>
      <c r="CA423" s="58"/>
      <c r="CB423" s="58"/>
      <c r="CC423" s="58"/>
      <c r="CD423" s="58"/>
      <c r="CE423" s="58"/>
      <c r="CF423" s="58"/>
    </row>
    <row r="424" spans="1:84" s="59" customFormat="1" ht="15.75" hidden="1" x14ac:dyDescent="0.25">
      <c r="A424" s="40">
        <v>53905</v>
      </c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3"/>
      <c r="V424" s="40">
        <v>53905</v>
      </c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3"/>
      <c r="AQ424" s="23"/>
      <c r="AR424" s="57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M424" s="57"/>
      <c r="BN424" s="58"/>
      <c r="BO424" s="58"/>
      <c r="BP424" s="58"/>
      <c r="BQ424" s="58"/>
      <c r="BR424" s="58"/>
      <c r="BS424" s="58"/>
      <c r="BT424" s="58"/>
      <c r="BU424" s="58"/>
      <c r="BV424" s="58"/>
      <c r="BW424" s="58"/>
      <c r="BX424" s="58"/>
      <c r="BY424" s="58"/>
      <c r="BZ424" s="58"/>
      <c r="CA424" s="58"/>
      <c r="CB424" s="58"/>
      <c r="CC424" s="58"/>
      <c r="CD424" s="58"/>
      <c r="CE424" s="58"/>
      <c r="CF424" s="58"/>
    </row>
    <row r="425" spans="1:84" s="59" customFormat="1" ht="15.75" hidden="1" x14ac:dyDescent="0.25">
      <c r="A425" s="40">
        <v>53936</v>
      </c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3"/>
      <c r="V425" s="40">
        <v>53936</v>
      </c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3"/>
      <c r="AQ425" s="23"/>
      <c r="AR425" s="57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M425" s="57"/>
      <c r="BN425" s="58"/>
      <c r="BO425" s="58"/>
      <c r="BP425" s="58"/>
      <c r="BQ425" s="58"/>
      <c r="BR425" s="58"/>
      <c r="BS425" s="58"/>
      <c r="BT425" s="58"/>
      <c r="BU425" s="58"/>
      <c r="BV425" s="58"/>
      <c r="BW425" s="58"/>
      <c r="BX425" s="58"/>
      <c r="BY425" s="58"/>
      <c r="BZ425" s="58"/>
      <c r="CA425" s="58"/>
      <c r="CB425" s="58"/>
      <c r="CC425" s="58"/>
      <c r="CD425" s="58"/>
      <c r="CE425" s="58"/>
      <c r="CF425" s="58"/>
    </row>
    <row r="426" spans="1:84" s="59" customFormat="1" ht="15.75" hidden="1" x14ac:dyDescent="0.25">
      <c r="A426" s="40">
        <v>53966</v>
      </c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3"/>
      <c r="V426" s="40">
        <v>53966</v>
      </c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3"/>
      <c r="AQ426" s="23"/>
      <c r="AR426" s="57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M426" s="57"/>
      <c r="BN426" s="58"/>
      <c r="BO426" s="58"/>
      <c r="BP426" s="58"/>
      <c r="BQ426" s="58"/>
      <c r="BR426" s="58"/>
      <c r="BS426" s="58"/>
      <c r="BT426" s="58"/>
      <c r="BU426" s="58"/>
      <c r="BV426" s="58"/>
      <c r="BW426" s="58"/>
      <c r="BX426" s="58"/>
      <c r="BY426" s="58"/>
      <c r="BZ426" s="58"/>
      <c r="CA426" s="58"/>
      <c r="CB426" s="58"/>
      <c r="CC426" s="58"/>
      <c r="CD426" s="58"/>
      <c r="CE426" s="58"/>
      <c r="CF426" s="58"/>
    </row>
    <row r="427" spans="1:84" s="59" customFormat="1" ht="15.75" hidden="1" x14ac:dyDescent="0.25">
      <c r="A427" s="40">
        <v>53997</v>
      </c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3"/>
      <c r="V427" s="40">
        <v>53997</v>
      </c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3"/>
      <c r="AQ427" s="23"/>
      <c r="AR427" s="57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M427" s="57"/>
      <c r="BN427" s="58"/>
      <c r="BO427" s="58"/>
      <c r="BP427" s="58"/>
      <c r="BQ427" s="58"/>
      <c r="BR427" s="58"/>
      <c r="BS427" s="58"/>
      <c r="BT427" s="58"/>
      <c r="BU427" s="58"/>
      <c r="BV427" s="58"/>
      <c r="BW427" s="58"/>
      <c r="BX427" s="58"/>
      <c r="BY427" s="58"/>
      <c r="BZ427" s="58"/>
      <c r="CA427" s="58"/>
      <c r="CB427" s="58"/>
      <c r="CC427" s="58"/>
      <c r="CD427" s="58"/>
      <c r="CE427" s="58"/>
      <c r="CF427" s="58"/>
    </row>
    <row r="428" spans="1:84" s="59" customFormat="1" ht="15.75" hidden="1" x14ac:dyDescent="0.25">
      <c r="A428" s="41">
        <v>54027</v>
      </c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3"/>
      <c r="V428" s="41">
        <v>54027</v>
      </c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3"/>
      <c r="AQ428" s="23"/>
      <c r="AR428" s="57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M428" s="57"/>
      <c r="BN428" s="58"/>
      <c r="BO428" s="58"/>
      <c r="BP428" s="58"/>
      <c r="BQ428" s="58"/>
      <c r="BR428" s="58"/>
      <c r="BS428" s="58"/>
      <c r="BT428" s="58"/>
      <c r="BU428" s="58"/>
      <c r="BV428" s="58"/>
      <c r="BW428" s="58"/>
      <c r="BX428" s="58"/>
      <c r="BY428" s="58"/>
      <c r="BZ428" s="58"/>
      <c r="CA428" s="58"/>
      <c r="CB428" s="58"/>
      <c r="CC428" s="58"/>
      <c r="CD428" s="58"/>
      <c r="CE428" s="58"/>
      <c r="CF428" s="58"/>
    </row>
    <row r="429" spans="1:84" s="59" customFormat="1" ht="15.75" hidden="1" x14ac:dyDescent="0.25">
      <c r="A429" s="42">
        <v>54058</v>
      </c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3"/>
      <c r="V429" s="42">
        <v>54058</v>
      </c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3"/>
      <c r="AQ429" s="23"/>
      <c r="AR429" s="57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M429" s="57"/>
      <c r="BN429" s="58"/>
      <c r="BO429" s="58"/>
      <c r="BP429" s="58"/>
      <c r="BQ429" s="58"/>
      <c r="BR429" s="58"/>
      <c r="BS429" s="58"/>
      <c r="BT429" s="58"/>
      <c r="BU429" s="58"/>
      <c r="BV429" s="58"/>
      <c r="BW429" s="58"/>
      <c r="BX429" s="58"/>
      <c r="BY429" s="58"/>
      <c r="BZ429" s="58"/>
      <c r="CA429" s="58"/>
      <c r="CB429" s="58"/>
      <c r="CC429" s="58"/>
      <c r="CD429" s="58"/>
      <c r="CE429" s="58"/>
      <c r="CF429" s="58"/>
    </row>
    <row r="430" spans="1:84" s="59" customFormat="1" ht="15.75" hidden="1" x14ac:dyDescent="0.25">
      <c r="A430" s="43">
        <v>54089</v>
      </c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23"/>
      <c r="V430" s="43">
        <v>54089</v>
      </c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23"/>
      <c r="AQ430" s="23"/>
      <c r="AR430" s="57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M430" s="57"/>
      <c r="BN430" s="58"/>
      <c r="BO430" s="58"/>
      <c r="BP430" s="58"/>
      <c r="BQ430" s="58"/>
      <c r="BR430" s="58"/>
      <c r="BS430" s="58"/>
      <c r="BT430" s="58"/>
      <c r="BU430" s="58"/>
      <c r="BV430" s="58"/>
      <c r="BW430" s="58"/>
      <c r="BX430" s="58"/>
      <c r="BY430" s="58"/>
      <c r="BZ430" s="58"/>
      <c r="CA430" s="58"/>
      <c r="CB430" s="58"/>
      <c r="CC430" s="58"/>
      <c r="CD430" s="58"/>
      <c r="CE430" s="58"/>
      <c r="CF430" s="58"/>
    </row>
    <row r="431" spans="1:84" s="59" customFormat="1" ht="15.75" hidden="1" x14ac:dyDescent="0.25">
      <c r="A431" s="43">
        <v>54118</v>
      </c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23"/>
      <c r="V431" s="43">
        <v>54118</v>
      </c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23"/>
      <c r="AQ431" s="23"/>
      <c r="AR431" s="57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M431" s="57"/>
      <c r="BN431" s="58"/>
      <c r="BO431" s="58"/>
      <c r="BP431" s="58"/>
      <c r="BQ431" s="58"/>
      <c r="BR431" s="58"/>
      <c r="BS431" s="58"/>
      <c r="BT431" s="58"/>
      <c r="BU431" s="58"/>
      <c r="BV431" s="58"/>
      <c r="BW431" s="58"/>
      <c r="BX431" s="58"/>
      <c r="BY431" s="58"/>
      <c r="BZ431" s="58"/>
      <c r="CA431" s="58"/>
      <c r="CB431" s="58"/>
      <c r="CC431" s="58"/>
      <c r="CD431" s="58"/>
      <c r="CE431" s="58"/>
      <c r="CF431" s="58"/>
    </row>
    <row r="432" spans="1:84" s="59" customFormat="1" ht="15.75" hidden="1" x14ac:dyDescent="0.25">
      <c r="A432" s="43">
        <v>54149</v>
      </c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23"/>
      <c r="V432" s="43">
        <v>54149</v>
      </c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23"/>
      <c r="AQ432" s="23"/>
      <c r="AR432" s="57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M432" s="57"/>
      <c r="BN432" s="58"/>
      <c r="BO432" s="58"/>
      <c r="BP432" s="58"/>
      <c r="BQ432" s="58"/>
      <c r="BR432" s="58"/>
      <c r="BS432" s="58"/>
      <c r="BT432" s="58"/>
      <c r="BU432" s="58"/>
      <c r="BV432" s="58"/>
      <c r="BW432" s="58"/>
      <c r="BX432" s="58"/>
      <c r="BY432" s="58"/>
      <c r="BZ432" s="58"/>
      <c r="CA432" s="58"/>
      <c r="CB432" s="58"/>
      <c r="CC432" s="58"/>
      <c r="CD432" s="58"/>
      <c r="CE432" s="58"/>
      <c r="CF432" s="58"/>
    </row>
    <row r="433" spans="1:84" s="59" customFormat="1" ht="15.75" hidden="1" x14ac:dyDescent="0.25">
      <c r="A433" s="43">
        <v>54179</v>
      </c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23"/>
      <c r="V433" s="43">
        <v>54179</v>
      </c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23"/>
      <c r="AQ433" s="23"/>
      <c r="AR433" s="57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M433" s="57"/>
      <c r="BN433" s="58"/>
      <c r="BO433" s="58"/>
      <c r="BP433" s="58"/>
      <c r="BQ433" s="58"/>
      <c r="BR433" s="58"/>
      <c r="BS433" s="58"/>
      <c r="BT433" s="58"/>
      <c r="BU433" s="58"/>
      <c r="BV433" s="58"/>
      <c r="BW433" s="58"/>
      <c r="BX433" s="58"/>
      <c r="BY433" s="58"/>
      <c r="BZ433" s="58"/>
      <c r="CA433" s="58"/>
      <c r="CB433" s="58"/>
      <c r="CC433" s="58"/>
      <c r="CD433" s="58"/>
      <c r="CE433" s="58"/>
      <c r="CF433" s="58"/>
    </row>
    <row r="434" spans="1:84" s="59" customFormat="1" ht="15.75" hidden="1" x14ac:dyDescent="0.25">
      <c r="A434" s="43">
        <v>54210</v>
      </c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23"/>
      <c r="V434" s="43">
        <v>54210</v>
      </c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23"/>
      <c r="AQ434" s="23"/>
      <c r="AR434" s="57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M434" s="57"/>
      <c r="BN434" s="58"/>
      <c r="BO434" s="58"/>
      <c r="BP434" s="58"/>
      <c r="BQ434" s="58"/>
      <c r="BR434" s="58"/>
      <c r="BS434" s="58"/>
      <c r="BT434" s="58"/>
      <c r="BU434" s="58"/>
      <c r="BV434" s="58"/>
      <c r="BW434" s="58"/>
      <c r="BX434" s="58"/>
      <c r="BY434" s="58"/>
      <c r="BZ434" s="58"/>
      <c r="CA434" s="58"/>
      <c r="CB434" s="58"/>
      <c r="CC434" s="58"/>
      <c r="CD434" s="58"/>
      <c r="CE434" s="58"/>
      <c r="CF434" s="58"/>
    </row>
    <row r="435" spans="1:84" s="59" customFormat="1" ht="15.75" hidden="1" x14ac:dyDescent="0.25">
      <c r="A435" s="43">
        <v>54240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23"/>
      <c r="V435" s="43">
        <v>54240</v>
      </c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23"/>
      <c r="AQ435" s="23"/>
      <c r="AR435" s="57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M435" s="57"/>
      <c r="BN435" s="58"/>
      <c r="BO435" s="58"/>
      <c r="BP435" s="58"/>
      <c r="BQ435" s="58"/>
      <c r="BR435" s="58"/>
      <c r="BS435" s="58"/>
      <c r="BT435" s="58"/>
      <c r="BU435" s="58"/>
      <c r="BV435" s="58"/>
      <c r="BW435" s="58"/>
      <c r="BX435" s="58"/>
      <c r="BY435" s="58"/>
      <c r="BZ435" s="58"/>
      <c r="CA435" s="58"/>
      <c r="CB435" s="58"/>
      <c r="CC435" s="58"/>
      <c r="CD435" s="58"/>
      <c r="CE435" s="58"/>
      <c r="CF435" s="58"/>
    </row>
    <row r="436" spans="1:84" s="59" customFormat="1" ht="15.75" hidden="1" x14ac:dyDescent="0.25">
      <c r="A436" s="43">
        <v>54271</v>
      </c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23"/>
      <c r="V436" s="43">
        <v>54271</v>
      </c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23"/>
      <c r="AQ436" s="23"/>
      <c r="AR436" s="57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M436" s="57"/>
      <c r="BN436" s="58"/>
      <c r="BO436" s="58"/>
      <c r="BP436" s="58"/>
      <c r="BQ436" s="58"/>
      <c r="BR436" s="58"/>
      <c r="BS436" s="58"/>
      <c r="BT436" s="58"/>
      <c r="BU436" s="58"/>
      <c r="BV436" s="58"/>
      <c r="BW436" s="58"/>
      <c r="BX436" s="58"/>
      <c r="BY436" s="58"/>
      <c r="BZ436" s="58"/>
      <c r="CA436" s="58"/>
      <c r="CB436" s="58"/>
      <c r="CC436" s="58"/>
      <c r="CD436" s="58"/>
      <c r="CE436" s="58"/>
      <c r="CF436" s="58"/>
    </row>
    <row r="437" spans="1:84" s="59" customFormat="1" ht="15.75" hidden="1" x14ac:dyDescent="0.25">
      <c r="A437" s="43">
        <v>54302</v>
      </c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23"/>
      <c r="V437" s="43">
        <v>54302</v>
      </c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23"/>
      <c r="AQ437" s="23"/>
      <c r="AR437" s="57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M437" s="57"/>
      <c r="BN437" s="58"/>
      <c r="BO437" s="58"/>
      <c r="BP437" s="58"/>
      <c r="BQ437" s="58"/>
      <c r="BR437" s="58"/>
      <c r="BS437" s="58"/>
      <c r="BT437" s="58"/>
      <c r="BU437" s="58"/>
      <c r="BV437" s="58"/>
      <c r="BW437" s="58"/>
      <c r="BX437" s="58"/>
      <c r="BY437" s="58"/>
      <c r="BZ437" s="58"/>
      <c r="CA437" s="58"/>
      <c r="CB437" s="58"/>
      <c r="CC437" s="58"/>
      <c r="CD437" s="58"/>
      <c r="CE437" s="58"/>
      <c r="CF437" s="58"/>
    </row>
    <row r="438" spans="1:84" s="59" customFormat="1" ht="15.75" hidden="1" x14ac:dyDescent="0.25">
      <c r="A438" s="43">
        <v>54332</v>
      </c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23"/>
      <c r="V438" s="43">
        <v>54332</v>
      </c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23"/>
      <c r="AQ438" s="23"/>
      <c r="AR438" s="57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M438" s="57"/>
      <c r="BN438" s="58"/>
      <c r="BO438" s="58"/>
      <c r="BP438" s="58"/>
      <c r="BQ438" s="58"/>
      <c r="BR438" s="58"/>
      <c r="BS438" s="58"/>
      <c r="BT438" s="58"/>
      <c r="BU438" s="58"/>
      <c r="BV438" s="58"/>
      <c r="BW438" s="58"/>
      <c r="BX438" s="58"/>
      <c r="BY438" s="58"/>
      <c r="BZ438" s="58"/>
      <c r="CA438" s="58"/>
      <c r="CB438" s="58"/>
      <c r="CC438" s="58"/>
      <c r="CD438" s="58"/>
      <c r="CE438" s="58"/>
      <c r="CF438" s="58"/>
    </row>
    <row r="439" spans="1:84" s="59" customFormat="1" ht="15.75" hidden="1" x14ac:dyDescent="0.25">
      <c r="A439" s="43">
        <v>54363</v>
      </c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23"/>
      <c r="V439" s="43">
        <v>54363</v>
      </c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23"/>
      <c r="AQ439" s="23"/>
      <c r="AR439" s="57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M439" s="57"/>
      <c r="BN439" s="58"/>
      <c r="BO439" s="58"/>
      <c r="BP439" s="58"/>
      <c r="BQ439" s="58"/>
      <c r="BR439" s="58"/>
      <c r="BS439" s="58"/>
      <c r="BT439" s="58"/>
      <c r="BU439" s="58"/>
      <c r="BV439" s="58"/>
      <c r="BW439" s="58"/>
      <c r="BX439" s="58"/>
      <c r="BY439" s="58"/>
      <c r="BZ439" s="58"/>
      <c r="CA439" s="58"/>
      <c r="CB439" s="58"/>
      <c r="CC439" s="58"/>
      <c r="CD439" s="58"/>
      <c r="CE439" s="58"/>
      <c r="CF439" s="58"/>
    </row>
    <row r="440" spans="1:84" s="59" customFormat="1" ht="15.75" hidden="1" x14ac:dyDescent="0.25">
      <c r="A440" s="44">
        <v>54393</v>
      </c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23"/>
      <c r="V440" s="44">
        <v>54393</v>
      </c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23"/>
      <c r="AQ440" s="23"/>
      <c r="AR440" s="57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M440" s="57"/>
      <c r="BN440" s="58"/>
      <c r="BO440" s="58"/>
      <c r="BP440" s="58"/>
      <c r="BQ440" s="58"/>
      <c r="BR440" s="58"/>
      <c r="BS440" s="58"/>
      <c r="BT440" s="58"/>
      <c r="BU440" s="58"/>
      <c r="BV440" s="58"/>
      <c r="BW440" s="58"/>
      <c r="BX440" s="58"/>
      <c r="BY440" s="58"/>
      <c r="BZ440" s="58"/>
      <c r="CA440" s="58"/>
      <c r="CB440" s="58"/>
      <c r="CC440" s="58"/>
      <c r="CD440" s="58"/>
      <c r="CE440" s="58"/>
      <c r="CF440" s="58"/>
    </row>
    <row r="441" spans="1:84" ht="14.25" x14ac:dyDescent="0.2">
      <c r="A441" s="60" t="s">
        <v>5</v>
      </c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V441" s="60" t="s">
        <v>5</v>
      </c>
      <c r="W441" s="60" t="s">
        <v>5</v>
      </c>
      <c r="X441" s="60" t="s">
        <v>5</v>
      </c>
      <c r="Y441" s="60" t="s">
        <v>5</v>
      </c>
      <c r="Z441" s="60" t="s">
        <v>5</v>
      </c>
      <c r="AA441" s="60" t="s">
        <v>5</v>
      </c>
      <c r="AB441" s="60" t="s">
        <v>5</v>
      </c>
      <c r="AC441" s="60" t="s">
        <v>5</v>
      </c>
      <c r="AD441" s="60" t="s">
        <v>5</v>
      </c>
      <c r="AE441" s="60" t="s">
        <v>5</v>
      </c>
      <c r="AF441" s="60" t="s">
        <v>5</v>
      </c>
      <c r="AG441" s="60" t="s">
        <v>5</v>
      </c>
      <c r="AH441" s="60" t="s">
        <v>5</v>
      </c>
      <c r="AI441" s="60" t="s">
        <v>5</v>
      </c>
      <c r="AJ441" s="60" t="s">
        <v>5</v>
      </c>
      <c r="AK441" s="60" t="s">
        <v>5</v>
      </c>
      <c r="AL441" s="60" t="s">
        <v>5</v>
      </c>
      <c r="AM441" s="60" t="s">
        <v>5</v>
      </c>
      <c r="AN441" s="60" t="s">
        <v>5</v>
      </c>
      <c r="AO441" s="60" t="s">
        <v>5</v>
      </c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  <c r="BX441" s="61"/>
      <c r="BY441" s="61"/>
      <c r="BZ441" s="61"/>
      <c r="CA441" s="61"/>
      <c r="CB441" s="61"/>
      <c r="CC441" s="61"/>
      <c r="CD441" s="61"/>
      <c r="CE441" s="61"/>
      <c r="CF441" s="61"/>
    </row>
    <row r="442" spans="1:84" ht="15" x14ac:dyDescent="0.2">
      <c r="A442" s="22" t="s">
        <v>13</v>
      </c>
      <c r="V442" s="22" t="s">
        <v>13</v>
      </c>
    </row>
    <row r="443" spans="1:84" ht="15.75" x14ac:dyDescent="0.2">
      <c r="A443" s="24" t="s">
        <v>29</v>
      </c>
      <c r="V443" s="24" t="s">
        <v>29</v>
      </c>
    </row>
    <row r="449" spans="23:41" x14ac:dyDescent="0.2"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</row>
    <row r="450" spans="23:41" x14ac:dyDescent="0.2"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</row>
    <row r="451" spans="23:41" x14ac:dyDescent="0.2"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</row>
  </sheetData>
  <mergeCells count="6">
    <mergeCell ref="AO7:AO8"/>
    <mergeCell ref="S7:S8"/>
    <mergeCell ref="T7:T8"/>
    <mergeCell ref="A7:A8"/>
    <mergeCell ref="V7:V8"/>
    <mergeCell ref="AN7:AN8"/>
  </mergeCells>
  <hyperlinks>
    <hyperlink ref="T1" location="'Índice '!A1" display="Regresar al índice" xr:uid="{00000000-0004-0000-0200-000000000000}"/>
    <hyperlink ref="AO1" location="'Índice '!A1" display="Regresar al índice" xr:uid="{00000000-0004-0000-02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 </vt:lpstr>
      <vt:lpstr>C.1</vt:lpstr>
      <vt:lpstr>C.2</vt:lpstr>
      <vt:lpstr>G.1</vt:lpstr>
      <vt:lpstr>C.1!Área_de_impresión</vt:lpstr>
      <vt:lpstr>'Índice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BdG</cp:lastModifiedBy>
  <cp:lastPrinted>2019-03-07T17:16:41Z</cp:lastPrinted>
  <dcterms:created xsi:type="dcterms:W3CDTF">2012-01-31T14:51:01Z</dcterms:created>
  <dcterms:modified xsi:type="dcterms:W3CDTF">2025-01-03T22:18:18Z</dcterms:modified>
</cp:coreProperties>
</file>