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DC83831E-5196-42AE-8866-2433AD9CCCFC}" xr6:coauthVersionLast="47" xr6:coauthVersionMax="47" xr10:uidLastSave="{00000000-0000-0000-0000-000000000000}"/>
  <bookViews>
    <workbookView xWindow="-120" yWindow="-120" windowWidth="20730" windowHeight="1104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OFFSET('C.1'!$D$93,0,0,COUNT('C.1'!$D$93:$D$440))</definedName>
    <definedName name="_xlnm.Print_Area" localSheetId="1">'C.1'!$A$1:$F$441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OFFSET('C.1'!$C$93,0,0,COUNT('C.1'!$C$93:$C$440))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52" i="24" l="1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236" i="9" l="1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4" i="9" l="1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<sst xmlns="http://schemas.openxmlformats.org/spreadsheetml/2006/main" count="208" uniqueCount="71">
  <si>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</si>
  <si>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</si>
  <si>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</si>
  <si>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</si>
  <si>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</si>
  <si>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</si>
  <si>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</si>
  <si>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</si>
  <si>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</si>
  <si>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</si>
  <si>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</si>
  <si>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</si>
  <si>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</si>
  <si>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</si>
  <si>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</si>
  <si>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</si>
  <si>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</si>
  <si>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</si>
  <si>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</si>
  <si>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</si>
  <si>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</si>
  <si>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</si>
  <si>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</si>
  <si>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</si>
  <si>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</si>
  <si>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</si>
  <si>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</si>
  <si>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</si>
  <si>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</si>
  <si>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</si>
  <si>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</si>
  <si>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</si>
  <si>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</si>
  <si>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</si>
  <si>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</si>
  <si>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</si>
  <si>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</si>
  <si>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</si>
  <si>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</si>
  <si>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</si>
  <si>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</si>
  <si>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</si>
  <si>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</si>
  <si>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</si>
  <si>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</si>
  <si>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</si>
  <si>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</si>
  <si>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</si>
  <si>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</si>
  <si>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</si>
  <si>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</si>
  <si>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</si>
  <si>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</si>
  <si>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</si>
  <si>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</si>
  <si>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</si>
  <si>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</si>
  <si>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</si>
  <si>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</si>
  <si>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</si>
  <si>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</si>
  <si>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</si>
  <si>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</si>
  <si>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</si>
  <si>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</si>
  <si>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</si>
  <si>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</si>
  <si>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</si>
  <si>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</si>
  <si>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213830"/>
        <rFont val="Petrona"/>
      </rPr>
      <t>1/</t>
    </r>
    <r>
      <rPr>
        <sz val="10"/>
        <color rgb="FF213830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</si>
  <si>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213830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</si>
</sst>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35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sz val="10"/>
      <color rgb="FF213830"/>
      <name val="Libre Franklin"/>
    </font>
    <font>
      <i/>
      <sz val="10"/>
      <color rgb="FF213830"/>
      <name val="Libre Franklin"/>
    </font>
    <font>
      <sz val="16"/>
      <color rgb="FF213830"/>
      <name val="Libre Franklin"/>
    </font>
    <font>
      <b/>
      <sz val="16"/>
      <color rgb="FF213830"/>
      <name val="Libre Franklin"/>
    </font>
    <font>
      <sz val="12"/>
      <color rgb="FF213830"/>
      <name val="Libre Franklin"/>
    </font>
    <font>
      <b/>
      <sz val="12"/>
      <color rgb="FF213830"/>
      <name val="Libre Franklin"/>
    </font>
    <font>
      <sz val="11"/>
      <color rgb="FF213830"/>
      <name val="Libre Franklin"/>
    </font>
    <font>
      <b/>
      <sz val="11"/>
      <color rgb="FF213830"/>
      <name val="Libre Franklin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vertAlign val="superscript"/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b/>
      <sz val="14"/>
      <color rgb="FF213830"/>
      <name val="Petrona"/>
    </font>
    <font>
      <b/>
      <vertAlign val="superscript"/>
      <sz val="14"/>
      <color rgb="FF213830"/>
      <name val="Petrona"/>
    </font>
    <font>
      <sz val="14"/>
      <color rgb="FF213830"/>
      <name val="Petrona"/>
    </font>
    <font>
      <sz val="10"/>
      <color theme="0"/>
      <name val="Petrona"/>
    </font>
    <font>
      <sz val="9"/>
      <color theme="0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213830"/>
        <bgColor indexed="64"/>
      </patternFill>
    </fill>
    <fill>
      <patternFill patternType="solid">
        <fgColor rgb="FFC0C1B5"/>
        <bgColor indexed="64"/>
      </patternFill>
    </fill>
    <fill>
      <patternFill patternType="solid">
        <fgColor rgb="FF2A5446"/>
        <bgColor indexed="64"/>
      </patternFill>
    </fill>
    <fill>
      <patternFill patternType="solid">
        <fgColor rgb="FF9D9E9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9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1" fillId="0" borderId="0" xfId="4" applyFont="1" applyFill="1" applyBorder="1" applyAlignment="1"/>
    <xf numFmtId="0" fontId="11" fillId="0" borderId="0" xfId="5" applyFont="1">
      <alignment vertical="top"/>
    </xf>
    <xf numFmtId="0" fontId="11" fillId="0" borderId="0" xfId="4" applyFont="1" applyFill="1" applyBorder="1" applyAlignment="1">
      <alignment vertical="top"/>
    </xf>
    <xf numFmtId="0" fontId="11" fillId="0" borderId="0" xfId="4" applyFont="1" applyBorder="1" applyAlignment="1">
      <alignment vertical="top"/>
    </xf>
    <xf numFmtId="49" fontId="11" fillId="0" borderId="0" xfId="4" applyNumberFormat="1" applyFont="1" applyBorder="1" applyAlignment="1">
      <alignment vertical="top"/>
    </xf>
    <xf numFmtId="0" fontId="11" fillId="2" borderId="0" xfId="5" applyFont="1" applyFill="1" applyBorder="1" applyAlignment="1"/>
    <xf numFmtId="0" fontId="12" fillId="0" borderId="0" xfId="4" applyFont="1" applyBorder="1" applyAlignment="1">
      <alignment vertical="top"/>
    </xf>
    <xf numFmtId="0" fontId="13" fillId="0" borderId="0" xfId="4" applyFont="1" applyBorder="1" applyAlignment="1">
      <alignment vertical="top"/>
    </xf>
    <xf numFmtId="0" fontId="13" fillId="0" borderId="0" xfId="5" applyFont="1">
      <alignment vertical="top"/>
    </xf>
    <xf numFmtId="0" fontId="15" fillId="0" borderId="0" xfId="4" applyFont="1" applyBorder="1" applyAlignment="1">
      <alignment vertical="top"/>
    </xf>
    <xf numFmtId="0" fontId="15" fillId="0" borderId="0" xfId="5" applyFont="1">
      <alignment vertical="top"/>
    </xf>
    <xf numFmtId="0" fontId="17" fillId="0" borderId="0" xfId="4" applyFont="1" applyBorder="1" applyAlignment="1">
      <alignment vertical="top"/>
    </xf>
    <xf numFmtId="0" fontId="17" fillId="0" borderId="0" xfId="5" applyFont="1">
      <alignment vertical="top"/>
    </xf>
    <xf numFmtId="49" fontId="11" fillId="0" borderId="10" xfId="4" applyNumberFormat="1" applyFont="1" applyBorder="1" applyAlignment="1">
      <alignment vertical="top"/>
    </xf>
    <xf numFmtId="0" fontId="11" fillId="0" borderId="1" xfId="4" applyFont="1" applyFill="1" applyBorder="1" applyAlignment="1">
      <alignment vertical="top"/>
    </xf>
    <xf numFmtId="0" fontId="11" fillId="0" borderId="12" xfId="0" applyFont="1" applyBorder="1"/>
    <xf numFmtId="0" fontId="18" fillId="0" borderId="3" xfId="4" applyFont="1" applyFill="1" applyBorder="1" applyAlignment="1">
      <alignment horizontal="justify" vertical="top" wrapText="1"/>
    </xf>
    <xf numFmtId="0" fontId="17" fillId="0" borderId="3" xfId="4" applyFont="1" applyFill="1" applyBorder="1" applyAlignment="1">
      <alignment horizontal="justify" vertical="top" wrapText="1"/>
    </xf>
    <xf numFmtId="0" fontId="17" fillId="0" borderId="0" xfId="4" applyFont="1" applyFill="1" applyBorder="1" applyAlignment="1">
      <alignment horizontal="center" wrapText="1"/>
    </xf>
    <xf numFmtId="49" fontId="11" fillId="0" borderId="12" xfId="4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center"/>
    </xf>
    <xf numFmtId="49" fontId="11" fillId="0" borderId="12" xfId="4" applyNumberFormat="1" applyFont="1" applyFill="1" applyBorder="1" applyAlignment="1">
      <alignment horizontal="center" vertical="center" wrapText="1"/>
    </xf>
    <xf numFmtId="49" fontId="17" fillId="0" borderId="11" xfId="4" applyNumberFormat="1" applyFont="1" applyFill="1" applyBorder="1" applyAlignment="1">
      <alignment horizontal="center" vertical="top" wrapText="1"/>
    </xf>
    <xf numFmtId="0" fontId="11" fillId="0" borderId="5" xfId="5" applyFont="1" applyBorder="1">
      <alignment vertical="top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wrapText="1"/>
    </xf>
    <xf numFmtId="17" fontId="21" fillId="2" borderId="4" xfId="0" applyNumberFormat="1" applyFont="1" applyFill="1" applyBorder="1" applyAlignment="1">
      <alignment horizontal="center" vertical="center"/>
    </xf>
    <xf numFmtId="165" fontId="21" fillId="2" borderId="4" xfId="0" applyNumberFormat="1" applyFont="1" applyFill="1" applyBorder="1" applyAlignment="1">
      <alignment horizontal="center" vertical="center"/>
    </xf>
    <xf numFmtId="17" fontId="21" fillId="2" borderId="6" xfId="0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17" fontId="21" fillId="3" borderId="2" xfId="0" applyNumberFormat="1" applyFont="1" applyFill="1" applyBorder="1" applyAlignment="1">
      <alignment horizontal="center" vertical="center"/>
    </xf>
    <xf numFmtId="165" fontId="21" fillId="3" borderId="2" xfId="0" applyNumberFormat="1" applyFont="1" applyFill="1" applyBorder="1" applyAlignment="1">
      <alignment horizontal="center" vertical="center"/>
    </xf>
    <xf numFmtId="17" fontId="21" fillId="3" borderId="4" xfId="0" applyNumberFormat="1" applyFont="1" applyFill="1" applyBorder="1" applyAlignment="1">
      <alignment horizontal="center" vertical="center"/>
    </xf>
    <xf numFmtId="165" fontId="21" fillId="3" borderId="4" xfId="0" applyNumberFormat="1" applyFont="1" applyFill="1" applyBorder="1" applyAlignment="1">
      <alignment horizontal="center" vertical="center"/>
    </xf>
    <xf numFmtId="17" fontId="21" fillId="3" borderId="6" xfId="0" applyNumberFormat="1" applyFont="1" applyFill="1" applyBorder="1" applyAlignment="1">
      <alignment horizontal="center" vertical="center"/>
    </xf>
    <xf numFmtId="165" fontId="21" fillId="3" borderId="6" xfId="0" applyNumberFormat="1" applyFont="1" applyFill="1" applyBorder="1" applyAlignment="1">
      <alignment horizontal="center" vertical="center"/>
    </xf>
    <xf numFmtId="17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0" fontId="20" fillId="0" borderId="7" xfId="0" applyFont="1" applyBorder="1"/>
    <xf numFmtId="0" fontId="21" fillId="0" borderId="7" xfId="0" applyFont="1" applyBorder="1"/>
    <xf numFmtId="0" fontId="25" fillId="0" borderId="0" xfId="0" applyFont="1"/>
    <xf numFmtId="3" fontId="19" fillId="4" borderId="18" xfId="16" applyNumberFormat="1" applyFont="1" applyFill="1" applyBorder="1" applyAlignment="1">
      <alignment horizontal="center" vertical="center" wrapText="1"/>
    </xf>
    <xf numFmtId="3" fontId="19" fillId="4" borderId="19" xfId="16" applyNumberFormat="1" applyFont="1" applyFill="1" applyBorder="1" applyAlignment="1">
      <alignment horizontal="center" vertical="center" wrapText="1"/>
    </xf>
    <xf numFmtId="3" fontId="19" fillId="6" borderId="19" xfId="16" applyNumberFormat="1" applyFont="1" applyFill="1" applyBorder="1" applyAlignment="1">
      <alignment horizontal="center" vertical="center" wrapText="1"/>
    </xf>
    <xf numFmtId="17" fontId="21" fillId="5" borderId="2" xfId="0" applyNumberFormat="1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17" fontId="21" fillId="5" borderId="4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/>
    </xf>
    <xf numFmtId="17" fontId="21" fillId="5" borderId="6" xfId="0" applyNumberFormat="1" applyFont="1" applyFill="1" applyBorder="1" applyAlignment="1">
      <alignment horizontal="center" vertical="center"/>
    </xf>
    <xf numFmtId="165" fontId="21" fillId="5" borderId="6" xfId="0" applyNumberFormat="1" applyFont="1" applyFill="1" applyBorder="1" applyAlignment="1">
      <alignment horizontal="center" vertical="center"/>
    </xf>
    <xf numFmtId="165" fontId="21" fillId="7" borderId="2" xfId="0" applyNumberFormat="1" applyFont="1" applyFill="1" applyBorder="1" applyAlignment="1">
      <alignment horizontal="center" vertical="center"/>
    </xf>
    <xf numFmtId="165" fontId="21" fillId="7" borderId="4" xfId="0" applyNumberFormat="1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17" fontId="27" fillId="0" borderId="0" xfId="3" applyNumberFormat="1" applyFont="1" applyFill="1" applyBorder="1" applyAlignment="1">
      <alignment horizontal="center" vertical="center" wrapText="1"/>
    </xf>
    <xf numFmtId="0" fontId="28" fillId="0" borderId="7" xfId="0" applyFont="1" applyBorder="1"/>
    <xf numFmtId="0" fontId="28" fillId="0" borderId="0" xfId="0" applyFont="1" applyFill="1" applyBorder="1"/>
    <xf numFmtId="0" fontId="23" fillId="0" borderId="0" xfId="0" applyFont="1"/>
    <xf numFmtId="0" fontId="29" fillId="0" borderId="0" xfId="0" applyFont="1"/>
    <xf numFmtId="0" fontId="23" fillId="0" borderId="0" xfId="0" applyFont="1" applyFill="1" applyBorder="1"/>
    <xf numFmtId="0" fontId="29" fillId="0" borderId="0" xfId="0" applyFont="1" applyFill="1" applyBorder="1"/>
    <xf numFmtId="0" fontId="30" fillId="0" borderId="0" xfId="0" applyFont="1"/>
    <xf numFmtId="0" fontId="30" fillId="0" borderId="0" xfId="0" applyFont="1" applyFill="1" applyBorder="1"/>
    <xf numFmtId="0" fontId="32" fillId="0" borderId="0" xfId="0" applyFont="1"/>
    <xf numFmtId="0" fontId="25" fillId="0" borderId="0" xfId="0" applyFont="1" applyFill="1" applyBorder="1"/>
    <xf numFmtId="17" fontId="21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Border="1"/>
    <xf numFmtId="165" fontId="25" fillId="0" borderId="0" xfId="0" applyNumberFormat="1" applyFont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4" fillId="0" borderId="0" xfId="0" applyFont="1" applyFill="1" applyBorder="1"/>
    <xf numFmtId="3" fontId="19" fillId="4" borderId="13" xfId="16" applyNumberFormat="1" applyFont="1" applyFill="1" applyBorder="1" applyAlignment="1">
      <alignment horizontal="center" vertical="center" wrapText="1"/>
    </xf>
    <xf numFmtId="0" fontId="14" fillId="4" borderId="8" xfId="5" applyFont="1" applyFill="1" applyBorder="1" applyAlignment="1">
      <alignment horizontal="center" vertical="center" wrapText="1"/>
    </xf>
    <xf numFmtId="0" fontId="14" fillId="4" borderId="9" xfId="5" applyFont="1" applyFill="1" applyBorder="1" applyAlignment="1">
      <alignment horizontal="center" vertical="center" wrapText="1"/>
    </xf>
    <xf numFmtId="0" fontId="16" fillId="5" borderId="10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 vertical="center" wrapText="1"/>
    </xf>
    <xf numFmtId="0" fontId="16" fillId="5" borderId="11" xfId="5" applyFont="1" applyFill="1" applyBorder="1" applyAlignment="1">
      <alignment horizontal="center" vertical="center" wrapText="1"/>
    </xf>
    <xf numFmtId="0" fontId="16" fillId="5" borderId="5" xfId="5" applyFont="1" applyFill="1" applyBorder="1" applyAlignment="1">
      <alignment horizontal="center" vertical="center" wrapText="1"/>
    </xf>
    <xf numFmtId="3" fontId="19" fillId="4" borderId="15" xfId="16" applyNumberFormat="1" applyFont="1" applyFill="1" applyBorder="1" applyAlignment="1">
      <alignment horizontal="center" vertical="center" wrapText="1"/>
    </xf>
    <xf numFmtId="3" fontId="19" fillId="4" borderId="16" xfId="16" applyNumberFormat="1" applyFont="1" applyFill="1" applyBorder="1" applyAlignment="1">
      <alignment horizontal="center" vertical="center" wrapText="1"/>
    </xf>
    <xf numFmtId="3" fontId="19" fillId="4" borderId="17" xfId="16" applyNumberFormat="1" applyFont="1" applyFill="1" applyBorder="1" applyAlignment="1">
      <alignment horizontal="center" vertical="center" wrapText="1"/>
    </xf>
    <xf numFmtId="3" fontId="19" fillId="4" borderId="7" xfId="16" applyNumberFormat="1" applyFont="1" applyFill="1" applyBorder="1" applyAlignment="1">
      <alignment horizontal="center" vertical="center" wrapText="1"/>
    </xf>
    <xf numFmtId="3" fontId="19" fillId="4" borderId="1" xfId="16" applyNumberFormat="1" applyFont="1" applyFill="1" applyBorder="1" applyAlignment="1">
      <alignment horizontal="center" vertical="center" wrapText="1"/>
    </xf>
    <xf numFmtId="3" fontId="19" fillId="4" borderId="14" xfId="16" applyNumberFormat="1" applyFont="1" applyFill="1" applyBorder="1" applyAlignment="1">
      <alignment horizontal="center" vertical="center" wrapText="1"/>
    </xf>
    <xf numFmtId="3" fontId="19" fillId="4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494949"/>
      <color rgb="FF9D9E9F"/>
      <color rgb="FF213830"/>
      <color rgb="FF2A5446"/>
      <color rgb="FFC0C1B5"/>
      <color rgb="FFBCBCBC"/>
      <color rgb="FF558ED5"/>
      <color rgb="FF1B20CE"/>
      <color rgb="FF9CD3F4"/>
      <color rgb="FF1A2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213830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213830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Período: Enero 2020 - Febrero 2025</a:t>
            </a:r>
            <a:endParaRPr lang="es-CL" sz="1600" b="0">
              <a:solidFill>
                <a:srgbClr val="213830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C0C1B5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rgbClr val="2A5446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layout>
                <c:manualLayout>
                  <c:x val="1.9078546079627477E-2"/>
                  <c:y val="1.010785362994666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9D9E9F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194872647961261E-2"/>
                      <c:h val="3.3978830619473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13830"/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'C.1'!$F$165:$F$237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62"/>
                <c:pt idx="0">
                  <c:v>4.2748623088326241</c:v>
                </c:pt>
                <c:pt idx="1">
                  <c:v>3.2965171055566742</c:v>
                </c:pt>
                <c:pt idx="2">
                  <c:v>0.8192710765905673</c:v>
                </c:pt>
                <c:pt idx="3">
                  <c:v>-1.7886850173152737</c:v>
                </c:pt>
                <c:pt idx="4">
                  <c:v>-3.4872627580965485</c:v>
                </c:pt>
                <c:pt idx="5">
                  <c:v>-4.2029971498196801</c:v>
                </c:pt>
                <c:pt idx="6">
                  <c:v>-4.1585214946532716</c:v>
                </c:pt>
                <c:pt idx="7">
                  <c:v>-3.7809583754140164</c:v>
                </c:pt>
                <c:pt idx="8">
                  <c:v>-3.2779445258436084</c:v>
                </c:pt>
                <c:pt idx="9">
                  <c:v>-2.7240187081416565</c:v>
                </c:pt>
                <c:pt idx="10">
                  <c:v>-2.3488932126321345</c:v>
                </c:pt>
                <c:pt idx="11">
                  <c:v>-1.7855518345677979</c:v>
                </c:pt>
                <c:pt idx="12">
                  <c:v>1.3553683325098405</c:v>
                </c:pt>
                <c:pt idx="13">
                  <c:v>1.8748076244473992</c:v>
                </c:pt>
                <c:pt idx="14">
                  <c:v>4.4922911111968489</c:v>
                </c:pt>
                <c:pt idx="15">
                  <c:v>7.0280646606316992</c:v>
                </c:pt>
                <c:pt idx="16">
                  <c:v>8.8244334312529702</c:v>
                </c:pt>
                <c:pt idx="17">
                  <c:v>9.7095203606366312</c:v>
                </c:pt>
                <c:pt idx="18">
                  <c:v>9.8641665394238345</c:v>
                </c:pt>
                <c:pt idx="19">
                  <c:v>9.5931746803467917</c:v>
                </c:pt>
                <c:pt idx="20">
                  <c:v>9.1810268510031676</c:v>
                </c:pt>
                <c:pt idx="21">
                  <c:v>8.6935888056129897</c:v>
                </c:pt>
                <c:pt idx="22">
                  <c:v>8.452302827266351</c:v>
                </c:pt>
                <c:pt idx="23">
                  <c:v>8.0417038477604876</c:v>
                </c:pt>
                <c:pt idx="24">
                  <c:v>4.658025391671444</c:v>
                </c:pt>
                <c:pt idx="25">
                  <c:v>4.5500993717536176</c:v>
                </c:pt>
                <c:pt idx="26">
                  <c:v>4.558526046083216</c:v>
                </c:pt>
                <c:pt idx="27">
                  <c:v>4.6415490816899592</c:v>
                </c:pt>
                <c:pt idx="28">
                  <c:v>4.7372802238210028</c:v>
                </c:pt>
                <c:pt idx="29">
                  <c:v>4.6691369085452834</c:v>
                </c:pt>
                <c:pt idx="30">
                  <c:v>4.4946921349851863</c:v>
                </c:pt>
                <c:pt idx="31">
                  <c:v>4.5176448269842666</c:v>
                </c:pt>
                <c:pt idx="32">
                  <c:v>4.4410559771927325</c:v>
                </c:pt>
                <c:pt idx="33">
                  <c:v>4.3650148372698823</c:v>
                </c:pt>
                <c:pt idx="34">
                  <c:v>4.2664199093769071</c:v>
                </c:pt>
                <c:pt idx="35">
                  <c:v>4.1845180649277154</c:v>
                </c:pt>
                <c:pt idx="36">
                  <c:v>3.3740594934990895</c:v>
                </c:pt>
                <c:pt idx="37">
                  <c:v>4.0753265464074531</c:v>
                </c:pt>
                <c:pt idx="38">
                  <c:v>4.0643842392085645</c:v>
                </c:pt>
                <c:pt idx="39">
                  <c:v>3.9213105283235024</c:v>
                </c:pt>
                <c:pt idx="40">
                  <c:v>3.9300559748708821</c:v>
                </c:pt>
                <c:pt idx="41">
                  <c:v>4.143311824579456</c:v>
                </c:pt>
                <c:pt idx="42">
                  <c:v>4.2801291448011796</c:v>
                </c:pt>
                <c:pt idx="43">
                  <c:v>4.1977418631033174</c:v>
                </c:pt>
                <c:pt idx="44">
                  <c:v>4.1155940996359561</c:v>
                </c:pt>
                <c:pt idx="45">
                  <c:v>3.8226366181576026</c:v>
                </c:pt>
                <c:pt idx="46">
                  <c:v>3.6800612595922786</c:v>
                </c:pt>
                <c:pt idx="47">
                  <c:v>3.5331575197095901</c:v>
                </c:pt>
                <c:pt idx="48">
                  <c:v>3.7946305599708694</c:v>
                </c:pt>
                <c:pt idx="49">
                  <c:v>3.256633975502595</c:v>
                </c:pt>
                <c:pt idx="50">
                  <c:v>2.8789266406780882</c:v>
                </c:pt>
                <c:pt idx="51">
                  <c:v>3.1916433545417675</c:v>
                </c:pt>
                <c:pt idx="52">
                  <c:v>3.4522493377312884</c:v>
                </c:pt>
                <c:pt idx="53">
                  <c:v>3.3046041621535949</c:v>
                </c:pt>
                <c:pt idx="54">
                  <c:v>3.2366586755233584</c:v>
                </c:pt>
                <c:pt idx="55">
                  <c:v>3.3053840228309355</c:v>
                </c:pt>
                <c:pt idx="56">
                  <c:v>3.3743327899600217</c:v>
                </c:pt>
                <c:pt idx="57">
                  <c:v>3.6880028536330371</c:v>
                </c:pt>
                <c:pt idx="58">
                  <c:v>3.6826870491316868</c:v>
                </c:pt>
                <c:pt idx="59">
                  <c:v>3.6518637522708417</c:v>
                </c:pt>
                <c:pt idx="60">
                  <c:v>3.5172828655681627</c:v>
                </c:pt>
                <c:pt idx="61">
                  <c:v>3.4773940831684911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494949"/>
              </a:solidFill>
            </a:ln>
          </c:spPr>
          <c:marker>
            <c:symbol val="none"/>
          </c:marker>
          <c:dLbls>
            <c:dLbl>
              <c:idx val="61"/>
              <c:layout>
                <c:manualLayout>
                  <c:x val="-1.4671361502348495E-3"/>
                  <c:y val="1.618122977346278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rgbClr val="494949"/>
                        </a:solidFill>
                        <a:latin typeface="Petrona" pitchFamily="2" charset="0"/>
                      </a:defRPr>
                    </a:pPr>
                    <a:fld id="{52FCCB0A-FF39-495A-AD11-A6D35007CF2C}" type="VALUE">
                      <a:rPr lang="en-US" sz="1050" b="1">
                        <a:solidFill>
                          <a:srgbClr val="494949"/>
                        </a:solidFill>
                        <a:latin typeface="Petrona" pitchFamily="2" charset="0"/>
                      </a:rPr>
                      <a:pPr>
                        <a:defRPr b="1">
                          <a:solidFill>
                            <a:srgbClr val="494949"/>
                          </a:solidFill>
                          <a:latin typeface="Petrona" pitchFamily="2" charset="0"/>
                        </a:defRPr>
                      </a:pPr>
                      <a:t>[VALOR]</a:t>
                    </a:fld>
                    <a:endParaRPr lang="es-GT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E3C-4F7F-AFD3-97B6703C8C0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'C.1'!$A$93:$A$440</c:f>
              <c:numCache>
                <c:formatCode>mmm\-yy</c:formatCode>
                <c:ptCount val="6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62"/>
                <c:pt idx="0">
                  <c:v>4.2748623088326241</c:v>
                </c:pt>
                <c:pt idx="1">
                  <c:v>2.3241999275593486</c:v>
                </c:pt>
                <c:pt idx="2">
                  <c:v>-3.9917902048723164</c:v>
                </c:pt>
                <c:pt idx="3">
                  <c:v>-9.5834557666266846</c:v>
                </c:pt>
                <c:pt idx="4">
                  <c:v>-10.278612618865552</c:v>
                </c:pt>
                <c:pt idx="5">
                  <c:v>-7.8749936022215508</c:v>
                </c:pt>
                <c:pt idx="6">
                  <c:v>-3.8915022040789324</c:v>
                </c:pt>
                <c:pt idx="7">
                  <c:v>-1.1138979339918649</c:v>
                </c:pt>
                <c:pt idx="8">
                  <c:v>0.8167882915624034</c:v>
                </c:pt>
                <c:pt idx="9">
                  <c:v>2.2531920919641237</c:v>
                </c:pt>
                <c:pt idx="10">
                  <c:v>1.2746428998618171</c:v>
                </c:pt>
                <c:pt idx="11">
                  <c:v>4.0540748215181566</c:v>
                </c:pt>
                <c:pt idx="12">
                  <c:v>1.3553683325098405</c:v>
                </c:pt>
                <c:pt idx="13">
                  <c:v>2.4008877604675689</c:v>
                </c:pt>
                <c:pt idx="14">
                  <c:v>9.9616069703438512</c:v>
                </c:pt>
                <c:pt idx="15">
                  <c:v>15.47908579306656</c:v>
                </c:pt>
                <c:pt idx="16">
                  <c:v>16.686409495624815</c:v>
                </c:pt>
                <c:pt idx="17">
                  <c:v>14.466632577821741</c:v>
                </c:pt>
                <c:pt idx="18">
                  <c:v>10.789609399836849</c:v>
                </c:pt>
                <c:pt idx="19">
                  <c:v>7.7378591344647134</c:v>
                </c:pt>
                <c:pt idx="20">
                  <c:v>5.978986413784952</c:v>
                </c:pt>
                <c:pt idx="21">
                  <c:v>4.5507074720848379</c:v>
                </c:pt>
                <c:pt idx="22">
                  <c:v>6.2136177895342399</c:v>
                </c:pt>
                <c:pt idx="23">
                  <c:v>4.0473238892943897</c:v>
                </c:pt>
                <c:pt idx="24">
                  <c:v>4.658025391671444</c:v>
                </c:pt>
                <c:pt idx="25">
                  <c:v>4.4419095757458678</c:v>
                </c:pt>
                <c:pt idx="26">
                  <c:v>4.5748389391047084</c:v>
                </c:pt>
                <c:pt idx="27">
                  <c:v>4.8919167492922639</c:v>
                </c:pt>
                <c:pt idx="28">
                  <c:v>5.1215771024759107</c:v>
                </c:pt>
                <c:pt idx="29">
                  <c:v>4.3209373342604636</c:v>
                </c:pt>
                <c:pt idx="30">
                  <c:v>3.4609465602271143</c:v>
                </c:pt>
                <c:pt idx="31">
                  <c:v>4.6778892383659638</c:v>
                </c:pt>
                <c:pt idx="32">
                  <c:v>3.8257330622919739</c:v>
                </c:pt>
                <c:pt idx="33">
                  <c:v>3.6900954750276043</c:v>
                </c:pt>
                <c:pt idx="34">
                  <c:v>3.3302833374227987</c:v>
                </c:pt>
                <c:pt idx="35">
                  <c:v>3.3540306528344672</c:v>
                </c:pt>
                <c:pt idx="36">
                  <c:v>3.3740594934990895</c:v>
                </c:pt>
                <c:pt idx="37">
                  <c:v>4.7797621671341375</c:v>
                </c:pt>
                <c:pt idx="38">
                  <c:v>4.0432064350893739</c:v>
                </c:pt>
                <c:pt idx="39">
                  <c:v>3.4912229423971723</c:v>
                </c:pt>
                <c:pt idx="40">
                  <c:v>3.9650028138355395</c:v>
                </c:pt>
                <c:pt idx="41">
                  <c:v>5.2373582246027865</c:v>
                </c:pt>
                <c:pt idx="42">
                  <c:v>5.1003654282595079</c:v>
                </c:pt>
                <c:pt idx="43">
                  <c:v>3.6235610035240313</c:v>
                </c:pt>
                <c:pt idx="44">
                  <c:v>3.4512120439576393</c:v>
                </c:pt>
                <c:pt idx="45">
                  <c:v>1.203598363072274</c:v>
                </c:pt>
                <c:pt idx="46">
                  <c:v>2.3127845065966426</c:v>
                </c:pt>
                <c:pt idx="47">
                  <c:v>2.0303987613479251</c:v>
                </c:pt>
                <c:pt idx="48">
                  <c:v>3.7946305599708694</c:v>
                </c:pt>
                <c:pt idx="49">
                  <c:v>2.7234567937169345</c:v>
                </c:pt>
                <c:pt idx="50">
                  <c:v>2.1476840194869027</c:v>
                </c:pt>
                <c:pt idx="51">
                  <c:v>4.1368935138825123</c:v>
                </c:pt>
                <c:pt idx="52">
                  <c:v>4.4931942254896882</c:v>
                </c:pt>
                <c:pt idx="53">
                  <c:v>2.5565633847770499</c:v>
                </c:pt>
                <c:pt idx="54">
                  <c:v>2.8330266024306354</c:v>
                </c:pt>
                <c:pt idx="55">
                  <c:v>3.7873856764246057</c:v>
                </c:pt>
                <c:pt idx="56">
                  <c:v>3.9359900526077212</c:v>
                </c:pt>
                <c:pt idx="57">
                  <c:v>6.5728987630996585</c:v>
                </c:pt>
                <c:pt idx="58">
                  <c:v>3.6309569742283685</c:v>
                </c:pt>
                <c:pt idx="59">
                  <c:v>3.3314573645447609</c:v>
                </c:pt>
                <c:pt idx="60">
                  <c:v>3.5172828655681627</c:v>
                </c:pt>
                <c:pt idx="61">
                  <c:v>3.4374504027993282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213830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3172239</xdr:colOff>
      <xdr:row>1</xdr:row>
      <xdr:rowOff>74544</xdr:rowOff>
    </xdr:from>
    <xdr:to>
      <xdr:col>2</xdr:col>
      <xdr:colOff>4676554</xdr:colOff>
      <xdr:row>10</xdr:row>
      <xdr:rowOff>147624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0196"/>
          <a:ext cx="1504315" cy="156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9" customWidth="1"/>
    <col min="2" max="2" width="10.5703125" style="13" bestFit="1" customWidth="1"/>
    <col min="3" max="3" width="128.28515625" style="11" customWidth="1"/>
    <col min="4" max="4" width="4.7109375" style="10" customWidth="1"/>
    <col min="5" max="16384" width="11.42578125" style="12" hidden="1"/>
  </cols>
  <sheetData>
    <row r="1" spans="1:5" ht="12.75" customHeight="1" x14ac:dyDescent="0.3">
      <c r="B1" s="10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14"/>
      <c r="B5" s="14"/>
      <c r="C5" s="14"/>
    </row>
    <row r="6" spans="1:5" ht="12.75" customHeight="1" x14ac:dyDescent="0.3">
      <c r="A6" s="14"/>
      <c r="B6" s="14"/>
      <c r="C6" s="14"/>
      <c r="E6" s="15"/>
    </row>
    <row r="7" spans="1:5" ht="12.75" customHeight="1" x14ac:dyDescent="0.3">
      <c r="A7" s="14"/>
      <c r="B7" s="14"/>
      <c r="C7" s="14"/>
    </row>
    <row r="8" spans="1:5" ht="12.75" customHeight="1" x14ac:dyDescent="0.3">
      <c r="A8" s="14"/>
      <c r="B8" s="14"/>
      <c r="C8" s="14"/>
    </row>
    <row r="9" spans="1:5" ht="12.75" customHeight="1" x14ac:dyDescent="0.3">
      <c r="A9" s="14"/>
      <c r="B9" s="14"/>
      <c r="C9" s="14"/>
    </row>
    <row r="10" spans="1:5" ht="12.75" customHeight="1" x14ac:dyDescent="0.3">
      <c r="A10" s="14"/>
      <c r="B10" s="14"/>
      <c r="C10" s="14"/>
    </row>
    <row r="11" spans="1:5" ht="12.75" customHeight="1" x14ac:dyDescent="0.3">
      <c r="A11" s="14"/>
      <c r="B11" s="14"/>
      <c r="C11" s="14"/>
    </row>
    <row r="12" spans="1:5" ht="12.75" customHeight="1" x14ac:dyDescent="0.3">
      <c r="A12" s="14"/>
      <c r="B12" s="14"/>
      <c r="C12" s="14"/>
    </row>
    <row r="13" spans="1:5" s="16" customFormat="1" ht="29.25" customHeight="1" x14ac:dyDescent="0.2">
      <c r="B13" s="84" t="s">
        <v>20</v>
      </c>
      <c r="C13" s="85"/>
      <c r="D13" s="17"/>
    </row>
    <row r="14" spans="1:5" s="18" customFormat="1" ht="20.100000000000001" customHeight="1" x14ac:dyDescent="0.2">
      <c r="B14" s="86" t="s">
        <v>21</v>
      </c>
      <c r="C14" s="87"/>
      <c r="D14" s="19"/>
    </row>
    <row r="15" spans="1:5" s="20" customFormat="1" ht="20.100000000000001" customHeight="1" x14ac:dyDescent="0.2">
      <c r="B15" s="88" t="s">
        <v>22</v>
      </c>
      <c r="C15" s="89"/>
      <c r="D15" s="21"/>
    </row>
    <row r="16" spans="1:5" s="9" customFormat="1" ht="6.75" customHeight="1" x14ac:dyDescent="0.3">
      <c r="B16" s="22"/>
      <c r="C16" s="23"/>
      <c r="D16" s="10"/>
    </row>
    <row r="17" spans="1:4" s="9" customFormat="1" ht="19.5" x14ac:dyDescent="0.3">
      <c r="B17" s="24"/>
      <c r="C17" s="25" t="s">
        <v>67</v>
      </c>
      <c r="D17" s="10"/>
    </row>
    <row r="18" spans="1:4" s="9" customFormat="1" ht="6.75" customHeight="1" x14ac:dyDescent="0.3">
      <c r="B18" s="24" t="s">
        <v>23</v>
      </c>
      <c r="C18" s="26"/>
      <c r="D18" s="10"/>
    </row>
    <row r="19" spans="1:4" s="11" customFormat="1" ht="15.75" customHeight="1" x14ac:dyDescent="0.4">
      <c r="A19" s="27"/>
      <c r="B19" s="28" t="s">
        <v>28</v>
      </c>
      <c r="C19" s="29" t="s">
        <v>64</v>
      </c>
      <c r="D19" s="10"/>
    </row>
    <row r="20" spans="1:4" s="11" customFormat="1" ht="15.75" customHeight="1" x14ac:dyDescent="0.4">
      <c r="A20" s="27"/>
      <c r="B20" s="30" t="s">
        <v>29</v>
      </c>
      <c r="C20" s="29" t="s">
        <v>24</v>
      </c>
      <c r="D20" s="10"/>
    </row>
    <row r="21" spans="1:4" s="11" customFormat="1" ht="15.75" customHeight="1" x14ac:dyDescent="0.4">
      <c r="A21" s="27"/>
      <c r="B21" s="30" t="s">
        <v>30</v>
      </c>
      <c r="C21" s="29" t="s">
        <v>25</v>
      </c>
      <c r="D21" s="10"/>
    </row>
    <row r="22" spans="1:4" s="11" customFormat="1" ht="6" customHeight="1" x14ac:dyDescent="0.4">
      <c r="A22" s="27"/>
      <c r="B22" s="31"/>
      <c r="C22" s="32"/>
      <c r="D22" s="10"/>
    </row>
    <row r="23" spans="1:4" s="9" customFormat="1" ht="15.75" x14ac:dyDescent="0.3">
      <c r="B23" s="13"/>
      <c r="C23" s="11"/>
      <c r="D23" s="10"/>
    </row>
    <row r="27" spans="1:4" s="13" customFormat="1" ht="15.75" hidden="1" x14ac:dyDescent="0.2">
      <c r="D27" s="10"/>
    </row>
    <row r="28" spans="1:4" s="13" customFormat="1" ht="15.75" hidden="1" x14ac:dyDescent="0.2">
      <c r="D28" s="10"/>
    </row>
    <row r="29" spans="1:4" s="13" customFormat="1" ht="15.75" hidden="1" x14ac:dyDescent="0.2">
      <c r="D29" s="10"/>
    </row>
    <row r="30" spans="1:4" s="13" customFormat="1" ht="15.75" hidden="1" x14ac:dyDescent="0.2">
      <c r="D30" s="10"/>
    </row>
    <row r="31" spans="1:4" s="13" customFormat="1" ht="15.75" hidden="1" x14ac:dyDescent="0.2">
      <c r="D31" s="10"/>
    </row>
    <row r="32" spans="1:4" s="13" customFormat="1" ht="15.75" hidden="1" x14ac:dyDescent="0.2">
      <c r="D32" s="10"/>
    </row>
    <row r="33" spans="4:4" s="13" customFormat="1" ht="15.75" hidden="1" x14ac:dyDescent="0.2">
      <c r="D33" s="10"/>
    </row>
    <row r="34" spans="4:4" s="13" customFormat="1" ht="15.75" hidden="1" x14ac:dyDescent="0.2">
      <c r="D34" s="10"/>
    </row>
    <row r="35" spans="4:4" s="13" customFormat="1" ht="15.75" hidden="1" x14ac:dyDescent="0.2">
      <c r="D35" s="10"/>
    </row>
    <row r="36" spans="4:4" s="13" customFormat="1" ht="15.75" hidden="1" x14ac:dyDescent="0.2">
      <c r="D36" s="10"/>
    </row>
    <row r="37" spans="4:4" s="13" customFormat="1" ht="15.75" hidden="1" x14ac:dyDescent="0.2">
      <c r="D37" s="10"/>
    </row>
    <row r="38" spans="4:4" s="13" customFormat="1" ht="15.75" hidden="1" x14ac:dyDescent="0.2">
      <c r="D38" s="10"/>
    </row>
    <row r="39" spans="4:4" s="13" customFormat="1" ht="15.75" hidden="1" x14ac:dyDescent="0.2">
      <c r="D39" s="10"/>
    </row>
    <row r="40" spans="4:4" s="13" customFormat="1" ht="15.75" hidden="1" x14ac:dyDescent="0.2">
      <c r="D40" s="10"/>
    </row>
    <row r="41" spans="4:4" s="13" customFormat="1" ht="15.75" hidden="1" x14ac:dyDescent="0.2">
      <c r="D41" s="10"/>
    </row>
    <row r="42" spans="4:4" s="13" customFormat="1" ht="15.75" hidden="1" x14ac:dyDescent="0.2">
      <c r="D42" s="10"/>
    </row>
    <row r="43" spans="4:4" s="13" customFormat="1" ht="15.75" hidden="1" x14ac:dyDescent="0.2">
      <c r="D43" s="10"/>
    </row>
    <row r="44" spans="4:4" s="13" customFormat="1" ht="15.75" hidden="1" x14ac:dyDescent="0.2">
      <c r="D44" s="10"/>
    </row>
    <row r="45" spans="4:4" s="13" customFormat="1" ht="15.75" hidden="1" x14ac:dyDescent="0.2">
      <c r="D45" s="10"/>
    </row>
    <row r="46" spans="4:4" s="13" customFormat="1" ht="15.75" hidden="1" x14ac:dyDescent="0.2">
      <c r="D46" s="10"/>
    </row>
    <row r="47" spans="4:4" s="13" customFormat="1" ht="15.75" hidden="1" x14ac:dyDescent="0.2">
      <c r="D47" s="10"/>
    </row>
    <row r="48" spans="4:4" s="13" customFormat="1" ht="15.75" hidden="1" x14ac:dyDescent="0.2">
      <c r="D48" s="10"/>
    </row>
    <row r="49" spans="4:4" s="13" customFormat="1" ht="15.75" hidden="1" x14ac:dyDescent="0.2">
      <c r="D49" s="10"/>
    </row>
    <row r="50" spans="4:4" s="13" customFormat="1" ht="15.75" hidden="1" x14ac:dyDescent="0.2">
      <c r="D50" s="10"/>
    </row>
    <row r="51" spans="4:4" s="13" customFormat="1" ht="15.75" hidden="1" x14ac:dyDescent="0.2">
      <c r="D51" s="10"/>
    </row>
    <row r="52" spans="4:4" s="13" customFormat="1" ht="15.75" hidden="1" x14ac:dyDescent="0.2">
      <c r="D52" s="10"/>
    </row>
    <row r="53" spans="4:4" s="13" customFormat="1" ht="15.75" hidden="1" x14ac:dyDescent="0.2">
      <c r="D53" s="10"/>
    </row>
    <row r="54" spans="4:4" s="13" customFormat="1" ht="15.75" hidden="1" x14ac:dyDescent="0.2">
      <c r="D54" s="10"/>
    </row>
    <row r="55" spans="4:4" s="13" customFormat="1" ht="15.75" hidden="1" x14ac:dyDescent="0.2">
      <c r="D55" s="10"/>
    </row>
    <row r="56" spans="4:4" s="13" customFormat="1" ht="15.75" hidden="1" x14ac:dyDescent="0.2">
      <c r="D56" s="10"/>
    </row>
    <row r="57" spans="4:4" s="13" customFormat="1" ht="15.75" hidden="1" x14ac:dyDescent="0.2">
      <c r="D57" s="10"/>
    </row>
    <row r="58" spans="4:4" s="13" customFormat="1" ht="15.75" hidden="1" x14ac:dyDescent="0.2">
      <c r="D58" s="10"/>
    </row>
    <row r="59" spans="4:4" s="13" customFormat="1" ht="15.75" hidden="1" x14ac:dyDescent="0.2">
      <c r="D59" s="10"/>
    </row>
    <row r="60" spans="4:4" s="13" customFormat="1" ht="15.75" hidden="1" x14ac:dyDescent="0.2">
      <c r="D60" s="10"/>
    </row>
    <row r="61" spans="4:4" s="13" customFormat="1" ht="15.75" hidden="1" x14ac:dyDescent="0.2">
      <c r="D61" s="10"/>
    </row>
    <row r="62" spans="4:4" s="13" customFormat="1" ht="15.75" hidden="1" x14ac:dyDescent="0.2">
      <c r="D62" s="10"/>
    </row>
    <row r="63" spans="4:4" s="13" customFormat="1" ht="15.75" hidden="1" x14ac:dyDescent="0.2">
      <c r="D63" s="10"/>
    </row>
    <row r="64" spans="4:4" s="13" customFormat="1" ht="15.75" hidden="1" x14ac:dyDescent="0.2">
      <c r="D64" s="10"/>
    </row>
    <row r="65" spans="4:4" s="13" customFormat="1" ht="15.75" hidden="1" x14ac:dyDescent="0.2">
      <c r="D65" s="10"/>
    </row>
    <row r="66" spans="4:4" s="13" customFormat="1" ht="15.75" hidden="1" x14ac:dyDescent="0.2">
      <c r="D66" s="10"/>
    </row>
    <row r="67" spans="4:4" s="13" customFormat="1" ht="15.75" hidden="1" x14ac:dyDescent="0.2">
      <c r="D67" s="10"/>
    </row>
    <row r="68" spans="4:4" s="13" customFormat="1" ht="15.75" hidden="1" x14ac:dyDescent="0.2">
      <c r="D68" s="10"/>
    </row>
    <row r="69" spans="4:4" s="13" customFormat="1" ht="15.75" hidden="1" x14ac:dyDescent="0.2">
      <c r="D69" s="10"/>
    </row>
    <row r="70" spans="4:4" s="13" customFormat="1" ht="15.75" hidden="1" x14ac:dyDescent="0.2">
      <c r="D70" s="10"/>
    </row>
    <row r="71" spans="4:4" s="13" customFormat="1" ht="15.75" hidden="1" x14ac:dyDescent="0.2">
      <c r="D71" s="10"/>
    </row>
    <row r="72" spans="4:4" s="13" customFormat="1" ht="15.75" hidden="1" x14ac:dyDescent="0.2">
      <c r="D72" s="10"/>
    </row>
    <row r="73" spans="4:4" s="13" customFormat="1" ht="15.75" hidden="1" x14ac:dyDescent="0.2">
      <c r="D73" s="10"/>
    </row>
    <row r="74" spans="4:4" s="13" customFormat="1" ht="15.75" hidden="1" x14ac:dyDescent="0.2">
      <c r="D74" s="10"/>
    </row>
    <row r="75" spans="4:4" s="13" customFormat="1" ht="15.75" hidden="1" x14ac:dyDescent="0.2">
      <c r="D75" s="10"/>
    </row>
    <row r="76" spans="4:4" s="13" customFormat="1" ht="15.75" hidden="1" x14ac:dyDescent="0.2">
      <c r="D76" s="10"/>
    </row>
    <row r="77" spans="4:4" s="13" customFormat="1" ht="15.75" hidden="1" x14ac:dyDescent="0.2">
      <c r="D77" s="10"/>
    </row>
    <row r="78" spans="4:4" s="13" customFormat="1" ht="15.75" hidden="1" x14ac:dyDescent="0.2">
      <c r="D78" s="10"/>
    </row>
    <row r="79" spans="4:4" s="13" customFormat="1" ht="15.75" hidden="1" x14ac:dyDescent="0.2">
      <c r="D79" s="10"/>
    </row>
    <row r="80" spans="4:4" s="13" customFormat="1" ht="15.75" hidden="1" x14ac:dyDescent="0.2">
      <c r="D80" s="10"/>
    </row>
    <row r="81" spans="4:4" s="13" customFormat="1" ht="15.75" hidden="1" x14ac:dyDescent="0.2">
      <c r="D81" s="10"/>
    </row>
    <row r="82" spans="4:4" s="13" customFormat="1" ht="15.75" hidden="1" x14ac:dyDescent="0.2">
      <c r="D82" s="10"/>
    </row>
    <row r="83" spans="4:4" s="13" customFormat="1" ht="15.75" hidden="1" x14ac:dyDescent="0.2">
      <c r="D83" s="10"/>
    </row>
    <row r="84" spans="4:4" s="13" customFormat="1" ht="15.75" hidden="1" x14ac:dyDescent="0.2">
      <c r="D84" s="10"/>
    </row>
    <row r="85" spans="4:4" s="13" customFormat="1" ht="15.75" hidden="1" x14ac:dyDescent="0.2">
      <c r="D85" s="10"/>
    </row>
    <row r="86" spans="4:4" s="13" customFormat="1" ht="15.75" hidden="1" x14ac:dyDescent="0.2">
      <c r="D86" s="10"/>
    </row>
    <row r="87" spans="4:4" s="13" customFormat="1" ht="15.75" hidden="1" x14ac:dyDescent="0.2">
      <c r="D87" s="10"/>
    </row>
    <row r="88" spans="4:4" s="13" customFormat="1" ht="15.75" hidden="1" x14ac:dyDescent="0.2">
      <c r="D88" s="10"/>
    </row>
    <row r="89" spans="4:4" s="13" customFormat="1" ht="15.75" hidden="1" x14ac:dyDescent="0.2">
      <c r="D89" s="10"/>
    </row>
    <row r="90" spans="4:4" s="13" customFormat="1" ht="15.75" hidden="1" x14ac:dyDescent="0.2">
      <c r="D90" s="10"/>
    </row>
    <row r="91" spans="4:4" s="13" customFormat="1" ht="15.75" hidden="1" x14ac:dyDescent="0.2">
      <c r="D91" s="10"/>
    </row>
    <row r="92" spans="4:4" s="13" customFormat="1" ht="15.75" hidden="1" x14ac:dyDescent="0.2">
      <c r="D92" s="10"/>
    </row>
    <row r="93" spans="4:4" s="13" customFormat="1" ht="15.75" hidden="1" x14ac:dyDescent="0.2">
      <c r="D93" s="10"/>
    </row>
    <row r="94" spans="4:4" s="13" customFormat="1" ht="15.75" hidden="1" x14ac:dyDescent="0.2">
      <c r="D94" s="10"/>
    </row>
    <row r="95" spans="4:4" s="13" customFormat="1" ht="15.75" hidden="1" x14ac:dyDescent="0.2">
      <c r="D95" s="10"/>
    </row>
    <row r="96" spans="4:4" s="13" customFormat="1" ht="15.75" hidden="1" x14ac:dyDescent="0.2">
      <c r="D96" s="10"/>
    </row>
    <row r="97" spans="4:4" s="13" customFormat="1" ht="15.75" hidden="1" x14ac:dyDescent="0.2">
      <c r="D97" s="10"/>
    </row>
    <row r="98" spans="4:4" s="13" customFormat="1" ht="15.75" hidden="1" x14ac:dyDescent="0.2">
      <c r="D98" s="10"/>
    </row>
    <row r="99" spans="4:4" s="13" customFormat="1" ht="15.75" hidden="1" x14ac:dyDescent="0.2">
      <c r="D99" s="10"/>
    </row>
    <row r="100" spans="4:4" s="13" customFormat="1" ht="15.75" hidden="1" x14ac:dyDescent="0.2">
      <c r="D100" s="10"/>
    </row>
    <row r="101" spans="4:4" s="13" customFormat="1" ht="15.75" hidden="1" x14ac:dyDescent="0.2">
      <c r="D101" s="10"/>
    </row>
    <row r="102" spans="4:4" s="13" customFormat="1" ht="15.75" hidden="1" x14ac:dyDescent="0.2">
      <c r="D102" s="10"/>
    </row>
    <row r="103" spans="4:4" s="13" customFormat="1" ht="15.75" hidden="1" x14ac:dyDescent="0.2">
      <c r="D103" s="10"/>
    </row>
    <row r="104" spans="4:4" s="13" customFormat="1" ht="15.75" hidden="1" x14ac:dyDescent="0.2">
      <c r="D104" s="10"/>
    </row>
    <row r="105" spans="4:4" s="13" customFormat="1" ht="15.75" hidden="1" x14ac:dyDescent="0.2">
      <c r="D105" s="10"/>
    </row>
    <row r="106" spans="4:4" s="13" customFormat="1" ht="15.75" hidden="1" x14ac:dyDescent="0.2">
      <c r="D106" s="10"/>
    </row>
    <row r="107" spans="4:4" s="13" customFormat="1" ht="15.75" hidden="1" x14ac:dyDescent="0.2">
      <c r="D107" s="10"/>
    </row>
    <row r="108" spans="4:4" s="13" customFormat="1" ht="15.75" hidden="1" x14ac:dyDescent="0.2">
      <c r="D108" s="10"/>
    </row>
    <row r="109" spans="4:4" s="13" customFormat="1" ht="15.75" hidden="1" x14ac:dyDescent="0.2">
      <c r="D109" s="10"/>
    </row>
    <row r="110" spans="4:4" s="13" customFormat="1" ht="15.75" hidden="1" x14ac:dyDescent="0.2">
      <c r="D110" s="10"/>
    </row>
    <row r="111" spans="4:4" s="13" customFormat="1" ht="15.75" hidden="1" x14ac:dyDescent="0.2">
      <c r="D111" s="10"/>
    </row>
    <row r="112" spans="4:4" s="13" customFormat="1" ht="15.75" hidden="1" x14ac:dyDescent="0.2">
      <c r="D112" s="10"/>
    </row>
    <row r="113" spans="4:4" s="13" customFormat="1" ht="15.75" hidden="1" x14ac:dyDescent="0.2">
      <c r="D113" s="10"/>
    </row>
    <row r="114" spans="4:4" s="13" customFormat="1" ht="15.75" hidden="1" x14ac:dyDescent="0.2">
      <c r="D114" s="10"/>
    </row>
    <row r="115" spans="4:4" s="13" customFormat="1" ht="15.75" hidden="1" x14ac:dyDescent="0.2">
      <c r="D115" s="10"/>
    </row>
    <row r="116" spans="4:4" s="13" customFormat="1" ht="15.75" hidden="1" x14ac:dyDescent="0.2">
      <c r="D116" s="10"/>
    </row>
    <row r="117" spans="4:4" s="13" customFormat="1" ht="15.75" hidden="1" x14ac:dyDescent="0.2">
      <c r="D117" s="10"/>
    </row>
    <row r="118" spans="4:4" s="13" customFormat="1" ht="15.75" hidden="1" x14ac:dyDescent="0.2">
      <c r="D118" s="10"/>
    </row>
    <row r="119" spans="4:4" s="13" customFormat="1" ht="15.75" hidden="1" x14ac:dyDescent="0.2">
      <c r="D119" s="10"/>
    </row>
    <row r="120" spans="4:4" s="13" customFormat="1" ht="15.75" hidden="1" x14ac:dyDescent="0.2">
      <c r="D120" s="10"/>
    </row>
    <row r="121" spans="4:4" s="13" customFormat="1" ht="15.75" hidden="1" x14ac:dyDescent="0.2">
      <c r="D121" s="10"/>
    </row>
    <row r="122" spans="4:4" s="13" customFormat="1" ht="15.75" hidden="1" x14ac:dyDescent="0.2">
      <c r="D122" s="10"/>
    </row>
    <row r="123" spans="4:4" s="13" customFormat="1" ht="15.75" hidden="1" x14ac:dyDescent="0.2">
      <c r="D123" s="10"/>
    </row>
    <row r="124" spans="4:4" s="13" customFormat="1" ht="15.75" hidden="1" x14ac:dyDescent="0.2">
      <c r="D124" s="10"/>
    </row>
    <row r="125" spans="4:4" s="13" customFormat="1" ht="15.75" hidden="1" x14ac:dyDescent="0.2">
      <c r="D125" s="10"/>
    </row>
    <row r="126" spans="4:4" s="13" customFormat="1" ht="15.75" hidden="1" x14ac:dyDescent="0.2">
      <c r="D126" s="10"/>
    </row>
    <row r="127" spans="4:4" s="13" customFormat="1" ht="15.75" hidden="1" x14ac:dyDescent="0.2">
      <c r="D127" s="10"/>
    </row>
    <row r="128" spans="4:4" s="13" customFormat="1" ht="15.75" hidden="1" x14ac:dyDescent="0.2">
      <c r="D128" s="10"/>
    </row>
    <row r="129" spans="4:4" s="13" customFormat="1" ht="15.75" hidden="1" x14ac:dyDescent="0.2">
      <c r="D129" s="10"/>
    </row>
    <row r="130" spans="4:4" s="13" customFormat="1" ht="15.75" hidden="1" x14ac:dyDescent="0.2">
      <c r="D130" s="10"/>
    </row>
    <row r="131" spans="4:4" s="13" customFormat="1" ht="15.75" hidden="1" x14ac:dyDescent="0.2">
      <c r="D131" s="10"/>
    </row>
    <row r="132" spans="4:4" s="13" customFormat="1" ht="15.75" hidden="1" x14ac:dyDescent="0.2">
      <c r="D132" s="10"/>
    </row>
    <row r="133" spans="4:4" s="13" customFormat="1" ht="15.75" hidden="1" x14ac:dyDescent="0.2">
      <c r="D133" s="10"/>
    </row>
    <row r="134" spans="4:4" s="13" customFormat="1" ht="15.75" hidden="1" x14ac:dyDescent="0.2">
      <c r="D134" s="10"/>
    </row>
    <row r="135" spans="4:4" s="13" customFormat="1" ht="15.75" hidden="1" x14ac:dyDescent="0.2">
      <c r="D135" s="10"/>
    </row>
    <row r="136" spans="4:4" s="13" customFormat="1" ht="15.75" hidden="1" x14ac:dyDescent="0.2">
      <c r="D136" s="10"/>
    </row>
    <row r="137" spans="4:4" s="13" customFormat="1" ht="15.75" hidden="1" x14ac:dyDescent="0.2">
      <c r="D137" s="10"/>
    </row>
    <row r="138" spans="4:4" s="13" customFormat="1" ht="15.75" hidden="1" x14ac:dyDescent="0.2">
      <c r="D138" s="10"/>
    </row>
    <row r="139" spans="4:4" s="13" customFormat="1" ht="15.75" hidden="1" x14ac:dyDescent="0.2">
      <c r="D139" s="10"/>
    </row>
    <row r="140" spans="4:4" s="13" customFormat="1" ht="15.75" hidden="1" x14ac:dyDescent="0.2">
      <c r="D140" s="10"/>
    </row>
    <row r="141" spans="4:4" s="13" customFormat="1" ht="15.75" hidden="1" x14ac:dyDescent="0.2">
      <c r="D141" s="10"/>
    </row>
    <row r="142" spans="4:4" s="13" customFormat="1" ht="15.75" hidden="1" x14ac:dyDescent="0.2">
      <c r="D142" s="10"/>
    </row>
    <row r="143" spans="4:4" s="13" customFormat="1" ht="15.75" hidden="1" x14ac:dyDescent="0.2">
      <c r="D143" s="10"/>
    </row>
    <row r="144" spans="4:4" s="13" customFormat="1" ht="15.75" hidden="1" x14ac:dyDescent="0.2">
      <c r="D144" s="10"/>
    </row>
    <row r="145" spans="4:4" s="13" customFormat="1" ht="15.75" hidden="1" x14ac:dyDescent="0.2">
      <c r="D145" s="10"/>
    </row>
    <row r="146" spans="4:4" s="13" customFormat="1" ht="15.75" hidden="1" x14ac:dyDescent="0.2">
      <c r="D146" s="10"/>
    </row>
    <row r="147" spans="4:4" s="13" customFormat="1" ht="15.75" hidden="1" x14ac:dyDescent="0.2">
      <c r="D147" s="10"/>
    </row>
    <row r="148" spans="4:4" s="13" customFormat="1" ht="15.75" hidden="1" x14ac:dyDescent="0.2">
      <c r="D148" s="10"/>
    </row>
    <row r="149" spans="4:4" s="13" customFormat="1" ht="15.75" hidden="1" x14ac:dyDescent="0.2">
      <c r="D149" s="10"/>
    </row>
    <row r="150" spans="4:4" s="13" customFormat="1" ht="15.75" hidden="1" x14ac:dyDescent="0.2">
      <c r="D150" s="10"/>
    </row>
    <row r="151" spans="4:4" s="13" customFormat="1" ht="15.75" hidden="1" x14ac:dyDescent="0.2">
      <c r="D151" s="10"/>
    </row>
    <row r="152" spans="4:4" s="13" customFormat="1" ht="15.75" hidden="1" x14ac:dyDescent="0.2">
      <c r="D152" s="10"/>
    </row>
    <row r="153" spans="4:4" s="13" customFormat="1" ht="15.75" hidden="1" x14ac:dyDescent="0.2">
      <c r="D153" s="10"/>
    </row>
    <row r="154" spans="4:4" s="13" customFormat="1" ht="15.75" hidden="1" x14ac:dyDescent="0.2">
      <c r="D154" s="10"/>
    </row>
    <row r="155" spans="4:4" s="13" customFormat="1" ht="15.75" hidden="1" x14ac:dyDescent="0.2">
      <c r="D155" s="10"/>
    </row>
    <row r="156" spans="4:4" s="13" customFormat="1" ht="15.75" hidden="1" x14ac:dyDescent="0.2">
      <c r="D156" s="10"/>
    </row>
    <row r="157" spans="4:4" s="13" customFormat="1" ht="15.75" hidden="1" x14ac:dyDescent="0.2">
      <c r="D157" s="10"/>
    </row>
    <row r="158" spans="4:4" s="13" customFormat="1" ht="15.75" hidden="1" x14ac:dyDescent="0.2">
      <c r="D158" s="10"/>
    </row>
    <row r="159" spans="4:4" s="13" customFormat="1" ht="15.75" hidden="1" x14ac:dyDescent="0.2">
      <c r="D159" s="10"/>
    </row>
    <row r="160" spans="4:4" s="13" customFormat="1" ht="15.75" hidden="1" x14ac:dyDescent="0.2">
      <c r="D160" s="10"/>
    </row>
    <row r="161" spans="4:4" s="13" customFormat="1" ht="15.75" hidden="1" x14ac:dyDescent="0.2">
      <c r="D161" s="10"/>
    </row>
    <row r="162" spans="4:4" s="13" customFormat="1" ht="15.75" hidden="1" x14ac:dyDescent="0.2">
      <c r="D162" s="10"/>
    </row>
    <row r="163" spans="4:4" s="13" customFormat="1" ht="15.75" hidden="1" x14ac:dyDescent="0.2">
      <c r="D163" s="10"/>
    </row>
    <row r="164" spans="4:4" s="13" customFormat="1" ht="15.75" hidden="1" x14ac:dyDescent="0.2">
      <c r="D164" s="10"/>
    </row>
    <row r="165" spans="4:4" s="13" customFormat="1" ht="15.75" hidden="1" x14ac:dyDescent="0.2">
      <c r="D165" s="10"/>
    </row>
    <row r="166" spans="4:4" s="13" customFormat="1" ht="15.75" hidden="1" x14ac:dyDescent="0.2">
      <c r="D166" s="10"/>
    </row>
    <row r="167" spans="4:4" s="13" customFormat="1" ht="15.75" hidden="1" x14ac:dyDescent="0.2">
      <c r="D167" s="10"/>
    </row>
    <row r="168" spans="4:4" s="13" customFormat="1" ht="15.75" hidden="1" x14ac:dyDescent="0.2">
      <c r="D168" s="10"/>
    </row>
    <row r="169" spans="4:4" s="13" customFormat="1" ht="15.75" hidden="1" x14ac:dyDescent="0.2">
      <c r="D169" s="10"/>
    </row>
    <row r="170" spans="4:4" s="13" customFormat="1" ht="15.75" hidden="1" x14ac:dyDescent="0.2">
      <c r="D170" s="10"/>
    </row>
    <row r="171" spans="4:4" s="13" customFormat="1" ht="15.75" hidden="1" x14ac:dyDescent="0.2">
      <c r="D171" s="10"/>
    </row>
    <row r="172" spans="4:4" s="13" customFormat="1" ht="15.75" hidden="1" x14ac:dyDescent="0.2">
      <c r="D172" s="10"/>
    </row>
    <row r="173" spans="4:4" s="13" customFormat="1" ht="15.75" hidden="1" x14ac:dyDescent="0.2">
      <c r="D173" s="10"/>
    </row>
    <row r="174" spans="4:4" s="13" customFormat="1" ht="15.75" hidden="1" x14ac:dyDescent="0.2">
      <c r="D174" s="10"/>
    </row>
    <row r="175" spans="4:4" s="13" customFormat="1" ht="15.75" hidden="1" x14ac:dyDescent="0.2">
      <c r="D175" s="10"/>
    </row>
    <row r="176" spans="4:4" s="13" customFormat="1" ht="15.75" hidden="1" x14ac:dyDescent="0.2">
      <c r="D176" s="10"/>
    </row>
    <row r="177" spans="4:4" s="13" customFormat="1" ht="15.75" hidden="1" x14ac:dyDescent="0.2">
      <c r="D177" s="10"/>
    </row>
    <row r="178" spans="4:4" s="13" customFormat="1" ht="15.75" hidden="1" x14ac:dyDescent="0.2">
      <c r="D178" s="10"/>
    </row>
    <row r="179" spans="4:4" s="13" customFormat="1" ht="15.75" hidden="1" x14ac:dyDescent="0.2">
      <c r="D179" s="10"/>
    </row>
    <row r="180" spans="4:4" s="13" customFormat="1" ht="15.75" hidden="1" x14ac:dyDescent="0.2">
      <c r="D180" s="10"/>
    </row>
    <row r="181" spans="4:4" s="13" customFormat="1" ht="15.75" hidden="1" x14ac:dyDescent="0.2">
      <c r="D181" s="10"/>
    </row>
    <row r="182" spans="4:4" s="13" customFormat="1" ht="15.75" hidden="1" x14ac:dyDescent="0.2">
      <c r="D182" s="10"/>
    </row>
    <row r="183" spans="4:4" s="13" customFormat="1" ht="15.75" hidden="1" x14ac:dyDescent="0.2">
      <c r="D183" s="10"/>
    </row>
    <row r="184" spans="4:4" s="13" customFormat="1" ht="15.75" hidden="1" x14ac:dyDescent="0.2">
      <c r="D184" s="10"/>
    </row>
    <row r="185" spans="4:4" s="13" customFormat="1" ht="15.75" hidden="1" x14ac:dyDescent="0.2">
      <c r="D185" s="10"/>
    </row>
    <row r="186" spans="4:4" s="13" customFormat="1" ht="15.75" hidden="1" x14ac:dyDescent="0.2">
      <c r="D186" s="10"/>
    </row>
    <row r="187" spans="4:4" s="13" customFormat="1" ht="15.75" hidden="1" x14ac:dyDescent="0.2">
      <c r="D187" s="10"/>
    </row>
    <row r="188" spans="4:4" s="13" customFormat="1" ht="15.75" hidden="1" x14ac:dyDescent="0.2">
      <c r="D188" s="10"/>
    </row>
    <row r="189" spans="4:4" s="13" customFormat="1" ht="15.75" hidden="1" x14ac:dyDescent="0.2">
      <c r="D189" s="10"/>
    </row>
    <row r="190" spans="4:4" s="13" customFormat="1" ht="15.75" hidden="1" x14ac:dyDescent="0.2">
      <c r="D190" s="10"/>
    </row>
    <row r="191" spans="4:4" s="13" customFormat="1" ht="15.75" hidden="1" x14ac:dyDescent="0.2">
      <c r="D191" s="10"/>
    </row>
    <row r="192" spans="4:4" s="13" customFormat="1" ht="15.75" hidden="1" x14ac:dyDescent="0.2">
      <c r="D192" s="10"/>
    </row>
    <row r="193" spans="4:4" s="13" customFormat="1" ht="15.75" hidden="1" x14ac:dyDescent="0.2">
      <c r="D193" s="10"/>
    </row>
    <row r="194" spans="4:4" s="13" customFormat="1" ht="15.75" hidden="1" x14ac:dyDescent="0.2">
      <c r="D194" s="10"/>
    </row>
    <row r="195" spans="4:4" s="13" customFormat="1" ht="15.75" hidden="1" x14ac:dyDescent="0.2">
      <c r="D195" s="10"/>
    </row>
    <row r="196" spans="4:4" s="13" customFormat="1" ht="15.75" hidden="1" x14ac:dyDescent="0.2">
      <c r="D196" s="10"/>
    </row>
    <row r="197" spans="4:4" s="13" customFormat="1" ht="15.75" hidden="1" x14ac:dyDescent="0.2">
      <c r="D197" s="10"/>
    </row>
    <row r="198" spans="4:4" s="13" customFormat="1" ht="15.75" hidden="1" x14ac:dyDescent="0.2">
      <c r="D198" s="10"/>
    </row>
    <row r="199" spans="4:4" s="13" customFormat="1" ht="15.75" hidden="1" x14ac:dyDescent="0.2">
      <c r="D199" s="10"/>
    </row>
    <row r="200" spans="4:4" s="13" customFormat="1" ht="15.75" hidden="1" x14ac:dyDescent="0.2">
      <c r="D200" s="10"/>
    </row>
    <row r="201" spans="4:4" s="13" customFormat="1" ht="15.75" hidden="1" x14ac:dyDescent="0.2">
      <c r="D201" s="10"/>
    </row>
    <row r="202" spans="4:4" s="13" customFormat="1" ht="15.75" hidden="1" x14ac:dyDescent="0.2">
      <c r="D202" s="10"/>
    </row>
    <row r="203" spans="4:4" s="13" customFormat="1" ht="15.75" hidden="1" x14ac:dyDescent="0.2">
      <c r="D203" s="10"/>
    </row>
    <row r="204" spans="4:4" s="13" customFormat="1" ht="15.75" hidden="1" x14ac:dyDescent="0.2">
      <c r="D204" s="10"/>
    </row>
    <row r="205" spans="4:4" s="13" customFormat="1" ht="15.75" hidden="1" x14ac:dyDescent="0.2">
      <c r="D205" s="10"/>
    </row>
    <row r="206" spans="4:4" s="13" customFormat="1" ht="15.75" hidden="1" x14ac:dyDescent="0.2">
      <c r="D206" s="10"/>
    </row>
    <row r="207" spans="4:4" s="13" customFormat="1" ht="15.75" hidden="1" x14ac:dyDescent="0.2">
      <c r="D207" s="10"/>
    </row>
    <row r="208" spans="4:4" s="13" customFormat="1" ht="15.75" hidden="1" x14ac:dyDescent="0.2">
      <c r="D208" s="10"/>
    </row>
    <row r="209" spans="4:4" s="13" customFormat="1" ht="15.75" hidden="1" x14ac:dyDescent="0.2">
      <c r="D209" s="10"/>
    </row>
    <row r="210" spans="4:4" s="13" customFormat="1" ht="15.75" hidden="1" x14ac:dyDescent="0.2">
      <c r="D210" s="10"/>
    </row>
    <row r="211" spans="4:4" s="13" customFormat="1" ht="15.75" hidden="1" x14ac:dyDescent="0.2">
      <c r="D211" s="10"/>
    </row>
    <row r="212" spans="4:4" s="13" customFormat="1" ht="15.75" hidden="1" x14ac:dyDescent="0.2">
      <c r="D212" s="10"/>
    </row>
    <row r="213" spans="4:4" s="13" customFormat="1" ht="15.75" hidden="1" x14ac:dyDescent="0.2">
      <c r="D213" s="10"/>
    </row>
    <row r="214" spans="4:4" s="13" customFormat="1" ht="15.75" hidden="1" x14ac:dyDescent="0.2">
      <c r="D214" s="10"/>
    </row>
    <row r="215" spans="4:4" s="13" customFormat="1" ht="15.75" hidden="1" x14ac:dyDescent="0.2">
      <c r="D215" s="10"/>
    </row>
    <row r="216" spans="4:4" s="13" customFormat="1" ht="15.75" hidden="1" x14ac:dyDescent="0.2">
      <c r="D216" s="10"/>
    </row>
    <row r="217" spans="4:4" s="13" customFormat="1" ht="15.75" hidden="1" x14ac:dyDescent="0.2">
      <c r="D217" s="10"/>
    </row>
    <row r="218" spans="4:4" s="13" customFormat="1" ht="15.75" hidden="1" x14ac:dyDescent="0.2">
      <c r="D218" s="10"/>
    </row>
    <row r="219" spans="4:4" s="13" customFormat="1" ht="15.75" hidden="1" x14ac:dyDescent="0.2">
      <c r="D219" s="10"/>
    </row>
    <row r="220" spans="4:4" s="13" customFormat="1" ht="15.75" hidden="1" x14ac:dyDescent="0.2">
      <c r="D220" s="10"/>
    </row>
    <row r="221" spans="4:4" s="13" customFormat="1" ht="15.75" hidden="1" x14ac:dyDescent="0.2">
      <c r="D221" s="10"/>
    </row>
    <row r="222" spans="4:4" s="13" customFormat="1" ht="15.75" hidden="1" x14ac:dyDescent="0.2">
      <c r="D222" s="10"/>
    </row>
    <row r="223" spans="4:4" s="13" customFormat="1" ht="15.75" hidden="1" x14ac:dyDescent="0.2">
      <c r="D223" s="10"/>
    </row>
    <row r="224" spans="4:4" s="13" customFormat="1" ht="15.75" hidden="1" x14ac:dyDescent="0.2">
      <c r="D224" s="10"/>
    </row>
    <row r="225" spans="4:4" s="13" customFormat="1" ht="15.75" hidden="1" x14ac:dyDescent="0.2">
      <c r="D225" s="10"/>
    </row>
    <row r="226" spans="4:4" s="13" customFormat="1" ht="15.75" hidden="1" x14ac:dyDescent="0.2">
      <c r="D226" s="10"/>
    </row>
    <row r="227" spans="4:4" s="13" customFormat="1" ht="15.75" hidden="1" x14ac:dyDescent="0.2">
      <c r="D227" s="10"/>
    </row>
    <row r="228" spans="4:4" s="13" customFormat="1" ht="15.75" hidden="1" x14ac:dyDescent="0.2">
      <c r="D228" s="10"/>
    </row>
    <row r="229" spans="4:4" s="13" customFormat="1" ht="15.75" hidden="1" x14ac:dyDescent="0.2">
      <c r="D229" s="10"/>
    </row>
    <row r="230" spans="4:4" s="13" customFormat="1" ht="15.75" hidden="1" x14ac:dyDescent="0.2">
      <c r="D230" s="10"/>
    </row>
    <row r="231" spans="4:4" s="13" customFormat="1" ht="15.75" hidden="1" x14ac:dyDescent="0.2">
      <c r="D231" s="10"/>
    </row>
    <row r="232" spans="4:4" s="13" customFormat="1" ht="15.75" hidden="1" x14ac:dyDescent="0.2">
      <c r="D232" s="10"/>
    </row>
    <row r="233" spans="4:4" s="13" customFormat="1" ht="15.75" hidden="1" x14ac:dyDescent="0.2">
      <c r="D233" s="10"/>
    </row>
    <row r="234" spans="4:4" s="13" customFormat="1" ht="15.75" hidden="1" x14ac:dyDescent="0.2">
      <c r="D234" s="10"/>
    </row>
    <row r="235" spans="4:4" s="13" customFormat="1" ht="15.75" hidden="1" x14ac:dyDescent="0.2">
      <c r="D235" s="10"/>
    </row>
    <row r="236" spans="4:4" s="13" customFormat="1" ht="15.75" hidden="1" x14ac:dyDescent="0.2">
      <c r="D236" s="10"/>
    </row>
    <row r="237" spans="4:4" s="13" customFormat="1" ht="15.75" hidden="1" x14ac:dyDescent="0.2">
      <c r="D237" s="10"/>
    </row>
    <row r="238" spans="4:4" s="13" customFormat="1" ht="15.75" hidden="1" x14ac:dyDescent="0.2">
      <c r="D238" s="10"/>
    </row>
    <row r="239" spans="4:4" s="13" customFormat="1" ht="15.75" hidden="1" x14ac:dyDescent="0.2">
      <c r="D239" s="10"/>
    </row>
    <row r="240" spans="4:4" s="13" customFormat="1" ht="15.75" hidden="1" x14ac:dyDescent="0.2">
      <c r="D240" s="10"/>
    </row>
    <row r="241" spans="4:4" s="13" customFormat="1" ht="15.75" hidden="1" x14ac:dyDescent="0.2">
      <c r="D241" s="10"/>
    </row>
    <row r="242" spans="4:4" s="13" customFormat="1" ht="15.75" hidden="1" x14ac:dyDescent="0.2">
      <c r="D242" s="10"/>
    </row>
    <row r="243" spans="4:4" s="13" customFormat="1" ht="15.75" hidden="1" x14ac:dyDescent="0.2">
      <c r="D243" s="10"/>
    </row>
    <row r="244" spans="4:4" s="13" customFormat="1" ht="15.75" hidden="1" x14ac:dyDescent="0.2">
      <c r="D244" s="10"/>
    </row>
    <row r="245" spans="4:4" s="13" customFormat="1" ht="15.75" hidden="1" x14ac:dyDescent="0.2">
      <c r="D245" s="10"/>
    </row>
    <row r="246" spans="4:4" s="13" customFormat="1" ht="15.75" hidden="1" x14ac:dyDescent="0.2">
      <c r="D246" s="10"/>
    </row>
    <row r="247" spans="4:4" s="13" customFormat="1" ht="15.75" hidden="1" x14ac:dyDescent="0.2">
      <c r="D247" s="10"/>
    </row>
    <row r="248" spans="4:4" s="13" customFormat="1" ht="15.75" hidden="1" x14ac:dyDescent="0.2">
      <c r="D248" s="10"/>
    </row>
    <row r="249" spans="4:4" s="13" customFormat="1" ht="15.75" hidden="1" x14ac:dyDescent="0.2">
      <c r="D249" s="10"/>
    </row>
    <row r="250" spans="4:4" s="13" customFormat="1" ht="15.75" hidden="1" x14ac:dyDescent="0.2">
      <c r="D250" s="10"/>
    </row>
    <row r="251" spans="4:4" s="13" customFormat="1" ht="15.75" hidden="1" x14ac:dyDescent="0.2">
      <c r="D251" s="10"/>
    </row>
    <row r="252" spans="4:4" s="13" customFormat="1" ht="15.75" hidden="1" x14ac:dyDescent="0.2">
      <c r="D252" s="10"/>
    </row>
    <row r="253" spans="4:4" s="13" customFormat="1" ht="15.75" hidden="1" x14ac:dyDescent="0.2">
      <c r="D253" s="10"/>
    </row>
    <row r="254" spans="4:4" s="13" customFormat="1" ht="15.75" hidden="1" x14ac:dyDescent="0.2">
      <c r="D254" s="10"/>
    </row>
    <row r="255" spans="4:4" s="13" customFormat="1" ht="15.75" hidden="1" x14ac:dyDescent="0.2">
      <c r="D255" s="10"/>
    </row>
    <row r="256" spans="4:4" s="13" customFormat="1" ht="15.75" hidden="1" x14ac:dyDescent="0.2">
      <c r="D256" s="10"/>
    </row>
    <row r="257" spans="4:4" s="13" customFormat="1" ht="15.75" hidden="1" x14ac:dyDescent="0.2">
      <c r="D257" s="10"/>
    </row>
    <row r="258" spans="4:4" s="13" customFormat="1" ht="15.75" hidden="1" x14ac:dyDescent="0.2">
      <c r="D258" s="10"/>
    </row>
    <row r="259" spans="4:4" s="13" customFormat="1" ht="15.75" hidden="1" x14ac:dyDescent="0.2">
      <c r="D259" s="10"/>
    </row>
    <row r="260" spans="4:4" s="13" customFormat="1" ht="15.75" hidden="1" x14ac:dyDescent="0.2">
      <c r="D260" s="10"/>
    </row>
    <row r="261" spans="4:4" s="13" customFormat="1" ht="15.75" hidden="1" x14ac:dyDescent="0.2">
      <c r="D261" s="10"/>
    </row>
    <row r="262" spans="4:4" s="13" customFormat="1" ht="15.75" hidden="1" x14ac:dyDescent="0.2">
      <c r="D262" s="10"/>
    </row>
    <row r="263" spans="4:4" s="13" customFormat="1" ht="15.75" hidden="1" x14ac:dyDescent="0.2">
      <c r="D263" s="10"/>
    </row>
    <row r="264" spans="4:4" s="13" customFormat="1" ht="15.75" hidden="1" x14ac:dyDescent="0.2">
      <c r="D264" s="10"/>
    </row>
    <row r="265" spans="4:4" s="13" customFormat="1" ht="15.75" hidden="1" x14ac:dyDescent="0.2">
      <c r="D265" s="10"/>
    </row>
    <row r="266" spans="4:4" s="13" customFormat="1" ht="15.75" hidden="1" x14ac:dyDescent="0.2">
      <c r="D266" s="10"/>
    </row>
    <row r="267" spans="4:4" s="13" customFormat="1" ht="15.75" hidden="1" x14ac:dyDescent="0.2">
      <c r="D267" s="10"/>
    </row>
    <row r="268" spans="4:4" s="13" customFormat="1" ht="15.75" hidden="1" x14ac:dyDescent="0.2">
      <c r="D268" s="10"/>
    </row>
    <row r="269" spans="4:4" s="13" customFormat="1" ht="15.75" hidden="1" x14ac:dyDescent="0.2">
      <c r="D269" s="10"/>
    </row>
    <row r="270" spans="4:4" s="13" customFormat="1" ht="15.75" hidden="1" x14ac:dyDescent="0.2">
      <c r="D270" s="10"/>
    </row>
    <row r="271" spans="4:4" s="13" customFormat="1" ht="15.75" hidden="1" x14ac:dyDescent="0.2">
      <c r="D271" s="10"/>
    </row>
    <row r="272" spans="4:4" s="13" customFormat="1" ht="15.75" hidden="1" x14ac:dyDescent="0.2">
      <c r="D272" s="10"/>
    </row>
    <row r="273" spans="4:4" s="13" customFormat="1" ht="15.75" hidden="1" x14ac:dyDescent="0.2">
      <c r="D273" s="10"/>
    </row>
    <row r="274" spans="4:4" s="13" customFormat="1" ht="15.75" hidden="1" x14ac:dyDescent="0.2">
      <c r="D274" s="10"/>
    </row>
    <row r="275" spans="4:4" s="13" customFormat="1" ht="15.75" hidden="1" x14ac:dyDescent="0.2">
      <c r="D275" s="10"/>
    </row>
    <row r="276" spans="4:4" s="13" customFormat="1" ht="15.75" hidden="1" x14ac:dyDescent="0.2">
      <c r="D276" s="10"/>
    </row>
    <row r="277" spans="4:4" s="13" customFormat="1" ht="15.75" hidden="1" x14ac:dyDescent="0.2">
      <c r="D277" s="10"/>
    </row>
    <row r="278" spans="4:4" s="13" customFormat="1" ht="15.75" hidden="1" x14ac:dyDescent="0.2">
      <c r="D278" s="10"/>
    </row>
    <row r="279" spans="4:4" s="13" customFormat="1" ht="15.75" hidden="1" x14ac:dyDescent="0.2">
      <c r="D279" s="10"/>
    </row>
    <row r="280" spans="4:4" s="13" customFormat="1" ht="15.75" hidden="1" x14ac:dyDescent="0.2">
      <c r="D280" s="10"/>
    </row>
    <row r="281" spans="4:4" s="13" customFormat="1" ht="15.75" hidden="1" x14ac:dyDescent="0.2">
      <c r="D281" s="10"/>
    </row>
    <row r="282" spans="4:4" s="13" customFormat="1" ht="15.75" hidden="1" x14ac:dyDescent="0.2">
      <c r="D282" s="10"/>
    </row>
    <row r="283" spans="4:4" s="13" customFormat="1" ht="15.75" hidden="1" x14ac:dyDescent="0.2">
      <c r="D283" s="10"/>
    </row>
    <row r="284" spans="4:4" s="13" customFormat="1" ht="15.75" hidden="1" x14ac:dyDescent="0.2">
      <c r="D284" s="10"/>
    </row>
    <row r="285" spans="4:4" s="13" customFormat="1" ht="15.75" hidden="1" x14ac:dyDescent="0.2">
      <c r="D285" s="10"/>
    </row>
    <row r="286" spans="4:4" s="13" customFormat="1" ht="15.75" hidden="1" x14ac:dyDescent="0.2">
      <c r="D286" s="10"/>
    </row>
    <row r="287" spans="4:4" s="13" customFormat="1" ht="15.75" hidden="1" x14ac:dyDescent="0.2">
      <c r="D287" s="10"/>
    </row>
    <row r="288" spans="4:4" s="13" customFormat="1" ht="15.75" hidden="1" x14ac:dyDescent="0.2">
      <c r="D288" s="10"/>
    </row>
    <row r="289" spans="4:4" s="13" customFormat="1" ht="15.75" hidden="1" x14ac:dyDescent="0.2">
      <c r="D289" s="10"/>
    </row>
    <row r="290" spans="4:4" s="13" customFormat="1" ht="15.75" hidden="1" x14ac:dyDescent="0.2">
      <c r="D290" s="10"/>
    </row>
    <row r="291" spans="4:4" s="13" customFormat="1" ht="15.75" hidden="1" x14ac:dyDescent="0.2">
      <c r="D291" s="10"/>
    </row>
    <row r="292" spans="4:4" s="13" customFormat="1" ht="15.75" hidden="1" x14ac:dyDescent="0.2">
      <c r="D292" s="10"/>
    </row>
    <row r="293" spans="4:4" s="13" customFormat="1" ht="15.75" hidden="1" x14ac:dyDescent="0.2">
      <c r="D293" s="10"/>
    </row>
    <row r="294" spans="4:4" s="13" customFormat="1" ht="15.75" hidden="1" x14ac:dyDescent="0.2">
      <c r="D294" s="10"/>
    </row>
    <row r="295" spans="4:4" s="13" customFormat="1" ht="15.75" hidden="1" x14ac:dyDescent="0.2">
      <c r="D295" s="10"/>
    </row>
    <row r="296" spans="4:4" s="13" customFormat="1" ht="15.75" hidden="1" x14ac:dyDescent="0.2">
      <c r="D296" s="10"/>
    </row>
    <row r="297" spans="4:4" s="13" customFormat="1" ht="15.75" hidden="1" x14ac:dyDescent="0.2">
      <c r="D297" s="10"/>
    </row>
    <row r="298" spans="4:4" s="13" customFormat="1" ht="15.75" hidden="1" x14ac:dyDescent="0.2">
      <c r="D298" s="10"/>
    </row>
    <row r="299" spans="4:4" s="13" customFormat="1" ht="15.75" hidden="1" x14ac:dyDescent="0.2">
      <c r="D299" s="10"/>
    </row>
    <row r="300" spans="4:4" s="13" customFormat="1" ht="15.75" hidden="1" x14ac:dyDescent="0.2">
      <c r="D300" s="10"/>
    </row>
    <row r="301" spans="4:4" s="13" customFormat="1" ht="15.75" hidden="1" x14ac:dyDescent="0.2">
      <c r="D301" s="10"/>
    </row>
    <row r="302" spans="4:4" s="13" customFormat="1" ht="15.75" hidden="1" x14ac:dyDescent="0.2">
      <c r="D302" s="10"/>
    </row>
    <row r="303" spans="4:4" s="13" customFormat="1" ht="15.75" hidden="1" x14ac:dyDescent="0.2">
      <c r="D303" s="10"/>
    </row>
    <row r="304" spans="4:4" s="13" customFormat="1" ht="15.75" hidden="1" x14ac:dyDescent="0.2">
      <c r="D304" s="10"/>
    </row>
    <row r="305" spans="4:4" s="13" customFormat="1" ht="15.75" hidden="1" x14ac:dyDescent="0.2">
      <c r="D305" s="10"/>
    </row>
    <row r="306" spans="4:4" s="13" customFormat="1" ht="15.75" hidden="1" x14ac:dyDescent="0.2">
      <c r="D306" s="10"/>
    </row>
    <row r="307" spans="4:4" s="13" customFormat="1" ht="15.75" hidden="1" x14ac:dyDescent="0.2">
      <c r="D307" s="10"/>
    </row>
    <row r="308" spans="4:4" s="13" customFormat="1" ht="15.75" hidden="1" x14ac:dyDescent="0.2">
      <c r="D308" s="10"/>
    </row>
    <row r="309" spans="4:4" s="13" customFormat="1" ht="15.75" hidden="1" x14ac:dyDescent="0.2">
      <c r="D309" s="10"/>
    </row>
    <row r="310" spans="4:4" s="13" customFormat="1" ht="15.75" hidden="1" x14ac:dyDescent="0.2">
      <c r="D310" s="10"/>
    </row>
    <row r="311" spans="4:4" s="13" customFormat="1" ht="15.75" hidden="1" x14ac:dyDescent="0.2">
      <c r="D311" s="10"/>
    </row>
    <row r="312" spans="4:4" s="13" customFormat="1" ht="15.75" hidden="1" x14ac:dyDescent="0.2">
      <c r="D312" s="10"/>
    </row>
    <row r="313" spans="4:4" s="13" customFormat="1" ht="15.75" hidden="1" x14ac:dyDescent="0.2">
      <c r="D313" s="10"/>
    </row>
    <row r="314" spans="4:4" s="13" customFormat="1" ht="15.75" hidden="1" x14ac:dyDescent="0.2">
      <c r="D314" s="10"/>
    </row>
    <row r="315" spans="4:4" s="13" customFormat="1" ht="15.75" hidden="1" x14ac:dyDescent="0.2">
      <c r="D315" s="10"/>
    </row>
    <row r="316" spans="4:4" s="13" customFormat="1" ht="15.75" hidden="1" x14ac:dyDescent="0.2">
      <c r="D316" s="10"/>
    </row>
    <row r="317" spans="4:4" s="13" customFormat="1" ht="15.75" hidden="1" x14ac:dyDescent="0.2">
      <c r="D317" s="10"/>
    </row>
    <row r="318" spans="4:4" s="13" customFormat="1" ht="15.75" hidden="1" x14ac:dyDescent="0.2">
      <c r="D318" s="10"/>
    </row>
    <row r="319" spans="4:4" s="13" customFormat="1" ht="15.75" hidden="1" x14ac:dyDescent="0.2">
      <c r="D319" s="10"/>
    </row>
    <row r="320" spans="4:4" s="13" customFormat="1" ht="15.75" hidden="1" x14ac:dyDescent="0.2">
      <c r="D320" s="10"/>
    </row>
    <row r="321" spans="4:4" s="13" customFormat="1" ht="15.75" hidden="1" x14ac:dyDescent="0.2">
      <c r="D321" s="10"/>
    </row>
    <row r="322" spans="4:4" s="13" customFormat="1" ht="15.75" hidden="1" x14ac:dyDescent="0.2">
      <c r="D322" s="10"/>
    </row>
    <row r="323" spans="4:4" s="13" customFormat="1" ht="15.75" hidden="1" x14ac:dyDescent="0.2">
      <c r="D323" s="10"/>
    </row>
    <row r="324" spans="4:4" s="13" customFormat="1" ht="15.75" hidden="1" x14ac:dyDescent="0.2">
      <c r="D324" s="10"/>
    </row>
    <row r="325" spans="4:4" s="13" customFormat="1" ht="15.75" hidden="1" x14ac:dyDescent="0.2">
      <c r="D325" s="10"/>
    </row>
    <row r="326" spans="4:4" s="13" customFormat="1" ht="15.75" hidden="1" x14ac:dyDescent="0.2">
      <c r="D326" s="10"/>
    </row>
    <row r="327" spans="4:4" s="13" customFormat="1" ht="15.75" hidden="1" x14ac:dyDescent="0.2">
      <c r="D327" s="10"/>
    </row>
    <row r="328" spans="4:4" s="13" customFormat="1" ht="15.75" hidden="1" x14ac:dyDescent="0.2">
      <c r="D328" s="10"/>
    </row>
    <row r="329" spans="4:4" s="13" customFormat="1" ht="15.75" hidden="1" x14ac:dyDescent="0.2">
      <c r="D329" s="10"/>
    </row>
    <row r="330" spans="4:4" s="13" customFormat="1" ht="15.75" hidden="1" x14ac:dyDescent="0.2">
      <c r="D330" s="10"/>
    </row>
    <row r="331" spans="4:4" s="13" customFormat="1" ht="15.75" hidden="1" x14ac:dyDescent="0.2">
      <c r="D331" s="10"/>
    </row>
    <row r="332" spans="4:4" s="13" customFormat="1" ht="15.75" hidden="1" x14ac:dyDescent="0.2">
      <c r="D332" s="10"/>
    </row>
    <row r="333" spans="4:4" s="13" customFormat="1" ht="15.75" hidden="1" x14ac:dyDescent="0.2">
      <c r="D333" s="10"/>
    </row>
    <row r="334" spans="4:4" s="13" customFormat="1" ht="15.75" hidden="1" x14ac:dyDescent="0.2">
      <c r="D334" s="10"/>
    </row>
    <row r="335" spans="4:4" s="13" customFormat="1" ht="15.75" hidden="1" x14ac:dyDescent="0.2">
      <c r="D335" s="10"/>
    </row>
    <row r="336" spans="4:4" s="13" customFormat="1" ht="15.75" hidden="1" x14ac:dyDescent="0.2">
      <c r="D336" s="10"/>
    </row>
    <row r="337" spans="4:4" s="13" customFormat="1" ht="15.75" hidden="1" x14ac:dyDescent="0.2">
      <c r="D337" s="10"/>
    </row>
    <row r="338" spans="4:4" s="13" customFormat="1" ht="15.75" hidden="1" x14ac:dyDescent="0.2">
      <c r="D338" s="10"/>
    </row>
    <row r="339" spans="4:4" s="13" customFormat="1" ht="15.75" hidden="1" x14ac:dyDescent="0.2">
      <c r="D339" s="10"/>
    </row>
    <row r="340" spans="4:4" s="13" customFormat="1" ht="15.75" hidden="1" x14ac:dyDescent="0.2">
      <c r="D340" s="10"/>
    </row>
    <row r="341" spans="4:4" s="13" customFormat="1" ht="15.75" hidden="1" x14ac:dyDescent="0.2">
      <c r="D341" s="10"/>
    </row>
    <row r="342" spans="4:4" s="13" customFormat="1" ht="15.75" hidden="1" x14ac:dyDescent="0.2">
      <c r="D342" s="10"/>
    </row>
    <row r="343" spans="4:4" s="13" customFormat="1" ht="15.75" hidden="1" x14ac:dyDescent="0.2">
      <c r="D343" s="10"/>
    </row>
    <row r="344" spans="4:4" s="13" customFormat="1" ht="15.75" hidden="1" x14ac:dyDescent="0.2">
      <c r="D344" s="10"/>
    </row>
    <row r="345" spans="4:4" s="13" customFormat="1" ht="15.75" hidden="1" x14ac:dyDescent="0.2">
      <c r="D345" s="10"/>
    </row>
    <row r="346" spans="4:4" s="13" customFormat="1" ht="15.75" hidden="1" x14ac:dyDescent="0.2">
      <c r="D346" s="10"/>
    </row>
    <row r="347" spans="4:4" s="13" customFormat="1" ht="15.75" hidden="1" x14ac:dyDescent="0.2">
      <c r="D347" s="10"/>
    </row>
    <row r="348" spans="4:4" s="13" customFormat="1" ht="15.75" hidden="1" x14ac:dyDescent="0.2">
      <c r="D348" s="10"/>
    </row>
    <row r="349" spans="4:4" s="13" customFormat="1" ht="15.75" hidden="1" x14ac:dyDescent="0.2">
      <c r="D349" s="10"/>
    </row>
    <row r="350" spans="4:4" s="13" customFormat="1" ht="15.75" hidden="1" x14ac:dyDescent="0.2">
      <c r="D350" s="10"/>
    </row>
    <row r="351" spans="4:4" s="13" customFormat="1" ht="15.75" hidden="1" x14ac:dyDescent="0.2">
      <c r="D351" s="10"/>
    </row>
    <row r="352" spans="4:4" s="13" customFormat="1" ht="15.75" hidden="1" x14ac:dyDescent="0.2">
      <c r="D352" s="10"/>
    </row>
    <row r="353" spans="4:4" s="13" customFormat="1" ht="15.75" hidden="1" x14ac:dyDescent="0.2">
      <c r="D353" s="10"/>
    </row>
    <row r="354" spans="4:4" s="13" customFormat="1" ht="15.75" hidden="1" x14ac:dyDescent="0.2">
      <c r="D354" s="10"/>
    </row>
    <row r="355" spans="4:4" s="13" customFormat="1" ht="15.75" hidden="1" x14ac:dyDescent="0.2">
      <c r="D355" s="10"/>
    </row>
    <row r="356" spans="4:4" s="13" customFormat="1" ht="15.75" hidden="1" x14ac:dyDescent="0.2">
      <c r="D356" s="10"/>
    </row>
    <row r="357" spans="4:4" s="13" customFormat="1" ht="15.75" hidden="1" x14ac:dyDescent="0.2">
      <c r="D357" s="10"/>
    </row>
    <row r="358" spans="4:4" s="13" customFormat="1" ht="15.75" hidden="1" x14ac:dyDescent="0.2">
      <c r="D358" s="10"/>
    </row>
    <row r="359" spans="4:4" s="13" customFormat="1" ht="15.75" hidden="1" x14ac:dyDescent="0.2">
      <c r="D359" s="10"/>
    </row>
    <row r="360" spans="4:4" s="13" customFormat="1" ht="15.75" hidden="1" x14ac:dyDescent="0.2">
      <c r="D360" s="10"/>
    </row>
    <row r="361" spans="4:4" s="13" customFormat="1" ht="15.75" hidden="1" x14ac:dyDescent="0.2">
      <c r="D361" s="10"/>
    </row>
    <row r="362" spans="4:4" s="13" customFormat="1" ht="15.75" hidden="1" x14ac:dyDescent="0.2">
      <c r="D362" s="10"/>
    </row>
    <row r="363" spans="4:4" s="13" customFormat="1" ht="15.75" hidden="1" x14ac:dyDescent="0.2">
      <c r="D363" s="10"/>
    </row>
    <row r="364" spans="4:4" s="13" customFormat="1" ht="15.75" hidden="1" x14ac:dyDescent="0.2">
      <c r="D364" s="10"/>
    </row>
    <row r="365" spans="4:4" s="13" customFormat="1" ht="15.75" hidden="1" x14ac:dyDescent="0.2">
      <c r="D365" s="10"/>
    </row>
    <row r="366" spans="4:4" s="13" customFormat="1" ht="15.75" hidden="1" x14ac:dyDescent="0.2">
      <c r="D366" s="10"/>
    </row>
    <row r="367" spans="4:4" s="13" customFormat="1" ht="15.75" hidden="1" x14ac:dyDescent="0.2">
      <c r="D367" s="10"/>
    </row>
    <row r="368" spans="4:4" s="13" customFormat="1" ht="15.75" hidden="1" x14ac:dyDescent="0.2">
      <c r="D368" s="10"/>
    </row>
    <row r="369" spans="4:4" s="13" customFormat="1" ht="15.75" hidden="1" x14ac:dyDescent="0.2">
      <c r="D369" s="10"/>
    </row>
    <row r="370" spans="4:4" s="13" customFormat="1" ht="15.75" hidden="1" x14ac:dyDescent="0.2">
      <c r="D370" s="10"/>
    </row>
    <row r="371" spans="4:4" s="13" customFormat="1" ht="15.75" hidden="1" x14ac:dyDescent="0.2">
      <c r="D371" s="10"/>
    </row>
    <row r="372" spans="4:4" s="13" customFormat="1" ht="15.75" hidden="1" x14ac:dyDescent="0.2">
      <c r="D372" s="10"/>
    </row>
    <row r="373" spans="4:4" s="13" customFormat="1" ht="15.75" hidden="1" x14ac:dyDescent="0.2">
      <c r="D373" s="10"/>
    </row>
    <row r="374" spans="4:4" s="13" customFormat="1" ht="15.75" hidden="1" x14ac:dyDescent="0.2">
      <c r="D374" s="10"/>
    </row>
    <row r="375" spans="4:4" s="13" customFormat="1" ht="15.75" hidden="1" x14ac:dyDescent="0.2">
      <c r="D375" s="10"/>
    </row>
    <row r="376" spans="4:4" s="13" customFormat="1" ht="15.75" hidden="1" x14ac:dyDescent="0.2">
      <c r="D376" s="10"/>
    </row>
    <row r="377" spans="4:4" s="13" customFormat="1" ht="15.75" hidden="1" x14ac:dyDescent="0.2">
      <c r="D377" s="10"/>
    </row>
    <row r="378" spans="4:4" s="13" customFormat="1" ht="15.75" hidden="1" x14ac:dyDescent="0.2">
      <c r="D378" s="10"/>
    </row>
    <row r="379" spans="4:4" s="13" customFormat="1" ht="15.75" hidden="1" x14ac:dyDescent="0.2">
      <c r="D379" s="10"/>
    </row>
    <row r="380" spans="4:4" s="13" customFormat="1" ht="15.75" hidden="1" x14ac:dyDescent="0.2">
      <c r="D380" s="10"/>
    </row>
    <row r="381" spans="4:4" s="13" customFormat="1" ht="15.75" hidden="1" x14ac:dyDescent="0.2">
      <c r="D381" s="10"/>
    </row>
    <row r="382" spans="4:4" s="13" customFormat="1" ht="15.75" hidden="1" x14ac:dyDescent="0.2">
      <c r="D382" s="10"/>
    </row>
    <row r="383" spans="4:4" s="13" customFormat="1" ht="15.75" hidden="1" x14ac:dyDescent="0.2">
      <c r="D383" s="10"/>
    </row>
    <row r="384" spans="4:4" s="13" customFormat="1" ht="15.75" hidden="1" x14ac:dyDescent="0.2">
      <c r="D384" s="10"/>
    </row>
    <row r="385" spans="4:4" s="13" customFormat="1" ht="15.75" hidden="1" x14ac:dyDescent="0.2">
      <c r="D385" s="10"/>
    </row>
    <row r="386" spans="4:4" s="13" customFormat="1" ht="15.75" hidden="1" x14ac:dyDescent="0.2">
      <c r="D386" s="10"/>
    </row>
    <row r="387" spans="4:4" s="13" customFormat="1" ht="15.75" hidden="1" x14ac:dyDescent="0.2">
      <c r="D387" s="10"/>
    </row>
    <row r="388" spans="4:4" s="13" customFormat="1" ht="15.75" hidden="1" x14ac:dyDescent="0.2">
      <c r="D388" s="10"/>
    </row>
    <row r="389" spans="4:4" s="13" customFormat="1" ht="15.75" hidden="1" x14ac:dyDescent="0.2">
      <c r="D389" s="10"/>
    </row>
    <row r="390" spans="4:4" s="13" customFormat="1" ht="15.75" hidden="1" x14ac:dyDescent="0.2">
      <c r="D390" s="10"/>
    </row>
    <row r="391" spans="4:4" s="13" customFormat="1" ht="15.75" hidden="1" x14ac:dyDescent="0.2">
      <c r="D391" s="10"/>
    </row>
    <row r="392" spans="4:4" s="13" customFormat="1" ht="15.75" hidden="1" x14ac:dyDescent="0.2">
      <c r="D392" s="10"/>
    </row>
    <row r="393" spans="4:4" s="13" customFormat="1" ht="15.75" hidden="1" x14ac:dyDescent="0.2">
      <c r="D393" s="10"/>
    </row>
    <row r="394" spans="4:4" s="13" customFormat="1" ht="15.75" hidden="1" x14ac:dyDescent="0.2">
      <c r="D394" s="10"/>
    </row>
    <row r="395" spans="4:4" s="13" customFormat="1" ht="15.75" hidden="1" x14ac:dyDescent="0.2">
      <c r="D395" s="10"/>
    </row>
    <row r="396" spans="4:4" s="13" customFormat="1" ht="15.75" hidden="1" x14ac:dyDescent="0.2">
      <c r="D396" s="10"/>
    </row>
    <row r="397" spans="4:4" s="13" customFormat="1" ht="15.75" hidden="1" x14ac:dyDescent="0.2">
      <c r="D397" s="10"/>
    </row>
    <row r="398" spans="4:4" s="13" customFormat="1" ht="15.75" hidden="1" x14ac:dyDescent="0.2">
      <c r="D398" s="10"/>
    </row>
    <row r="399" spans="4:4" s="13" customFormat="1" ht="15.75" hidden="1" x14ac:dyDescent="0.2">
      <c r="D399" s="10"/>
    </row>
    <row r="400" spans="4:4" s="13" customFormat="1" ht="15.75" hidden="1" x14ac:dyDescent="0.2">
      <c r="D400" s="10"/>
    </row>
    <row r="401" spans="4:4" s="13" customFormat="1" ht="15.75" hidden="1" x14ac:dyDescent="0.2">
      <c r="D401" s="10"/>
    </row>
    <row r="402" spans="4:4" s="13" customFormat="1" ht="15.75" hidden="1" x14ac:dyDescent="0.2">
      <c r="D402" s="10"/>
    </row>
    <row r="403" spans="4:4" s="13" customFormat="1" ht="15.75" hidden="1" x14ac:dyDescent="0.2">
      <c r="D403" s="10"/>
    </row>
    <row r="404" spans="4:4" s="13" customFormat="1" ht="15.75" hidden="1" x14ac:dyDescent="0.2">
      <c r="D404" s="10"/>
    </row>
    <row r="405" spans="4:4" s="13" customFormat="1" ht="15.75" hidden="1" x14ac:dyDescent="0.2">
      <c r="D405" s="10"/>
    </row>
    <row r="406" spans="4:4" s="13" customFormat="1" ht="15.75" hidden="1" x14ac:dyDescent="0.2">
      <c r="D406" s="10"/>
    </row>
    <row r="407" spans="4:4" s="13" customFormat="1" ht="15.75" hidden="1" x14ac:dyDescent="0.2">
      <c r="D407" s="10"/>
    </row>
    <row r="408" spans="4:4" s="13" customFormat="1" ht="15.75" hidden="1" x14ac:dyDescent="0.2">
      <c r="D408" s="10"/>
    </row>
    <row r="409" spans="4:4" s="13" customFormat="1" ht="15.75" hidden="1" x14ac:dyDescent="0.2">
      <c r="D409" s="10"/>
    </row>
    <row r="410" spans="4:4" s="13" customFormat="1" ht="15.75" hidden="1" x14ac:dyDescent="0.2">
      <c r="D410" s="10"/>
    </row>
    <row r="411" spans="4:4" s="13" customFormat="1" ht="15.75" hidden="1" x14ac:dyDescent="0.2">
      <c r="D411" s="10"/>
    </row>
    <row r="412" spans="4:4" s="13" customFormat="1" ht="15.75" hidden="1" x14ac:dyDescent="0.2">
      <c r="D412" s="10"/>
    </row>
    <row r="413" spans="4:4" s="13" customFormat="1" ht="15.75" hidden="1" x14ac:dyDescent="0.2">
      <c r="D413" s="10"/>
    </row>
    <row r="414" spans="4:4" s="13" customFormat="1" ht="15.75" hidden="1" x14ac:dyDescent="0.2">
      <c r="D414" s="10"/>
    </row>
    <row r="415" spans="4:4" s="13" customFormat="1" ht="15.75" hidden="1" x14ac:dyDescent="0.2">
      <c r="D415" s="10"/>
    </row>
    <row r="416" spans="4:4" s="13" customFormat="1" ht="15.75" hidden="1" x14ac:dyDescent="0.2">
      <c r="D416" s="10"/>
    </row>
    <row r="417" spans="4:4" s="13" customFormat="1" ht="15.75" hidden="1" x14ac:dyDescent="0.2">
      <c r="D417" s="10"/>
    </row>
    <row r="418" spans="4:4" s="13" customFormat="1" ht="15.75" hidden="1" x14ac:dyDescent="0.2">
      <c r="D418" s="10"/>
    </row>
    <row r="419" spans="4:4" s="13" customFormat="1" ht="15.75" hidden="1" x14ac:dyDescent="0.2">
      <c r="D419" s="10"/>
    </row>
    <row r="420" spans="4:4" s="13" customFormat="1" ht="15.75" hidden="1" x14ac:dyDescent="0.2">
      <c r="D420" s="10"/>
    </row>
    <row r="421" spans="4:4" s="13" customFormat="1" ht="15.75" hidden="1" x14ac:dyDescent="0.2">
      <c r="D421" s="10"/>
    </row>
    <row r="422" spans="4:4" s="13" customFormat="1" ht="15.75" hidden="1" x14ac:dyDescent="0.2">
      <c r="D422" s="10"/>
    </row>
    <row r="423" spans="4:4" s="13" customFormat="1" ht="15.75" hidden="1" x14ac:dyDescent="0.2">
      <c r="D423" s="10"/>
    </row>
    <row r="424" spans="4:4" s="13" customFormat="1" ht="15.75" hidden="1" x14ac:dyDescent="0.2">
      <c r="D424" s="10"/>
    </row>
    <row r="425" spans="4:4" s="13" customFormat="1" ht="15.75" hidden="1" x14ac:dyDescent="0.2">
      <c r="D425" s="10"/>
    </row>
    <row r="426" spans="4:4" s="13" customFormat="1" ht="15.75" hidden="1" x14ac:dyDescent="0.2">
      <c r="D426" s="10"/>
    </row>
    <row r="427" spans="4:4" s="13" customFormat="1" ht="15.75" hidden="1" x14ac:dyDescent="0.2">
      <c r="D427" s="10"/>
    </row>
    <row r="428" spans="4:4" s="13" customFormat="1" ht="15.75" hidden="1" x14ac:dyDescent="0.2">
      <c r="D428" s="10"/>
    </row>
    <row r="429" spans="4:4" s="13" customFormat="1" ht="15.75" hidden="1" x14ac:dyDescent="0.2">
      <c r="D429" s="10"/>
    </row>
    <row r="430" spans="4:4" s="13" customFormat="1" ht="15.75" hidden="1" x14ac:dyDescent="0.2">
      <c r="D430" s="10"/>
    </row>
    <row r="431" spans="4:4" s="13" customFormat="1" ht="15.75" hidden="1" x14ac:dyDescent="0.2">
      <c r="D431" s="10"/>
    </row>
    <row r="432" spans="4:4" s="13" customFormat="1" ht="15.75" hidden="1" x14ac:dyDescent="0.2">
      <c r="D432" s="10"/>
    </row>
    <row r="433" spans="4:4" s="13" customFormat="1" ht="15.75" hidden="1" x14ac:dyDescent="0.2">
      <c r="D433" s="10"/>
    </row>
    <row r="434" spans="4:4" s="13" customFormat="1" ht="15.75" hidden="1" x14ac:dyDescent="0.2">
      <c r="D434" s="10"/>
    </row>
    <row r="435" spans="4:4" s="13" customFormat="1" ht="15.75" hidden="1" x14ac:dyDescent="0.2">
      <c r="D435" s="10"/>
    </row>
    <row r="436" spans="4:4" s="13" customFormat="1" ht="15.75" hidden="1" x14ac:dyDescent="0.2">
      <c r="D436" s="10"/>
    </row>
    <row r="437" spans="4:4" s="13" customFormat="1" ht="15.75" hidden="1" x14ac:dyDescent="0.2">
      <c r="D437" s="10"/>
    </row>
    <row r="438" spans="4:4" s="13" customFormat="1" ht="15.75" hidden="1" x14ac:dyDescent="0.2">
      <c r="D438" s="10"/>
    </row>
    <row r="439" spans="4:4" s="13" customFormat="1" ht="15.75" hidden="1" x14ac:dyDescent="0.2">
      <c r="D439" s="10"/>
    </row>
    <row r="440" spans="4:4" s="13" customFormat="1" ht="15.75" hidden="1" x14ac:dyDescent="0.2">
      <c r="D440" s="10"/>
    </row>
    <row r="441" spans="4:4" s="13" customFormat="1" ht="15.75" hidden="1" x14ac:dyDescent="0.2">
      <c r="D441" s="10"/>
    </row>
    <row r="442" spans="4:4" s="13" customFormat="1" ht="15.75" hidden="1" x14ac:dyDescent="0.2">
      <c r="D442" s="10"/>
    </row>
    <row r="443" spans="4:4" s="13" customFormat="1" ht="15.75" hidden="1" x14ac:dyDescent="0.2">
      <c r="D443" s="10"/>
    </row>
    <row r="444" spans="4:4" s="13" customFormat="1" ht="15.75" hidden="1" x14ac:dyDescent="0.2">
      <c r="D444" s="10"/>
    </row>
    <row r="445" spans="4:4" s="13" customFormat="1" ht="15.75" hidden="1" x14ac:dyDescent="0.2">
      <c r="D445" s="10"/>
    </row>
    <row r="446" spans="4:4" s="13" customFormat="1" ht="15.75" hidden="1" x14ac:dyDescent="0.2">
      <c r="D446" s="10"/>
    </row>
    <row r="447" spans="4:4" s="13" customFormat="1" ht="15.75" hidden="1" x14ac:dyDescent="0.2">
      <c r="D447" s="10"/>
    </row>
    <row r="448" spans="4:4" s="13" customFormat="1" ht="15.75" hidden="1" x14ac:dyDescent="0.2">
      <c r="D448" s="10"/>
    </row>
    <row r="449" spans="4:4" s="13" customFormat="1" ht="15.75" hidden="1" x14ac:dyDescent="0.2">
      <c r="D449" s="10"/>
    </row>
    <row r="450" spans="4:4" s="13" customFormat="1" ht="15.75" hidden="1" x14ac:dyDescent="0.2">
      <c r="D450" s="10"/>
    </row>
    <row r="451" spans="4:4" s="13" customFormat="1" ht="15.75" hidden="1" x14ac:dyDescent="0.2">
      <c r="D451" s="10"/>
    </row>
    <row r="452" spans="4:4" s="13" customFormat="1" ht="15.75" hidden="1" x14ac:dyDescent="0.2">
      <c r="D452" s="10"/>
    </row>
    <row r="453" spans="4:4" s="13" customFormat="1" ht="15.75" hidden="1" x14ac:dyDescent="0.2">
      <c r="D453" s="10"/>
    </row>
    <row r="454" spans="4:4" s="13" customFormat="1" ht="15.75" hidden="1" x14ac:dyDescent="0.2">
      <c r="D454" s="10"/>
    </row>
    <row r="455" spans="4:4" s="13" customFormat="1" ht="15.75" hidden="1" x14ac:dyDescent="0.2">
      <c r="D455" s="10"/>
    </row>
    <row r="456" spans="4:4" s="13" customFormat="1" ht="15.75" hidden="1" x14ac:dyDescent="0.2">
      <c r="D456" s="10"/>
    </row>
    <row r="457" spans="4:4" s="13" customFormat="1" ht="15.75" hidden="1" x14ac:dyDescent="0.2">
      <c r="D457" s="10"/>
    </row>
    <row r="458" spans="4:4" s="13" customFormat="1" ht="15.75" hidden="1" x14ac:dyDescent="0.2">
      <c r="D458" s="10"/>
    </row>
    <row r="459" spans="4:4" s="13" customFormat="1" ht="15.75" hidden="1" x14ac:dyDescent="0.2">
      <c r="D459" s="10"/>
    </row>
    <row r="460" spans="4:4" s="13" customFormat="1" ht="15.75" hidden="1" x14ac:dyDescent="0.2">
      <c r="D460" s="10"/>
    </row>
    <row r="461" spans="4:4" s="13" customFormat="1" ht="15.75" hidden="1" x14ac:dyDescent="0.2">
      <c r="D461" s="10"/>
    </row>
    <row r="462" spans="4:4" s="13" customFormat="1" ht="15.75" hidden="1" x14ac:dyDescent="0.2">
      <c r="D462" s="10"/>
    </row>
    <row r="463" spans="4:4" s="13" customFormat="1" ht="15.75" hidden="1" x14ac:dyDescent="0.2">
      <c r="D463" s="10"/>
    </row>
    <row r="464" spans="4:4" s="13" customFormat="1" ht="15.75" hidden="1" x14ac:dyDescent="0.2">
      <c r="D464" s="10"/>
    </row>
    <row r="465" spans="4:4" s="13" customFormat="1" ht="15.75" hidden="1" x14ac:dyDescent="0.2">
      <c r="D465" s="10"/>
    </row>
    <row r="466" spans="4:4" s="13" customFormat="1" ht="15.75" hidden="1" x14ac:dyDescent="0.2">
      <c r="D466" s="10"/>
    </row>
    <row r="467" spans="4:4" s="13" customFormat="1" ht="15.75" hidden="1" x14ac:dyDescent="0.2">
      <c r="D467" s="10"/>
    </row>
    <row r="468" spans="4:4" s="13" customFormat="1" ht="15.75" hidden="1" x14ac:dyDescent="0.2">
      <c r="D468" s="10"/>
    </row>
    <row r="469" spans="4:4" s="13" customFormat="1" ht="15.75" hidden="1" x14ac:dyDescent="0.2">
      <c r="D469" s="10"/>
    </row>
    <row r="470" spans="4:4" s="13" customFormat="1" ht="15.75" hidden="1" x14ac:dyDescent="0.2">
      <c r="D470" s="10"/>
    </row>
    <row r="471" spans="4:4" s="13" customFormat="1" ht="15.75" hidden="1" x14ac:dyDescent="0.2">
      <c r="D471" s="10"/>
    </row>
    <row r="472" spans="4:4" s="13" customFormat="1" ht="15.75" hidden="1" x14ac:dyDescent="0.2">
      <c r="D472" s="10"/>
    </row>
    <row r="473" spans="4:4" s="13" customFormat="1" ht="15.75" hidden="1" x14ac:dyDescent="0.2">
      <c r="D473" s="10"/>
    </row>
    <row r="474" spans="4:4" s="13" customFormat="1" ht="15.75" hidden="1" x14ac:dyDescent="0.2">
      <c r="D474" s="10"/>
    </row>
    <row r="475" spans="4:4" s="13" customFormat="1" ht="15.75" hidden="1" x14ac:dyDescent="0.2">
      <c r="D475" s="10"/>
    </row>
    <row r="476" spans="4:4" s="13" customFormat="1" ht="15.75" hidden="1" x14ac:dyDescent="0.2">
      <c r="D476" s="10"/>
    </row>
    <row r="477" spans="4:4" s="13" customFormat="1" ht="15.75" hidden="1" x14ac:dyDescent="0.2">
      <c r="D477" s="10"/>
    </row>
    <row r="478" spans="4:4" s="13" customFormat="1" ht="15.75" hidden="1" x14ac:dyDescent="0.2">
      <c r="D478" s="10"/>
    </row>
    <row r="479" spans="4:4" s="13" customFormat="1" ht="15.75" hidden="1" x14ac:dyDescent="0.2">
      <c r="D479" s="10"/>
    </row>
    <row r="480" spans="4:4" s="13" customFormat="1" ht="15.75" hidden="1" x14ac:dyDescent="0.2">
      <c r="D480" s="10"/>
    </row>
    <row r="481" spans="4:4" s="13" customFormat="1" ht="15.75" hidden="1" x14ac:dyDescent="0.2">
      <c r="D481" s="10"/>
    </row>
    <row r="482" spans="4:4" s="13" customFormat="1" ht="15.75" hidden="1" x14ac:dyDescent="0.2">
      <c r="D482" s="10"/>
    </row>
    <row r="483" spans="4:4" s="13" customFormat="1" ht="15.75" hidden="1" x14ac:dyDescent="0.2">
      <c r="D483" s="10"/>
    </row>
    <row r="484" spans="4:4" s="13" customFormat="1" ht="15.75" hidden="1" x14ac:dyDescent="0.2">
      <c r="D484" s="10"/>
    </row>
    <row r="485" spans="4:4" s="13" customFormat="1" ht="15.75" hidden="1" x14ac:dyDescent="0.2">
      <c r="D485" s="10"/>
    </row>
    <row r="486" spans="4:4" s="13" customFormat="1" ht="15.75" hidden="1" x14ac:dyDescent="0.2">
      <c r="D486" s="10"/>
    </row>
    <row r="487" spans="4:4" s="13" customFormat="1" ht="15.75" hidden="1" x14ac:dyDescent="0.2">
      <c r="D487" s="10"/>
    </row>
    <row r="488" spans="4:4" s="13" customFormat="1" ht="15.75" hidden="1" x14ac:dyDescent="0.2">
      <c r="D488" s="10"/>
    </row>
    <row r="489" spans="4:4" s="13" customFormat="1" ht="15.75" hidden="1" x14ac:dyDescent="0.2">
      <c r="D489" s="10"/>
    </row>
    <row r="490" spans="4:4" s="13" customFormat="1" ht="15.75" hidden="1" x14ac:dyDescent="0.2">
      <c r="D490" s="10"/>
    </row>
    <row r="491" spans="4:4" s="13" customFormat="1" ht="15.75" hidden="1" x14ac:dyDescent="0.2">
      <c r="D491" s="10"/>
    </row>
    <row r="492" spans="4:4" s="13" customFormat="1" ht="15.75" hidden="1" x14ac:dyDescent="0.2">
      <c r="D492" s="10"/>
    </row>
    <row r="493" spans="4:4" s="13" customFormat="1" ht="15.75" hidden="1" x14ac:dyDescent="0.2">
      <c r="D493" s="10"/>
    </row>
    <row r="494" spans="4:4" s="13" customFormat="1" ht="15.75" hidden="1" x14ac:dyDescent="0.2">
      <c r="D494" s="10"/>
    </row>
    <row r="495" spans="4:4" s="13" customFormat="1" ht="15.75" hidden="1" x14ac:dyDescent="0.2">
      <c r="D495" s="10"/>
    </row>
    <row r="496" spans="4:4" s="13" customFormat="1" ht="15.75" hidden="1" x14ac:dyDescent="0.2">
      <c r="D496" s="10"/>
    </row>
    <row r="497" spans="4:4" s="13" customFormat="1" ht="15.75" hidden="1" x14ac:dyDescent="0.2">
      <c r="D497" s="10"/>
    </row>
    <row r="498" spans="4:4" s="13" customFormat="1" ht="15.75" hidden="1" x14ac:dyDescent="0.2">
      <c r="D498" s="10"/>
    </row>
    <row r="499" spans="4:4" s="13" customFormat="1" ht="15.75" hidden="1" x14ac:dyDescent="0.2">
      <c r="D499" s="10"/>
    </row>
    <row r="500" spans="4:4" s="13" customFormat="1" ht="15.75" hidden="1" x14ac:dyDescent="0.2">
      <c r="D500" s="10"/>
    </row>
    <row r="501" spans="4:4" s="13" customFormat="1" ht="15.75" hidden="1" x14ac:dyDescent="0.2">
      <c r="D501" s="10"/>
    </row>
    <row r="502" spans="4:4" s="13" customFormat="1" ht="15.75" hidden="1" x14ac:dyDescent="0.2">
      <c r="D502" s="10"/>
    </row>
    <row r="503" spans="4:4" s="13" customFormat="1" ht="15.75" hidden="1" x14ac:dyDescent="0.2">
      <c r="D503" s="10"/>
    </row>
    <row r="504" spans="4:4" s="13" customFormat="1" ht="15.75" hidden="1" x14ac:dyDescent="0.2">
      <c r="D504" s="10"/>
    </row>
    <row r="505" spans="4:4" s="13" customFormat="1" ht="15.75" hidden="1" x14ac:dyDescent="0.2">
      <c r="D505" s="10"/>
    </row>
    <row r="506" spans="4:4" s="13" customFormat="1" ht="15.75" hidden="1" x14ac:dyDescent="0.2">
      <c r="D506" s="10"/>
    </row>
    <row r="507" spans="4:4" s="13" customFormat="1" ht="15.75" hidden="1" x14ac:dyDescent="0.2">
      <c r="D507" s="10"/>
    </row>
    <row r="508" spans="4:4" s="13" customFormat="1" ht="15.75" hidden="1" x14ac:dyDescent="0.2">
      <c r="D508" s="10"/>
    </row>
    <row r="509" spans="4:4" s="13" customFormat="1" ht="15.75" hidden="1" x14ac:dyDescent="0.2">
      <c r="D509" s="10"/>
    </row>
    <row r="510" spans="4:4" s="13" customFormat="1" ht="15.75" hidden="1" x14ac:dyDescent="0.2">
      <c r="D510" s="10"/>
    </row>
    <row r="511" spans="4:4" s="13" customFormat="1" ht="15.75" hidden="1" x14ac:dyDescent="0.2">
      <c r="D511" s="10"/>
    </row>
    <row r="512" spans="4:4" s="13" customFormat="1" ht="15.75" hidden="1" x14ac:dyDescent="0.2">
      <c r="D512" s="10"/>
    </row>
    <row r="513" spans="4:4" s="13" customFormat="1" ht="15.75" hidden="1" x14ac:dyDescent="0.2">
      <c r="D513" s="10"/>
    </row>
    <row r="514" spans="4:4" s="13" customFormat="1" ht="15.75" hidden="1" x14ac:dyDescent="0.2">
      <c r="D514" s="10"/>
    </row>
    <row r="515" spans="4:4" s="13" customFormat="1" ht="15.75" hidden="1" x14ac:dyDescent="0.2">
      <c r="D515" s="10"/>
    </row>
    <row r="516" spans="4:4" s="13" customFormat="1" ht="15.75" hidden="1" x14ac:dyDescent="0.2">
      <c r="D516" s="10"/>
    </row>
    <row r="517" spans="4:4" s="13" customFormat="1" ht="15.75" hidden="1" x14ac:dyDescent="0.2">
      <c r="D517" s="10"/>
    </row>
    <row r="518" spans="4:4" s="13" customFormat="1" ht="15.75" hidden="1" x14ac:dyDescent="0.2">
      <c r="D518" s="10"/>
    </row>
    <row r="519" spans="4:4" s="13" customFormat="1" ht="15.75" hidden="1" x14ac:dyDescent="0.2">
      <c r="D519" s="10"/>
    </row>
    <row r="520" spans="4:4" s="13" customFormat="1" ht="15.75" hidden="1" x14ac:dyDescent="0.2">
      <c r="D520" s="10"/>
    </row>
    <row r="521" spans="4:4" s="13" customFormat="1" ht="15.75" hidden="1" x14ac:dyDescent="0.2">
      <c r="D521" s="10"/>
    </row>
    <row r="522" spans="4:4" s="13" customFormat="1" ht="15.75" hidden="1" x14ac:dyDescent="0.2">
      <c r="D522" s="10"/>
    </row>
    <row r="523" spans="4:4" s="13" customFormat="1" ht="15.75" hidden="1" x14ac:dyDescent="0.2">
      <c r="D523" s="10"/>
    </row>
    <row r="524" spans="4:4" s="13" customFormat="1" ht="15.75" hidden="1" x14ac:dyDescent="0.2">
      <c r="D524" s="10"/>
    </row>
    <row r="525" spans="4:4" s="13" customFormat="1" ht="15.75" hidden="1" x14ac:dyDescent="0.2">
      <c r="D525" s="10"/>
    </row>
    <row r="526" spans="4:4" s="13" customFormat="1" ht="15.75" hidden="1" x14ac:dyDescent="0.2">
      <c r="D526" s="10"/>
    </row>
    <row r="527" spans="4:4" s="13" customFormat="1" ht="15.75" hidden="1" x14ac:dyDescent="0.2">
      <c r="D527" s="10"/>
    </row>
    <row r="528" spans="4:4" s="13" customFormat="1" ht="15.75" hidden="1" x14ac:dyDescent="0.2">
      <c r="D528" s="10"/>
    </row>
    <row r="529" spans="4:4" s="13" customFormat="1" ht="15.75" hidden="1" x14ac:dyDescent="0.2">
      <c r="D529" s="10"/>
    </row>
    <row r="530" spans="4:4" s="13" customFormat="1" ht="15.75" hidden="1" x14ac:dyDescent="0.2">
      <c r="D530" s="10"/>
    </row>
    <row r="531" spans="4:4" s="13" customFormat="1" ht="15.75" hidden="1" x14ac:dyDescent="0.2">
      <c r="D531" s="10"/>
    </row>
    <row r="532" spans="4:4" s="13" customFormat="1" ht="15.75" hidden="1" x14ac:dyDescent="0.2">
      <c r="D532" s="10"/>
    </row>
    <row r="533" spans="4:4" s="13" customFormat="1" ht="15.75" hidden="1" x14ac:dyDescent="0.2">
      <c r="D533" s="10"/>
    </row>
    <row r="534" spans="4:4" s="13" customFormat="1" ht="15.75" hidden="1" x14ac:dyDescent="0.2">
      <c r="D534" s="10"/>
    </row>
    <row r="535" spans="4:4" s="13" customFormat="1" ht="15.75" hidden="1" x14ac:dyDescent="0.2">
      <c r="D535" s="10"/>
    </row>
    <row r="536" spans="4:4" s="13" customFormat="1" ht="15.75" hidden="1" x14ac:dyDescent="0.2">
      <c r="D536" s="10"/>
    </row>
    <row r="537" spans="4:4" s="13" customFormat="1" ht="15.75" hidden="1" x14ac:dyDescent="0.2">
      <c r="D537" s="10"/>
    </row>
    <row r="538" spans="4:4" s="13" customFormat="1" ht="15.75" hidden="1" x14ac:dyDescent="0.2">
      <c r="D538" s="10"/>
    </row>
    <row r="539" spans="4:4" s="13" customFormat="1" ht="15.75" hidden="1" x14ac:dyDescent="0.2">
      <c r="D539" s="10"/>
    </row>
    <row r="540" spans="4:4" s="13" customFormat="1" ht="15.75" hidden="1" x14ac:dyDescent="0.2">
      <c r="D540" s="10"/>
    </row>
    <row r="541" spans="4:4" s="13" customFormat="1" ht="15.75" hidden="1" x14ac:dyDescent="0.2">
      <c r="D541" s="10"/>
    </row>
    <row r="542" spans="4:4" s="13" customFormat="1" ht="15.75" hidden="1" x14ac:dyDescent="0.2">
      <c r="D542" s="10"/>
    </row>
    <row r="543" spans="4:4" s="13" customFormat="1" ht="15.75" hidden="1" x14ac:dyDescent="0.2">
      <c r="D543" s="10"/>
    </row>
    <row r="544" spans="4:4" s="13" customFormat="1" ht="15.75" hidden="1" x14ac:dyDescent="0.2">
      <c r="D544" s="10"/>
    </row>
    <row r="545" spans="4:4" s="13" customFormat="1" ht="15.75" hidden="1" x14ac:dyDescent="0.2">
      <c r="D545" s="10"/>
    </row>
    <row r="546" spans="4:4" s="13" customFormat="1" ht="15.75" hidden="1" x14ac:dyDescent="0.2">
      <c r="D546" s="10"/>
    </row>
    <row r="547" spans="4:4" s="13" customFormat="1" ht="15.75" hidden="1" x14ac:dyDescent="0.2">
      <c r="D547" s="10"/>
    </row>
    <row r="548" spans="4:4" s="13" customFormat="1" ht="15.75" hidden="1" x14ac:dyDescent="0.2">
      <c r="D548" s="10"/>
    </row>
    <row r="549" spans="4:4" s="13" customFormat="1" ht="15.75" hidden="1" x14ac:dyDescent="0.2">
      <c r="D549" s="10"/>
    </row>
    <row r="550" spans="4:4" s="13" customFormat="1" ht="15.75" hidden="1" x14ac:dyDescent="0.2">
      <c r="D550" s="10"/>
    </row>
    <row r="551" spans="4:4" s="13" customFormat="1" ht="15.75" hidden="1" x14ac:dyDescent="0.2">
      <c r="D551" s="10"/>
    </row>
    <row r="552" spans="4:4" s="13" customFormat="1" ht="15.75" hidden="1" x14ac:dyDescent="0.2">
      <c r="D552" s="10"/>
    </row>
    <row r="553" spans="4:4" s="13" customFormat="1" ht="15.75" hidden="1" x14ac:dyDescent="0.2">
      <c r="D553" s="10"/>
    </row>
    <row r="554" spans="4:4" s="13" customFormat="1" ht="15.75" hidden="1" x14ac:dyDescent="0.2">
      <c r="D554" s="10"/>
    </row>
    <row r="555" spans="4:4" s="13" customFormat="1" ht="15.75" hidden="1" x14ac:dyDescent="0.2">
      <c r="D555" s="10"/>
    </row>
    <row r="556" spans="4:4" s="13" customFormat="1" ht="15.75" hidden="1" x14ac:dyDescent="0.2">
      <c r="D556" s="10"/>
    </row>
    <row r="557" spans="4:4" s="13" customFormat="1" ht="15.75" hidden="1" x14ac:dyDescent="0.2">
      <c r="D557" s="10"/>
    </row>
    <row r="558" spans="4:4" s="13" customFormat="1" ht="15.75" hidden="1" x14ac:dyDescent="0.2">
      <c r="D558" s="10"/>
    </row>
    <row r="559" spans="4:4" s="13" customFormat="1" ht="15.75" hidden="1" x14ac:dyDescent="0.2">
      <c r="D559" s="10"/>
    </row>
    <row r="560" spans="4:4" s="13" customFormat="1" ht="15.75" hidden="1" x14ac:dyDescent="0.2">
      <c r="D560" s="10"/>
    </row>
    <row r="561" spans="4:4" s="13" customFormat="1" ht="15.75" hidden="1" x14ac:dyDescent="0.2">
      <c r="D561" s="10"/>
    </row>
    <row r="562" spans="4:4" s="13" customFormat="1" ht="15.75" hidden="1" x14ac:dyDescent="0.2">
      <c r="D562" s="10"/>
    </row>
    <row r="563" spans="4:4" s="13" customFormat="1" ht="15.75" hidden="1" x14ac:dyDescent="0.2">
      <c r="D563" s="10"/>
    </row>
    <row r="564" spans="4:4" s="13" customFormat="1" ht="15.75" hidden="1" x14ac:dyDescent="0.2">
      <c r="D564" s="10"/>
    </row>
    <row r="565" spans="4:4" s="13" customFormat="1" ht="15.75" hidden="1" x14ac:dyDescent="0.2">
      <c r="D565" s="10"/>
    </row>
    <row r="566" spans="4:4" s="13" customFormat="1" ht="15.75" hidden="1" x14ac:dyDescent="0.2">
      <c r="D566" s="10"/>
    </row>
    <row r="567" spans="4:4" s="13" customFormat="1" ht="15.75" hidden="1" x14ac:dyDescent="0.2">
      <c r="D567" s="10"/>
    </row>
    <row r="568" spans="4:4" s="13" customFormat="1" ht="15.75" hidden="1" x14ac:dyDescent="0.2">
      <c r="D568" s="10"/>
    </row>
    <row r="569" spans="4:4" s="13" customFormat="1" ht="15.75" hidden="1" x14ac:dyDescent="0.2">
      <c r="D569" s="10"/>
    </row>
    <row r="570" spans="4:4" s="13" customFormat="1" ht="15.75" hidden="1" x14ac:dyDescent="0.2">
      <c r="D570" s="10"/>
    </row>
    <row r="571" spans="4:4" s="13" customFormat="1" ht="15.75" hidden="1" x14ac:dyDescent="0.2">
      <c r="D571" s="10"/>
    </row>
    <row r="572" spans="4:4" s="13" customFormat="1" ht="15.75" hidden="1" x14ac:dyDescent="0.2">
      <c r="D572" s="10"/>
    </row>
    <row r="573" spans="4:4" s="13" customFormat="1" ht="15.75" hidden="1" x14ac:dyDescent="0.2">
      <c r="D573" s="10"/>
    </row>
    <row r="574" spans="4:4" s="13" customFormat="1" ht="15.75" hidden="1" x14ac:dyDescent="0.2">
      <c r="D574" s="10"/>
    </row>
    <row r="575" spans="4:4" s="13" customFormat="1" ht="15.75" hidden="1" x14ac:dyDescent="0.2">
      <c r="D575" s="10"/>
    </row>
    <row r="576" spans="4:4" s="13" customFormat="1" ht="15.75" hidden="1" x14ac:dyDescent="0.2">
      <c r="D576" s="10"/>
    </row>
    <row r="577" spans="4:4" s="13" customFormat="1" ht="15.75" hidden="1" x14ac:dyDescent="0.2">
      <c r="D577" s="10"/>
    </row>
    <row r="578" spans="4:4" s="13" customFormat="1" ht="15.75" hidden="1" x14ac:dyDescent="0.2">
      <c r="D578" s="10"/>
    </row>
    <row r="579" spans="4:4" s="13" customFormat="1" ht="15.75" hidden="1" x14ac:dyDescent="0.2">
      <c r="D579" s="10"/>
    </row>
    <row r="580" spans="4:4" s="13" customFormat="1" ht="15.75" hidden="1" x14ac:dyDescent="0.2">
      <c r="D580" s="10"/>
    </row>
    <row r="581" spans="4:4" s="13" customFormat="1" ht="15.75" hidden="1" x14ac:dyDescent="0.2">
      <c r="D581" s="10"/>
    </row>
    <row r="582" spans="4:4" s="13" customFormat="1" ht="15.75" hidden="1" x14ac:dyDescent="0.2">
      <c r="D582" s="10"/>
    </row>
    <row r="583" spans="4:4" s="13" customFormat="1" ht="15.75" hidden="1" x14ac:dyDescent="0.2">
      <c r="D583" s="10"/>
    </row>
    <row r="584" spans="4:4" s="13" customFormat="1" ht="15.75" hidden="1" x14ac:dyDescent="0.2">
      <c r="D584" s="10"/>
    </row>
    <row r="585" spans="4:4" s="13" customFormat="1" ht="15.75" hidden="1" x14ac:dyDescent="0.2">
      <c r="D585" s="10"/>
    </row>
    <row r="586" spans="4:4" s="13" customFormat="1" ht="15.75" hidden="1" x14ac:dyDescent="0.2">
      <c r="D586" s="10"/>
    </row>
    <row r="587" spans="4:4" s="13" customFormat="1" ht="15.75" hidden="1" x14ac:dyDescent="0.2">
      <c r="D587" s="10"/>
    </row>
    <row r="588" spans="4:4" s="13" customFormat="1" ht="15.75" hidden="1" x14ac:dyDescent="0.2">
      <c r="D588" s="10"/>
    </row>
    <row r="589" spans="4:4" s="13" customFormat="1" ht="15.75" hidden="1" x14ac:dyDescent="0.2">
      <c r="D589" s="10"/>
    </row>
    <row r="590" spans="4:4" s="13" customFormat="1" ht="15.75" hidden="1" x14ac:dyDescent="0.2">
      <c r="D590" s="10"/>
    </row>
    <row r="591" spans="4:4" s="13" customFormat="1" ht="15.75" hidden="1" x14ac:dyDescent="0.2">
      <c r="D591" s="10"/>
    </row>
    <row r="592" spans="4:4" s="13" customFormat="1" ht="15.75" hidden="1" x14ac:dyDescent="0.2">
      <c r="D592" s="10"/>
    </row>
    <row r="593" spans="4:4" s="13" customFormat="1" ht="15.75" hidden="1" x14ac:dyDescent="0.2">
      <c r="D593" s="10"/>
    </row>
    <row r="594" spans="4:4" s="13" customFormat="1" ht="15.75" hidden="1" x14ac:dyDescent="0.2">
      <c r="D594" s="10"/>
    </row>
    <row r="595" spans="4:4" s="13" customFormat="1" ht="15.75" hidden="1" x14ac:dyDescent="0.2">
      <c r="D595" s="10"/>
    </row>
    <row r="596" spans="4:4" s="13" customFormat="1" ht="15.75" hidden="1" x14ac:dyDescent="0.2">
      <c r="D596" s="10"/>
    </row>
    <row r="597" spans="4:4" s="13" customFormat="1" ht="15.75" hidden="1" x14ac:dyDescent="0.2">
      <c r="D597" s="10"/>
    </row>
    <row r="598" spans="4:4" s="13" customFormat="1" ht="15.75" hidden="1" x14ac:dyDescent="0.2">
      <c r="D598" s="10"/>
    </row>
    <row r="599" spans="4:4" s="13" customFormat="1" ht="15.75" hidden="1" x14ac:dyDescent="0.2">
      <c r="D599" s="10"/>
    </row>
    <row r="600" spans="4:4" s="13" customFormat="1" ht="15.75" hidden="1" x14ac:dyDescent="0.2">
      <c r="D600" s="10"/>
    </row>
    <row r="601" spans="4:4" s="13" customFormat="1" ht="15.75" hidden="1" x14ac:dyDescent="0.2">
      <c r="D601" s="10"/>
    </row>
    <row r="602" spans="4:4" s="13" customFormat="1" ht="15.75" hidden="1" x14ac:dyDescent="0.2">
      <c r="D602" s="10"/>
    </row>
    <row r="603" spans="4:4" s="13" customFormat="1" ht="15.75" hidden="1" x14ac:dyDescent="0.2">
      <c r="D603" s="10"/>
    </row>
    <row r="604" spans="4:4" s="13" customFormat="1" ht="15.75" hidden="1" x14ac:dyDescent="0.2">
      <c r="D604" s="10"/>
    </row>
    <row r="605" spans="4:4" s="13" customFormat="1" ht="15.75" hidden="1" x14ac:dyDescent="0.2">
      <c r="D605" s="10"/>
    </row>
    <row r="606" spans="4:4" s="13" customFormat="1" ht="15.75" hidden="1" x14ac:dyDescent="0.2">
      <c r="D606" s="10"/>
    </row>
    <row r="607" spans="4:4" s="13" customFormat="1" ht="15.75" hidden="1" x14ac:dyDescent="0.2">
      <c r="D607" s="10"/>
    </row>
    <row r="608" spans="4:4" s="13" customFormat="1" ht="15.75" hidden="1" x14ac:dyDescent="0.2">
      <c r="D608" s="10"/>
    </row>
    <row r="609" spans="4:4" s="13" customFormat="1" ht="15.75" hidden="1" x14ac:dyDescent="0.2">
      <c r="D609" s="10"/>
    </row>
    <row r="610" spans="4:4" s="13" customFormat="1" ht="15.75" hidden="1" x14ac:dyDescent="0.2">
      <c r="D610" s="10"/>
    </row>
    <row r="611" spans="4:4" s="13" customFormat="1" ht="15.75" hidden="1" x14ac:dyDescent="0.2">
      <c r="D611" s="10"/>
    </row>
    <row r="612" spans="4:4" s="13" customFormat="1" ht="15.75" hidden="1" x14ac:dyDescent="0.2">
      <c r="D612" s="10"/>
    </row>
    <row r="613" spans="4:4" s="13" customFormat="1" ht="15.75" hidden="1" x14ac:dyDescent="0.2">
      <c r="D613" s="10"/>
    </row>
    <row r="614" spans="4:4" s="13" customFormat="1" ht="15.75" hidden="1" x14ac:dyDescent="0.2">
      <c r="D614" s="10"/>
    </row>
    <row r="615" spans="4:4" s="13" customFormat="1" ht="15.75" hidden="1" x14ac:dyDescent="0.2">
      <c r="D615" s="10"/>
    </row>
    <row r="616" spans="4:4" s="13" customFormat="1" ht="15.75" hidden="1" x14ac:dyDescent="0.2">
      <c r="D616" s="10"/>
    </row>
    <row r="617" spans="4:4" s="13" customFormat="1" ht="15.75" hidden="1" x14ac:dyDescent="0.2">
      <c r="D617" s="10"/>
    </row>
    <row r="618" spans="4:4" s="13" customFormat="1" ht="15.75" hidden="1" x14ac:dyDescent="0.2">
      <c r="D618" s="10"/>
    </row>
    <row r="619" spans="4:4" s="13" customFormat="1" ht="15.75" hidden="1" x14ac:dyDescent="0.2">
      <c r="D619" s="10"/>
    </row>
    <row r="620" spans="4:4" s="13" customFormat="1" ht="15.75" hidden="1" x14ac:dyDescent="0.2">
      <c r="D620" s="10"/>
    </row>
    <row r="621" spans="4:4" s="13" customFormat="1" ht="15.75" hidden="1" x14ac:dyDescent="0.2">
      <c r="D621" s="10"/>
    </row>
    <row r="622" spans="4:4" s="13" customFormat="1" ht="15.75" hidden="1" x14ac:dyDescent="0.2">
      <c r="D622" s="10"/>
    </row>
    <row r="623" spans="4:4" s="13" customFormat="1" ht="15.75" hidden="1" x14ac:dyDescent="0.2">
      <c r="D623" s="10"/>
    </row>
    <row r="624" spans="4:4" s="13" customFormat="1" ht="15.75" hidden="1" x14ac:dyDescent="0.2">
      <c r="D624" s="10"/>
    </row>
    <row r="625" spans="4:4" s="13" customFormat="1" ht="15.75" hidden="1" x14ac:dyDescent="0.2">
      <c r="D625" s="10"/>
    </row>
    <row r="626" spans="4:4" s="13" customFormat="1" ht="15.75" hidden="1" x14ac:dyDescent="0.2">
      <c r="D626" s="10"/>
    </row>
    <row r="627" spans="4:4" s="13" customFormat="1" ht="15.75" hidden="1" x14ac:dyDescent="0.2">
      <c r="D627" s="10"/>
    </row>
    <row r="628" spans="4:4" s="13" customFormat="1" ht="15.75" hidden="1" x14ac:dyDescent="0.2">
      <c r="D628" s="10"/>
    </row>
    <row r="629" spans="4:4" s="13" customFormat="1" ht="15.75" hidden="1" x14ac:dyDescent="0.2">
      <c r="D629" s="10"/>
    </row>
    <row r="630" spans="4:4" s="13" customFormat="1" ht="15.75" hidden="1" x14ac:dyDescent="0.2">
      <c r="D630" s="10"/>
    </row>
    <row r="631" spans="4:4" s="13" customFormat="1" ht="15.75" hidden="1" x14ac:dyDescent="0.2">
      <c r="D631" s="10"/>
    </row>
    <row r="632" spans="4:4" s="13" customFormat="1" ht="15.75" hidden="1" x14ac:dyDescent="0.2">
      <c r="D632" s="10"/>
    </row>
    <row r="633" spans="4:4" s="13" customFormat="1" ht="15.75" hidden="1" x14ac:dyDescent="0.2">
      <c r="D633" s="10"/>
    </row>
    <row r="634" spans="4:4" s="13" customFormat="1" ht="15.75" hidden="1" x14ac:dyDescent="0.2">
      <c r="D634" s="10"/>
    </row>
    <row r="635" spans="4:4" s="13" customFormat="1" ht="15.75" hidden="1" x14ac:dyDescent="0.2">
      <c r="D635" s="10"/>
    </row>
    <row r="636" spans="4:4" s="13" customFormat="1" ht="15.75" hidden="1" x14ac:dyDescent="0.2">
      <c r="D636" s="10"/>
    </row>
    <row r="637" spans="4:4" s="13" customFormat="1" ht="15.75" hidden="1" x14ac:dyDescent="0.2">
      <c r="D637" s="10"/>
    </row>
    <row r="638" spans="4:4" s="13" customFormat="1" ht="15.75" hidden="1" x14ac:dyDescent="0.2">
      <c r="D638" s="10"/>
    </row>
    <row r="639" spans="4:4" s="13" customFormat="1" ht="15.75" hidden="1" x14ac:dyDescent="0.2">
      <c r="D639" s="10"/>
    </row>
    <row r="640" spans="4:4" s="13" customFormat="1" ht="15.75" hidden="1" x14ac:dyDescent="0.2">
      <c r="D640" s="10"/>
    </row>
    <row r="641" spans="4:4" s="13" customFormat="1" ht="15.75" hidden="1" x14ac:dyDescent="0.2">
      <c r="D641" s="10"/>
    </row>
    <row r="642" spans="4:4" s="13" customFormat="1" ht="15.75" hidden="1" x14ac:dyDescent="0.2">
      <c r="D642" s="10"/>
    </row>
    <row r="643" spans="4:4" s="13" customFormat="1" ht="15.75" hidden="1" x14ac:dyDescent="0.2">
      <c r="D643" s="10"/>
    </row>
    <row r="644" spans="4:4" s="13" customFormat="1" ht="15.75" hidden="1" x14ac:dyDescent="0.2">
      <c r="D644" s="10"/>
    </row>
    <row r="645" spans="4:4" s="13" customFormat="1" ht="15.75" hidden="1" x14ac:dyDescent="0.2">
      <c r="D645" s="10"/>
    </row>
    <row r="646" spans="4:4" s="13" customFormat="1" ht="15.75" hidden="1" x14ac:dyDescent="0.2">
      <c r="D646" s="10"/>
    </row>
    <row r="647" spans="4:4" s="13" customFormat="1" ht="15.75" hidden="1" x14ac:dyDescent="0.2">
      <c r="D647" s="10"/>
    </row>
    <row r="648" spans="4:4" s="13" customFormat="1" ht="15.75" hidden="1" x14ac:dyDescent="0.2">
      <c r="D648" s="10"/>
    </row>
    <row r="649" spans="4:4" s="13" customFormat="1" ht="15.75" hidden="1" x14ac:dyDescent="0.2">
      <c r="D649" s="10"/>
    </row>
    <row r="650" spans="4:4" s="13" customFormat="1" ht="15.75" hidden="1" x14ac:dyDescent="0.2">
      <c r="D650" s="10"/>
    </row>
    <row r="651" spans="4:4" s="13" customFormat="1" ht="15.75" hidden="1" x14ac:dyDescent="0.2">
      <c r="D651" s="10"/>
    </row>
    <row r="652" spans="4:4" s="13" customFormat="1" ht="15.75" hidden="1" x14ac:dyDescent="0.2">
      <c r="D652" s="10"/>
    </row>
    <row r="653" spans="4:4" s="13" customFormat="1" ht="15.75" hidden="1" x14ac:dyDescent="0.2">
      <c r="D653" s="10"/>
    </row>
    <row r="654" spans="4:4" s="13" customFormat="1" ht="15.75" hidden="1" x14ac:dyDescent="0.2">
      <c r="D654" s="10"/>
    </row>
    <row r="655" spans="4:4" s="13" customFormat="1" ht="15.75" hidden="1" x14ac:dyDescent="0.2">
      <c r="D655" s="10"/>
    </row>
    <row r="656" spans="4:4" s="13" customFormat="1" ht="15.75" hidden="1" x14ac:dyDescent="0.2">
      <c r="D656" s="10"/>
    </row>
    <row r="657" spans="4:4" s="13" customFormat="1" ht="15.75" hidden="1" x14ac:dyDescent="0.2">
      <c r="D657" s="10"/>
    </row>
    <row r="658" spans="4:4" s="13" customFormat="1" ht="15.75" hidden="1" x14ac:dyDescent="0.2">
      <c r="D658" s="10"/>
    </row>
    <row r="659" spans="4:4" s="13" customFormat="1" ht="15.75" hidden="1" x14ac:dyDescent="0.2">
      <c r="D659" s="10"/>
    </row>
    <row r="660" spans="4:4" s="13" customFormat="1" ht="15.75" hidden="1" x14ac:dyDescent="0.2">
      <c r="D660" s="10"/>
    </row>
    <row r="661" spans="4:4" s="13" customFormat="1" ht="15.75" hidden="1" x14ac:dyDescent="0.2">
      <c r="D661" s="10"/>
    </row>
    <row r="662" spans="4:4" s="13" customFormat="1" ht="15.75" hidden="1" x14ac:dyDescent="0.2">
      <c r="D662" s="10"/>
    </row>
    <row r="663" spans="4:4" s="13" customFormat="1" ht="15.75" hidden="1" x14ac:dyDescent="0.2">
      <c r="D663" s="10"/>
    </row>
    <row r="664" spans="4:4" s="13" customFormat="1" ht="15.75" hidden="1" x14ac:dyDescent="0.2">
      <c r="D664" s="10"/>
    </row>
    <row r="665" spans="4:4" s="13" customFormat="1" ht="15.75" hidden="1" x14ac:dyDescent="0.2">
      <c r="D665" s="10"/>
    </row>
    <row r="666" spans="4:4" s="13" customFormat="1" ht="15.75" hidden="1" x14ac:dyDescent="0.2">
      <c r="D666" s="10"/>
    </row>
    <row r="667" spans="4:4" s="13" customFormat="1" ht="15.75" hidden="1" x14ac:dyDescent="0.2">
      <c r="D667" s="10"/>
    </row>
    <row r="668" spans="4:4" s="13" customFormat="1" ht="15.75" hidden="1" x14ac:dyDescent="0.2">
      <c r="D668" s="10"/>
    </row>
    <row r="669" spans="4:4" s="13" customFormat="1" ht="15.75" hidden="1" x14ac:dyDescent="0.2">
      <c r="D669" s="10"/>
    </row>
    <row r="670" spans="4:4" s="13" customFormat="1" ht="15.75" hidden="1" x14ac:dyDescent="0.2">
      <c r="D670" s="10"/>
    </row>
    <row r="671" spans="4:4" s="13" customFormat="1" ht="15.75" hidden="1" x14ac:dyDescent="0.2">
      <c r="D671" s="10"/>
    </row>
    <row r="672" spans="4:4" s="13" customFormat="1" ht="15.75" hidden="1" x14ac:dyDescent="0.2">
      <c r="D672" s="10"/>
    </row>
    <row r="673" spans="4:4" s="13" customFormat="1" ht="15.75" hidden="1" x14ac:dyDescent="0.2">
      <c r="D673" s="10"/>
    </row>
    <row r="674" spans="4:4" s="13" customFormat="1" ht="15.75" hidden="1" x14ac:dyDescent="0.2">
      <c r="D674" s="10"/>
    </row>
    <row r="675" spans="4:4" s="13" customFormat="1" ht="15.75" hidden="1" x14ac:dyDescent="0.2">
      <c r="D675" s="10"/>
    </row>
    <row r="676" spans="4:4" s="13" customFormat="1" ht="15.75" hidden="1" x14ac:dyDescent="0.2">
      <c r="D676" s="10"/>
    </row>
    <row r="677" spans="4:4" s="13" customFormat="1" ht="15.75" hidden="1" x14ac:dyDescent="0.2">
      <c r="D677" s="10"/>
    </row>
    <row r="678" spans="4:4" s="13" customFormat="1" ht="15.75" hidden="1" x14ac:dyDescent="0.2">
      <c r="D678" s="10"/>
    </row>
    <row r="679" spans="4:4" s="13" customFormat="1" ht="15.75" hidden="1" x14ac:dyDescent="0.2">
      <c r="D679" s="10"/>
    </row>
    <row r="680" spans="4:4" s="13" customFormat="1" ht="15.75" hidden="1" x14ac:dyDescent="0.2">
      <c r="D680" s="10"/>
    </row>
    <row r="681" spans="4:4" s="13" customFormat="1" ht="15.75" hidden="1" x14ac:dyDescent="0.2">
      <c r="D681" s="10"/>
    </row>
    <row r="682" spans="4:4" s="13" customFormat="1" ht="15.75" hidden="1" x14ac:dyDescent="0.2">
      <c r="D682" s="10"/>
    </row>
    <row r="683" spans="4:4" s="13" customFormat="1" ht="15.75" hidden="1" x14ac:dyDescent="0.2">
      <c r="D683" s="10"/>
    </row>
    <row r="684" spans="4:4" s="13" customFormat="1" ht="15.75" hidden="1" x14ac:dyDescent="0.2">
      <c r="D684" s="10"/>
    </row>
    <row r="685" spans="4:4" s="13" customFormat="1" ht="15.75" hidden="1" x14ac:dyDescent="0.2">
      <c r="D685" s="10"/>
    </row>
    <row r="686" spans="4:4" s="13" customFormat="1" ht="15.75" hidden="1" x14ac:dyDescent="0.2">
      <c r="D686" s="10"/>
    </row>
    <row r="687" spans="4:4" s="13" customFormat="1" ht="15.75" hidden="1" x14ac:dyDescent="0.2">
      <c r="D687" s="10"/>
    </row>
    <row r="688" spans="4:4" s="13" customFormat="1" ht="15.75" hidden="1" x14ac:dyDescent="0.2">
      <c r="D688" s="10"/>
    </row>
    <row r="689" spans="4:4" s="13" customFormat="1" ht="15.75" hidden="1" x14ac:dyDescent="0.2">
      <c r="D689" s="10"/>
    </row>
    <row r="690" spans="4:4" s="13" customFormat="1" ht="15.75" hidden="1" x14ac:dyDescent="0.2">
      <c r="D690" s="10"/>
    </row>
    <row r="691" spans="4:4" s="13" customFormat="1" ht="15.75" hidden="1" x14ac:dyDescent="0.2">
      <c r="D691" s="10"/>
    </row>
    <row r="692" spans="4:4" s="13" customFormat="1" ht="15.75" hidden="1" x14ac:dyDescent="0.2">
      <c r="D692" s="10"/>
    </row>
    <row r="693" spans="4:4" s="13" customFormat="1" ht="15.75" hidden="1" x14ac:dyDescent="0.2">
      <c r="D693" s="10"/>
    </row>
    <row r="694" spans="4:4" s="13" customFormat="1" ht="15.75" hidden="1" x14ac:dyDescent="0.2">
      <c r="D694" s="10"/>
    </row>
    <row r="695" spans="4:4" s="13" customFormat="1" ht="15.75" hidden="1" x14ac:dyDescent="0.2">
      <c r="D695" s="10"/>
    </row>
    <row r="696" spans="4:4" s="13" customFormat="1" ht="15.75" hidden="1" x14ac:dyDescent="0.2">
      <c r="D696" s="10"/>
    </row>
    <row r="697" spans="4:4" s="13" customFormat="1" ht="15.75" hidden="1" x14ac:dyDescent="0.2">
      <c r="D697" s="10"/>
    </row>
    <row r="698" spans="4:4" s="13" customFormat="1" ht="15.75" hidden="1" x14ac:dyDescent="0.2">
      <c r="D698" s="10"/>
    </row>
    <row r="699" spans="4:4" s="13" customFormat="1" ht="15.75" hidden="1" x14ac:dyDescent="0.2">
      <c r="D699" s="10"/>
    </row>
    <row r="700" spans="4:4" s="13" customFormat="1" ht="15.75" hidden="1" x14ac:dyDescent="0.2">
      <c r="D700" s="10"/>
    </row>
    <row r="701" spans="4:4" s="13" customFormat="1" ht="15.75" hidden="1" x14ac:dyDescent="0.2">
      <c r="D701" s="10"/>
    </row>
    <row r="702" spans="4:4" s="13" customFormat="1" ht="15.75" hidden="1" x14ac:dyDescent="0.2">
      <c r="D702" s="10"/>
    </row>
    <row r="703" spans="4:4" s="13" customFormat="1" ht="15.75" hidden="1" x14ac:dyDescent="0.2">
      <c r="D703" s="10"/>
    </row>
    <row r="704" spans="4:4" s="13" customFormat="1" ht="15.75" hidden="1" x14ac:dyDescent="0.2">
      <c r="D704" s="10"/>
    </row>
    <row r="705" spans="4:4" s="13" customFormat="1" ht="15.75" hidden="1" x14ac:dyDescent="0.2">
      <c r="D705" s="10"/>
    </row>
    <row r="706" spans="4:4" s="13" customFormat="1" ht="15.75" hidden="1" x14ac:dyDescent="0.2">
      <c r="D706" s="10"/>
    </row>
    <row r="707" spans="4:4" s="13" customFormat="1" ht="15.75" hidden="1" x14ac:dyDescent="0.2">
      <c r="D707" s="10"/>
    </row>
    <row r="708" spans="4:4" s="13" customFormat="1" ht="15.75" hidden="1" x14ac:dyDescent="0.2">
      <c r="D708" s="10"/>
    </row>
    <row r="709" spans="4:4" s="13" customFormat="1" ht="15.75" hidden="1" x14ac:dyDescent="0.2">
      <c r="D709" s="10"/>
    </row>
    <row r="710" spans="4:4" s="13" customFormat="1" ht="15.75" hidden="1" x14ac:dyDescent="0.2">
      <c r="D710" s="10"/>
    </row>
    <row r="711" spans="4:4" s="13" customFormat="1" ht="15.75" hidden="1" x14ac:dyDescent="0.2">
      <c r="D711" s="10"/>
    </row>
    <row r="712" spans="4:4" s="13" customFormat="1" ht="15.75" hidden="1" x14ac:dyDescent="0.2">
      <c r="D712" s="10"/>
    </row>
    <row r="713" spans="4:4" s="13" customFormat="1" ht="15.75" hidden="1" x14ac:dyDescent="0.2">
      <c r="D713" s="10"/>
    </row>
    <row r="714" spans="4:4" s="13" customFormat="1" ht="15.75" hidden="1" x14ac:dyDescent="0.2">
      <c r="D714" s="10"/>
    </row>
    <row r="715" spans="4:4" s="13" customFormat="1" ht="15.75" hidden="1" x14ac:dyDescent="0.2">
      <c r="D715" s="10"/>
    </row>
    <row r="716" spans="4:4" s="13" customFormat="1" ht="15.75" hidden="1" x14ac:dyDescent="0.2">
      <c r="D716" s="10"/>
    </row>
    <row r="717" spans="4:4" s="13" customFormat="1" ht="15.75" hidden="1" x14ac:dyDescent="0.2">
      <c r="D717" s="10"/>
    </row>
    <row r="718" spans="4:4" s="13" customFormat="1" ht="15.75" hidden="1" x14ac:dyDescent="0.2">
      <c r="D718" s="10"/>
    </row>
    <row r="719" spans="4:4" s="13" customFormat="1" ht="15.75" hidden="1" x14ac:dyDescent="0.2">
      <c r="D719" s="10"/>
    </row>
    <row r="720" spans="4:4" s="13" customFormat="1" ht="15.75" hidden="1" x14ac:dyDescent="0.2">
      <c r="D720" s="10"/>
    </row>
    <row r="721" spans="4:4" s="13" customFormat="1" ht="15.75" hidden="1" x14ac:dyDescent="0.2">
      <c r="D721" s="10"/>
    </row>
    <row r="722" spans="4:4" s="13" customFormat="1" ht="15.75" hidden="1" x14ac:dyDescent="0.2">
      <c r="D722" s="10"/>
    </row>
    <row r="723" spans="4:4" s="13" customFormat="1" ht="15.75" hidden="1" x14ac:dyDescent="0.2">
      <c r="D723" s="10"/>
    </row>
    <row r="724" spans="4:4" s="13" customFormat="1" ht="15.75" hidden="1" x14ac:dyDescent="0.2">
      <c r="D724" s="10"/>
    </row>
    <row r="725" spans="4:4" s="13" customFormat="1" ht="15.75" hidden="1" x14ac:dyDescent="0.2">
      <c r="D725" s="10"/>
    </row>
    <row r="726" spans="4:4" s="13" customFormat="1" ht="15.75" hidden="1" x14ac:dyDescent="0.2">
      <c r="D726" s="10"/>
    </row>
    <row r="727" spans="4:4" s="13" customFormat="1" ht="15.75" hidden="1" x14ac:dyDescent="0.2">
      <c r="D727" s="10"/>
    </row>
    <row r="728" spans="4:4" s="13" customFormat="1" ht="15.75" hidden="1" x14ac:dyDescent="0.2">
      <c r="D728" s="10"/>
    </row>
    <row r="729" spans="4:4" s="13" customFormat="1" ht="15.75" hidden="1" x14ac:dyDescent="0.2">
      <c r="D729" s="10"/>
    </row>
    <row r="730" spans="4:4" s="13" customFormat="1" ht="15.75" hidden="1" x14ac:dyDescent="0.2">
      <c r="D730" s="10"/>
    </row>
    <row r="731" spans="4:4" s="13" customFormat="1" ht="15.75" hidden="1" x14ac:dyDescent="0.2">
      <c r="D731" s="10"/>
    </row>
    <row r="732" spans="4:4" s="13" customFormat="1" ht="15.75" hidden="1" x14ac:dyDescent="0.2">
      <c r="D732" s="10"/>
    </row>
    <row r="733" spans="4:4" s="13" customFormat="1" ht="15.75" hidden="1" x14ac:dyDescent="0.2">
      <c r="D733" s="10"/>
    </row>
    <row r="734" spans="4:4" s="13" customFormat="1" ht="15.75" hidden="1" x14ac:dyDescent="0.2">
      <c r="D734" s="10"/>
    </row>
    <row r="735" spans="4:4" s="13" customFormat="1" ht="15.75" hidden="1" x14ac:dyDescent="0.2">
      <c r="D735" s="10"/>
    </row>
    <row r="736" spans="4:4" s="13" customFormat="1" ht="15.75" hidden="1" x14ac:dyDescent="0.2">
      <c r="D736" s="10"/>
    </row>
    <row r="737" spans="4:4" s="13" customFormat="1" ht="15.75" hidden="1" x14ac:dyDescent="0.2">
      <c r="D737" s="10"/>
    </row>
    <row r="738" spans="4:4" s="13" customFormat="1" ht="15.75" hidden="1" x14ac:dyDescent="0.2">
      <c r="D738" s="10"/>
    </row>
    <row r="739" spans="4:4" s="13" customFormat="1" ht="15.75" hidden="1" x14ac:dyDescent="0.2">
      <c r="D739" s="10"/>
    </row>
    <row r="740" spans="4:4" s="13" customFormat="1" ht="15.75" hidden="1" x14ac:dyDescent="0.2">
      <c r="D740" s="10"/>
    </row>
    <row r="741" spans="4:4" s="13" customFormat="1" ht="15.75" hidden="1" x14ac:dyDescent="0.2">
      <c r="D741" s="10"/>
    </row>
    <row r="742" spans="4:4" s="13" customFormat="1" ht="15.75" hidden="1" x14ac:dyDescent="0.2">
      <c r="D742" s="10"/>
    </row>
    <row r="743" spans="4:4" s="13" customFormat="1" ht="15.75" hidden="1" x14ac:dyDescent="0.2">
      <c r="D743" s="10"/>
    </row>
    <row r="744" spans="4:4" s="13" customFormat="1" ht="15.75" hidden="1" x14ac:dyDescent="0.2">
      <c r="D744" s="10"/>
    </row>
    <row r="745" spans="4:4" s="13" customFormat="1" ht="15.75" hidden="1" x14ac:dyDescent="0.2">
      <c r="D745" s="10"/>
    </row>
    <row r="746" spans="4:4" s="13" customFormat="1" ht="15.75" hidden="1" x14ac:dyDescent="0.2">
      <c r="D746" s="10"/>
    </row>
    <row r="747" spans="4:4" s="13" customFormat="1" ht="15.75" hidden="1" x14ac:dyDescent="0.2">
      <c r="D747" s="10"/>
    </row>
    <row r="748" spans="4:4" s="13" customFormat="1" ht="15.75" hidden="1" x14ac:dyDescent="0.2">
      <c r="D748" s="10"/>
    </row>
    <row r="749" spans="4:4" s="13" customFormat="1" ht="15.75" hidden="1" x14ac:dyDescent="0.2">
      <c r="D749" s="10"/>
    </row>
    <row r="750" spans="4:4" s="13" customFormat="1" ht="15.75" hidden="1" x14ac:dyDescent="0.2">
      <c r="D750" s="10"/>
    </row>
    <row r="751" spans="4:4" s="13" customFormat="1" ht="15.75" hidden="1" x14ac:dyDescent="0.2">
      <c r="D751" s="10"/>
    </row>
    <row r="752" spans="4:4" s="13" customFormat="1" ht="15.75" hidden="1" x14ac:dyDescent="0.2">
      <c r="D752" s="10"/>
    </row>
    <row r="753" spans="2:5" s="13" customFormat="1" ht="15.75" hidden="1" x14ac:dyDescent="0.2">
      <c r="D753" s="10"/>
    </row>
    <row r="754" spans="2:5" s="13" customFormat="1" ht="15.75" hidden="1" x14ac:dyDescent="0.2">
      <c r="D754" s="10"/>
    </row>
    <row r="755" spans="2:5" s="13" customFormat="1" ht="15.75" hidden="1" x14ac:dyDescent="0.2">
      <c r="D755" s="10"/>
    </row>
    <row r="756" spans="2:5" s="13" customFormat="1" ht="15.75" hidden="1" x14ac:dyDescent="0.2">
      <c r="D756" s="10"/>
    </row>
    <row r="757" spans="2:5" s="13" customFormat="1" ht="15.75" hidden="1" x14ac:dyDescent="0.2">
      <c r="D757" s="10"/>
    </row>
    <row r="761" spans="2:5" s="9" customFormat="1" ht="15.75" hidden="1" x14ac:dyDescent="0.3">
      <c r="B761" s="13"/>
      <c r="C761" s="11"/>
      <c r="D761" s="10"/>
      <c r="E761" s="12"/>
    </row>
    <row r="762" spans="2:5" s="9" customFormat="1" ht="15.75" hidden="1" x14ac:dyDescent="0.3">
      <c r="B762" s="13"/>
      <c r="C762" s="11"/>
      <c r="D762" s="10"/>
      <c r="E762" s="12"/>
    </row>
    <row r="763" spans="2:5" s="9" customFormat="1" ht="15.75" hidden="1" x14ac:dyDescent="0.3">
      <c r="B763" s="13"/>
      <c r="C763" s="11"/>
      <c r="D763" s="10"/>
      <c r="E763" s="12"/>
    </row>
    <row r="764" spans="2:5" s="9" customFormat="1" ht="15.75" hidden="1" x14ac:dyDescent="0.3">
      <c r="B764" s="13"/>
      <c r="C764" s="11"/>
      <c r="D764" s="10"/>
      <c r="E764" s="12"/>
    </row>
    <row r="765" spans="2:5" s="9" customFormat="1" ht="15.75" hidden="1" x14ac:dyDescent="0.3">
      <c r="B765" s="13"/>
      <c r="C765" s="11"/>
      <c r="D765" s="10"/>
      <c r="E765" s="12"/>
    </row>
    <row r="766" spans="2:5" s="9" customFormat="1" ht="15.75" hidden="1" x14ac:dyDescent="0.3">
      <c r="B766" s="13"/>
      <c r="C766" s="11"/>
      <c r="D766" s="10"/>
      <c r="E766" s="12"/>
    </row>
    <row r="767" spans="2:5" s="9" customFormat="1" ht="15.75" hidden="1" x14ac:dyDescent="0.3">
      <c r="B767" s="13"/>
      <c r="C767" s="11"/>
      <c r="D767" s="10"/>
      <c r="E767" s="12"/>
    </row>
    <row r="768" spans="2:5" s="9" customFormat="1" ht="15.75" hidden="1" x14ac:dyDescent="0.3">
      <c r="B768" s="13"/>
      <c r="C768" s="11"/>
      <c r="D768" s="10"/>
      <c r="E768" s="12"/>
    </row>
    <row r="769" spans="2:5" s="9" customFormat="1" ht="15.75" hidden="1" x14ac:dyDescent="0.3">
      <c r="B769" s="13"/>
      <c r="C769" s="11"/>
      <c r="D769" s="10"/>
      <c r="E769" s="12"/>
    </row>
    <row r="770" spans="2:5" s="9" customFormat="1" ht="15.75" hidden="1" x14ac:dyDescent="0.3">
      <c r="B770" s="13"/>
      <c r="C770" s="11"/>
      <c r="D770" s="10"/>
      <c r="E770" s="12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442"/>
  <sheetViews>
    <sheetView showGridLines="0" zoomScale="85" zoomScaleNormal="85" zoomScaleSheetLayoutView="120" workbookViewId="0">
      <pane xSplit="1" ySplit="8" topLeftCell="B147" activePane="bottomRight" state="frozen"/>
      <selection activeCell="E70" sqref="E70"/>
      <selection pane="topRight" activeCell="E70" sqref="E70"/>
      <selection pane="bottomLeft" activeCell="E70" sqref="E70"/>
      <selection pane="bottomRight" activeCell="B154" sqref="B154"/>
    </sheetView>
  </sheetViews>
  <sheetFormatPr baseColWidth="10" defaultColWidth="0" defaultRowHeight="21" x14ac:dyDescent="0.45"/>
  <cols>
    <col min="1" max="2" width="15.7109375" style="34" customWidth="1"/>
    <col min="3" max="4" width="16.7109375" style="34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33"/>
      <c r="D1" s="35" t="s">
        <v>56</v>
      </c>
    </row>
    <row r="2" spans="1:6" x14ac:dyDescent="0.45">
      <c r="A2" s="33" t="s">
        <v>27</v>
      </c>
    </row>
    <row r="3" spans="1:6" x14ac:dyDescent="0.45">
      <c r="A3" s="33" t="s">
        <v>21</v>
      </c>
    </row>
    <row r="4" spans="1:6" x14ac:dyDescent="0.45">
      <c r="A4" s="34" t="s">
        <v>66</v>
      </c>
    </row>
    <row r="5" spans="1:6" x14ac:dyDescent="0.45">
      <c r="A5" s="34" t="s">
        <v>26</v>
      </c>
    </row>
    <row r="6" spans="1:6" s="1" customFormat="1" ht="15.95" customHeight="1" x14ac:dyDescent="0.45">
      <c r="A6" s="33"/>
      <c r="B6" s="33"/>
      <c r="C6" s="34"/>
      <c r="D6" s="34"/>
      <c r="E6" s="4"/>
      <c r="F6" s="4"/>
    </row>
    <row r="7" spans="1:6" ht="20.25" customHeight="1" x14ac:dyDescent="0.25">
      <c r="A7" s="90" t="s">
        <v>2</v>
      </c>
      <c r="B7" s="92" t="s">
        <v>68</v>
      </c>
      <c r="C7" s="93"/>
      <c r="D7" s="94"/>
    </row>
    <row r="8" spans="1:6" s="6" customFormat="1" ht="49.5" x14ac:dyDescent="0.2">
      <c r="A8" s="91"/>
      <c r="B8" s="51" t="s">
        <v>11</v>
      </c>
      <c r="C8" s="52" t="s">
        <v>55</v>
      </c>
      <c r="D8" s="53" t="s">
        <v>65</v>
      </c>
      <c r="E8" s="5"/>
      <c r="F8" s="5"/>
    </row>
    <row r="9" spans="1:6" ht="13.5" customHeight="1" x14ac:dyDescent="0.25">
      <c r="A9" s="36">
        <v>41275</v>
      </c>
      <c r="B9" s="37">
        <v>99.073922442271453</v>
      </c>
      <c r="C9" s="37"/>
      <c r="D9" s="37"/>
      <c r="F9" s="3">
        <v>2013</v>
      </c>
    </row>
    <row r="10" spans="1:6" ht="13.5" customHeight="1" x14ac:dyDescent="0.25">
      <c r="A10" s="36">
        <v>41306</v>
      </c>
      <c r="B10" s="37">
        <v>98.813707908776905</v>
      </c>
      <c r="C10" s="37"/>
      <c r="D10" s="37"/>
      <c r="F10" s="3" t="s">
        <v>3</v>
      </c>
    </row>
    <row r="11" spans="1:6" ht="13.5" customHeight="1" x14ac:dyDescent="0.25">
      <c r="A11" s="36">
        <v>41334</v>
      </c>
      <c r="B11" s="37">
        <v>101.72127985675179</v>
      </c>
      <c r="C11" s="37"/>
      <c r="D11" s="37"/>
      <c r="F11" s="3" t="s">
        <v>4</v>
      </c>
    </row>
    <row r="12" spans="1:6" ht="13.5" customHeight="1" x14ac:dyDescent="0.25">
      <c r="A12" s="36">
        <v>41365</v>
      </c>
      <c r="B12" s="37">
        <v>101.20066680245824</v>
      </c>
      <c r="C12" s="37"/>
      <c r="D12" s="37"/>
      <c r="F12" s="3" t="s">
        <v>5</v>
      </c>
    </row>
    <row r="13" spans="1:6" ht="13.5" customHeight="1" x14ac:dyDescent="0.25">
      <c r="A13" s="36">
        <v>41395</v>
      </c>
      <c r="B13" s="37">
        <v>99.505064392914591</v>
      </c>
      <c r="C13" s="37"/>
      <c r="D13" s="37"/>
      <c r="F13" s="3" t="s">
        <v>4</v>
      </c>
    </row>
    <row r="14" spans="1:6" ht="13.5" customHeight="1" x14ac:dyDescent="0.25">
      <c r="A14" s="36">
        <v>41426</v>
      </c>
      <c r="B14" s="37">
        <v>96.716136764232559</v>
      </c>
      <c r="C14" s="37"/>
      <c r="D14" s="37"/>
      <c r="F14" s="3" t="s">
        <v>6</v>
      </c>
    </row>
    <row r="15" spans="1:6" ht="13.5" customHeight="1" x14ac:dyDescent="0.25">
      <c r="A15" s="36">
        <v>41456</v>
      </c>
      <c r="B15" s="37">
        <v>98.643257374395887</v>
      </c>
      <c r="C15" s="37"/>
      <c r="D15" s="37"/>
      <c r="F15" s="3" t="s">
        <v>6</v>
      </c>
    </row>
    <row r="16" spans="1:6" ht="13.5" customHeight="1" x14ac:dyDescent="0.25">
      <c r="A16" s="36">
        <v>41487</v>
      </c>
      <c r="B16" s="37">
        <v>98.671757901038916</v>
      </c>
      <c r="C16" s="37"/>
      <c r="D16" s="37"/>
      <c r="F16" s="3" t="s">
        <v>5</v>
      </c>
    </row>
    <row r="17" spans="1:6" ht="13.5" customHeight="1" x14ac:dyDescent="0.25">
      <c r="A17" s="36">
        <v>41518</v>
      </c>
      <c r="B17" s="37">
        <v>97.718510771041196</v>
      </c>
      <c r="C17" s="37"/>
      <c r="D17" s="37"/>
      <c r="F17" s="3" t="s">
        <v>7</v>
      </c>
    </row>
    <row r="18" spans="1:6" ht="13.5" customHeight="1" x14ac:dyDescent="0.25">
      <c r="A18" s="36">
        <v>41548</v>
      </c>
      <c r="B18" s="37">
        <v>99.480789699640781</v>
      </c>
      <c r="C18" s="37"/>
      <c r="D18" s="37"/>
      <c r="F18" s="3" t="s">
        <v>8</v>
      </c>
    </row>
    <row r="19" spans="1:6" ht="13.5" customHeight="1" x14ac:dyDescent="0.25">
      <c r="A19" s="36">
        <v>41579</v>
      </c>
      <c r="B19" s="37">
        <v>102.16032962891575</v>
      </c>
      <c r="C19" s="37"/>
      <c r="D19" s="37"/>
      <c r="F19" s="3" t="s">
        <v>9</v>
      </c>
    </row>
    <row r="20" spans="1:6" ht="13.5" customHeight="1" x14ac:dyDescent="0.25">
      <c r="A20" s="38">
        <v>41609</v>
      </c>
      <c r="B20" s="39">
        <v>106.29457645756182</v>
      </c>
      <c r="C20" s="39"/>
      <c r="D20" s="39"/>
      <c r="F20" s="3" t="s">
        <v>10</v>
      </c>
    </row>
    <row r="21" spans="1:6" ht="13.5" customHeight="1" x14ac:dyDescent="0.25">
      <c r="A21" s="54">
        <v>41640</v>
      </c>
      <c r="B21" s="55">
        <v>102.74650733021946</v>
      </c>
      <c r="C21" s="55">
        <f t="shared" ref="C21:C84" si="0">IFERROR(IF(B21/B9*100-100=-100,"",B21/B9*100-100),"")</f>
        <v>3.7069137845914497</v>
      </c>
      <c r="D21" s="60">
        <f>SUM(B$21:B21)/SUM(B$9:B9)*100-100</f>
        <v>3.7069137845914497</v>
      </c>
      <c r="F21" s="3">
        <f>+F9+1</f>
        <v>2014</v>
      </c>
    </row>
    <row r="22" spans="1:6" ht="13.5" customHeight="1" x14ac:dyDescent="0.25">
      <c r="A22" s="56">
        <v>41671</v>
      </c>
      <c r="B22" s="57">
        <v>102.57385668869614</v>
      </c>
      <c r="C22" s="57">
        <f t="shared" si="0"/>
        <v>3.8052906418515704</v>
      </c>
      <c r="D22" s="61">
        <f>SUM(B$21:B22)/SUM(B$9:B10)*100-100</f>
        <v>3.7560375323519395</v>
      </c>
      <c r="F22" s="3" t="s">
        <v>3</v>
      </c>
    </row>
    <row r="23" spans="1:6" ht="13.5" customHeight="1" x14ac:dyDescent="0.25">
      <c r="A23" s="56">
        <v>41699</v>
      </c>
      <c r="B23" s="57">
        <v>106.76560413928088</v>
      </c>
      <c r="C23" s="57">
        <f t="shared" si="0"/>
        <v>4.9589665895206139</v>
      </c>
      <c r="D23" s="61">
        <f>SUM(B$21:B23)/SUM(B$9:B11)*100-100</f>
        <v>4.1644482274384274</v>
      </c>
      <c r="F23" s="3" t="s">
        <v>4</v>
      </c>
    </row>
    <row r="24" spans="1:6" ht="13.5" customHeight="1" x14ac:dyDescent="0.25">
      <c r="A24" s="56">
        <v>41730</v>
      </c>
      <c r="B24" s="57">
        <v>104.79847133314412</v>
      </c>
      <c r="C24" s="57">
        <f t="shared" si="0"/>
        <v>3.5551193923541291</v>
      </c>
      <c r="D24" s="61">
        <f>SUM(B$21:B24)/SUM(B$9:B12)*100-100</f>
        <v>4.0105983996162564</v>
      </c>
      <c r="F24" s="3" t="s">
        <v>5</v>
      </c>
    </row>
    <row r="25" spans="1:6" ht="13.5" customHeight="1" x14ac:dyDescent="0.25">
      <c r="A25" s="56">
        <v>41760</v>
      </c>
      <c r="B25" s="57">
        <v>104.39430010857451</v>
      </c>
      <c r="C25" s="57">
        <f t="shared" si="0"/>
        <v>4.9135546471824227</v>
      </c>
      <c r="D25" s="61">
        <f>SUM(B$21:B25)/SUM(B$9:B13)*100-100</f>
        <v>4.190182829338454</v>
      </c>
      <c r="F25" s="3" t="s">
        <v>4</v>
      </c>
    </row>
    <row r="26" spans="1:6" ht="13.5" customHeight="1" x14ac:dyDescent="0.25">
      <c r="A26" s="56">
        <v>41791</v>
      </c>
      <c r="B26" s="57">
        <v>101.0495633850206</v>
      </c>
      <c r="C26" s="57">
        <f t="shared" si="0"/>
        <v>4.4805621541230067</v>
      </c>
      <c r="D26" s="61">
        <f>SUM(B$21:B26)/SUM(B$9:B14)*100-100</f>
        <v>4.237222894133069</v>
      </c>
      <c r="F26" s="3" t="s">
        <v>6</v>
      </c>
    </row>
    <row r="27" spans="1:6" ht="13.5" customHeight="1" x14ac:dyDescent="0.25">
      <c r="A27" s="56">
        <v>41821</v>
      </c>
      <c r="B27" s="57">
        <v>103.77992669956785</v>
      </c>
      <c r="C27" s="57">
        <f t="shared" si="0"/>
        <v>5.2073192450204431</v>
      </c>
      <c r="D27" s="61">
        <f>SUM(B$21:B27)/SUM(B$9:B15)*100-100</f>
        <v>4.3747779258427499</v>
      </c>
      <c r="F27" s="3" t="s">
        <v>6</v>
      </c>
    </row>
    <row r="28" spans="1:6" ht="13.5" customHeight="1" x14ac:dyDescent="0.25">
      <c r="A28" s="56">
        <v>41852</v>
      </c>
      <c r="B28" s="57">
        <v>102.19832613631951</v>
      </c>
      <c r="C28" s="57">
        <f t="shared" si="0"/>
        <v>3.5740401410680391</v>
      </c>
      <c r="D28" s="61">
        <f>SUM(B$21:B28)/SUM(B$9:B16)*100-100</f>
        <v>4.2753121698788874</v>
      </c>
      <c r="F28" s="3" t="s">
        <v>5</v>
      </c>
    </row>
    <row r="29" spans="1:6" ht="13.5" customHeight="1" x14ac:dyDescent="0.25">
      <c r="A29" s="56">
        <v>41883</v>
      </c>
      <c r="B29" s="57">
        <v>101.76577237085792</v>
      </c>
      <c r="C29" s="57">
        <f t="shared" si="0"/>
        <v>4.1417553008965058</v>
      </c>
      <c r="D29" s="61">
        <f>SUM(B$21:B29)/SUM(B$9:B17)*100-100</f>
        <v>4.2606820829237648</v>
      </c>
      <c r="F29" s="3" t="s">
        <v>7</v>
      </c>
    </row>
    <row r="30" spans="1:6" ht="13.5" customHeight="1" x14ac:dyDescent="0.25">
      <c r="A30" s="56">
        <v>41913</v>
      </c>
      <c r="B30" s="57">
        <v>103.88678130643571</v>
      </c>
      <c r="C30" s="57">
        <f t="shared" si="0"/>
        <v>4.4289873653976741</v>
      </c>
      <c r="D30" s="61">
        <f>SUM(B$21:B30)/SUM(B$9:B18)*100-100</f>
        <v>4.2775679941283045</v>
      </c>
      <c r="F30" s="3" t="s">
        <v>8</v>
      </c>
    </row>
    <row r="31" spans="1:6" ht="13.5" customHeight="1" x14ac:dyDescent="0.25">
      <c r="A31" s="56">
        <v>41944</v>
      </c>
      <c r="B31" s="57">
        <v>107.09360750928039</v>
      </c>
      <c r="C31" s="57">
        <f t="shared" si="0"/>
        <v>4.8289565022784586</v>
      </c>
      <c r="D31" s="61">
        <f>SUM(B$21:B31)/SUM(B$9:B19)*100-100</f>
        <v>4.3290718365100815</v>
      </c>
      <c r="F31" s="3" t="s">
        <v>9</v>
      </c>
    </row>
    <row r="32" spans="1:6" ht="13.5" customHeight="1" x14ac:dyDescent="0.25">
      <c r="A32" s="58">
        <v>41974</v>
      </c>
      <c r="B32" s="59">
        <v>112.27501714571252</v>
      </c>
      <c r="C32" s="59">
        <f t="shared" si="0"/>
        <v>5.6262895882918258</v>
      </c>
      <c r="D32" s="62">
        <f>SUM(B$21:B32)/SUM(B$9:B20)*100-100</f>
        <v>4.4439778460924799</v>
      </c>
      <c r="F32" s="3" t="s">
        <v>10</v>
      </c>
    </row>
    <row r="33" spans="1:6" ht="13.5" customHeight="1" x14ac:dyDescent="0.25">
      <c r="A33" s="46">
        <v>42005</v>
      </c>
      <c r="B33" s="47">
        <v>107.76242192033743</v>
      </c>
      <c r="C33" s="47">
        <f t="shared" si="0"/>
        <v>4.8818346437774238</v>
      </c>
      <c r="D33" s="37">
        <f>SUM(B$33:B33)/SUM(B$21:B21)*100-100</f>
        <v>4.8818346437774238</v>
      </c>
      <c r="F33" s="3">
        <f>+F21+1</f>
        <v>2015</v>
      </c>
    </row>
    <row r="34" spans="1:6" ht="13.5" customHeight="1" x14ac:dyDescent="0.25">
      <c r="A34" s="36">
        <v>42036</v>
      </c>
      <c r="B34" s="37">
        <v>107.15466229567136</v>
      </c>
      <c r="C34" s="37">
        <f t="shared" si="0"/>
        <v>4.4658607513195108</v>
      </c>
      <c r="D34" s="37">
        <f>SUM(B$33:B34)/SUM(B$21:B22)*100-100</f>
        <v>4.6740225904767385</v>
      </c>
      <c r="F34" s="3" t="s">
        <v>3</v>
      </c>
    </row>
    <row r="35" spans="1:6" ht="13.5" customHeight="1" x14ac:dyDescent="0.25">
      <c r="A35" s="36">
        <v>42064</v>
      </c>
      <c r="B35" s="37">
        <v>111.73453604969608</v>
      </c>
      <c r="C35" s="37">
        <f t="shared" si="0"/>
        <v>4.6540568476838047</v>
      </c>
      <c r="D35" s="37">
        <f>SUM(B$33:B35)/SUM(B$21:B23)*100-100</f>
        <v>4.6671922462483479</v>
      </c>
      <c r="F35" s="3" t="s">
        <v>4</v>
      </c>
    </row>
    <row r="36" spans="1:6" ht="13.5" customHeight="1" x14ac:dyDescent="0.25">
      <c r="A36" s="36">
        <v>42095</v>
      </c>
      <c r="B36" s="37">
        <v>107.65577417924567</v>
      </c>
      <c r="C36" s="37">
        <f t="shared" si="0"/>
        <v>2.7264737832085757</v>
      </c>
      <c r="D36" s="37">
        <f>SUM(B$33:B36)/SUM(B$21:B24)*100-100</f>
        <v>4.1793248447623768</v>
      </c>
      <c r="F36" s="3" t="s">
        <v>5</v>
      </c>
    </row>
    <row r="37" spans="1:6" ht="13.5" customHeight="1" x14ac:dyDescent="0.25">
      <c r="A37" s="36">
        <v>42125</v>
      </c>
      <c r="B37" s="37">
        <v>106.67037538151371</v>
      </c>
      <c r="C37" s="37">
        <f t="shared" si="0"/>
        <v>2.1802677642093187</v>
      </c>
      <c r="D37" s="37">
        <f>SUM(B$33:B37)/SUM(B$21:B25)*100-100</f>
        <v>3.7789820934704466</v>
      </c>
      <c r="F37" s="3" t="s">
        <v>4</v>
      </c>
    </row>
    <row r="38" spans="1:6" ht="13.5" customHeight="1" x14ac:dyDescent="0.25">
      <c r="A38" s="36">
        <v>42156</v>
      </c>
      <c r="B38" s="37">
        <v>105.61764332869308</v>
      </c>
      <c r="C38" s="37">
        <f t="shared" si="0"/>
        <v>4.5206330345704657</v>
      </c>
      <c r="D38" s="37">
        <f>SUM(B$33:B38)/SUM(B$21:B26)*100-100</f>
        <v>3.8994064794782446</v>
      </c>
      <c r="F38" s="3" t="s">
        <v>6</v>
      </c>
    </row>
    <row r="39" spans="1:6" ht="13.5" customHeight="1" x14ac:dyDescent="0.25">
      <c r="A39" s="36">
        <v>42186</v>
      </c>
      <c r="B39" s="37">
        <v>108.70124386468424</v>
      </c>
      <c r="C39" s="37">
        <f t="shared" si="0"/>
        <v>4.742070380684595</v>
      </c>
      <c r="D39" s="37">
        <f>SUM(B$33:B39)/SUM(B$21:B27)*100-100</f>
        <v>4.0198452712786832</v>
      </c>
      <c r="F39" s="3" t="s">
        <v>6</v>
      </c>
    </row>
    <row r="40" spans="1:6" ht="13.5" customHeight="1" x14ac:dyDescent="0.25">
      <c r="A40" s="36">
        <v>42217</v>
      </c>
      <c r="B40" s="37">
        <v>107.52229752473282</v>
      </c>
      <c r="C40" s="37">
        <f t="shared" si="0"/>
        <v>5.209450672716315</v>
      </c>
      <c r="D40" s="37">
        <f>SUM(B$33:B40)/SUM(B$21:B28)*100-100</f>
        <v>4.1666214617305002</v>
      </c>
      <c r="F40" s="3" t="s">
        <v>5</v>
      </c>
    </row>
    <row r="41" spans="1:6" ht="13.5" customHeight="1" x14ac:dyDescent="0.25">
      <c r="A41" s="36">
        <v>42248</v>
      </c>
      <c r="B41" s="37">
        <v>106.6580427719236</v>
      </c>
      <c r="C41" s="37">
        <f t="shared" si="0"/>
        <v>4.8073829609793819</v>
      </c>
      <c r="D41" s="37">
        <f>SUM(B$33:B41)/SUM(B$21:B29)*100-100</f>
        <v>4.2367316960639556</v>
      </c>
      <c r="F41" s="3" t="s">
        <v>7</v>
      </c>
    </row>
    <row r="42" spans="1:6" ht="13.5" customHeight="1" x14ac:dyDescent="0.25">
      <c r="A42" s="36">
        <v>42278</v>
      </c>
      <c r="B42" s="37">
        <v>108.46054128812838</v>
      </c>
      <c r="C42" s="37">
        <f t="shared" si="0"/>
        <v>4.4026390308517023</v>
      </c>
      <c r="D42" s="37">
        <f>SUM(B$33:B42)/SUM(B$21:B30)*100-100</f>
        <v>4.2534011937722198</v>
      </c>
      <c r="F42" s="3" t="s">
        <v>8</v>
      </c>
    </row>
    <row r="43" spans="1:6" ht="13.5" customHeight="1" x14ac:dyDescent="0.25">
      <c r="A43" s="36">
        <v>42309</v>
      </c>
      <c r="B43" s="37">
        <v>111.44266888084348</v>
      </c>
      <c r="C43" s="37">
        <f t="shared" si="0"/>
        <v>4.0609906349323666</v>
      </c>
      <c r="D43" s="37">
        <f>SUM(B$33:B43)/SUM(B$21:B31)*100-100</f>
        <v>4.2353424831080133</v>
      </c>
      <c r="F43" s="3" t="s">
        <v>9</v>
      </c>
    </row>
    <row r="44" spans="1:6" ht="13.5" customHeight="1" x14ac:dyDescent="0.25">
      <c r="A44" s="38">
        <v>42339</v>
      </c>
      <c r="B44" s="39">
        <v>115.23583715714547</v>
      </c>
      <c r="C44" s="39">
        <f t="shared" si="0"/>
        <v>2.6371138359215962</v>
      </c>
      <c r="D44" s="39">
        <f>SUM(B$33:B44)/SUM(B$21:B32)*100-100</f>
        <v>4.0921707141637285</v>
      </c>
      <c r="F44" s="3" t="s">
        <v>10</v>
      </c>
    </row>
    <row r="45" spans="1:6" ht="13.5" customHeight="1" x14ac:dyDescent="0.25">
      <c r="A45" s="54">
        <v>42370</v>
      </c>
      <c r="B45" s="55">
        <v>109.74242230967438</v>
      </c>
      <c r="C45" s="55">
        <f t="shared" si="0"/>
        <v>1.8373755471092323</v>
      </c>
      <c r="D45" s="60">
        <f>SUM(B$45:B45)/SUM(B$33:B33)*100-100</f>
        <v>1.8373755471092323</v>
      </c>
      <c r="F45" s="3">
        <f>+F33+1</f>
        <v>2016</v>
      </c>
    </row>
    <row r="46" spans="1:6" ht="13.5" customHeight="1" x14ac:dyDescent="0.25">
      <c r="A46" s="56">
        <v>42401</v>
      </c>
      <c r="B46" s="57">
        <v>109.43249586304626</v>
      </c>
      <c r="C46" s="57">
        <f t="shared" si="0"/>
        <v>2.1257437787351563</v>
      </c>
      <c r="D46" s="61">
        <f>SUM(B$45:B46)/SUM(B$33:B34)*100-100</f>
        <v>1.981151927611478</v>
      </c>
      <c r="F46" s="3" t="s">
        <v>3</v>
      </c>
    </row>
    <row r="47" spans="1:6" ht="13.5" customHeight="1" x14ac:dyDescent="0.25">
      <c r="A47" s="56">
        <v>42430</v>
      </c>
      <c r="B47" s="57">
        <v>112.95118418889598</v>
      </c>
      <c r="C47" s="57">
        <f t="shared" si="0"/>
        <v>1.0888738452887736</v>
      </c>
      <c r="D47" s="61">
        <f>SUM(B$45:B47)/SUM(B$33:B35)*100-100</f>
        <v>1.6759390605375586</v>
      </c>
      <c r="F47" s="3" t="s">
        <v>4</v>
      </c>
    </row>
    <row r="48" spans="1:6" ht="13.5" customHeight="1" x14ac:dyDescent="0.25">
      <c r="A48" s="56">
        <v>42461</v>
      </c>
      <c r="B48" s="57">
        <v>112.28169552603401</v>
      </c>
      <c r="C48" s="57">
        <f t="shared" si="0"/>
        <v>4.2969560918174636</v>
      </c>
      <c r="D48" s="61">
        <f>SUM(B$45:B48)/SUM(B$33:B36)*100-100</f>
        <v>2.325634693742316</v>
      </c>
      <c r="F48" s="3" t="s">
        <v>5</v>
      </c>
    </row>
    <row r="49" spans="1:6" ht="13.5" customHeight="1" x14ac:dyDescent="0.25">
      <c r="A49" s="56">
        <v>42491</v>
      </c>
      <c r="B49" s="57">
        <v>111.11467836722535</v>
      </c>
      <c r="C49" s="57">
        <f t="shared" si="0"/>
        <v>4.1663891870787069</v>
      </c>
      <c r="D49" s="61">
        <f>SUM(B$45:B49)/SUM(B$33:B37)*100-100</f>
        <v>2.6885959534118058</v>
      </c>
      <c r="F49" s="3" t="s">
        <v>4</v>
      </c>
    </row>
    <row r="50" spans="1:6" ht="13.5" customHeight="1" x14ac:dyDescent="0.25">
      <c r="A50" s="56">
        <v>42522</v>
      </c>
      <c r="B50" s="57">
        <v>108.39295991034921</v>
      </c>
      <c r="C50" s="57">
        <f t="shared" si="0"/>
        <v>2.6277016738756913</v>
      </c>
      <c r="D50" s="61">
        <f>SUM(B$45:B50)/SUM(B$33:B38)*100-100</f>
        <v>2.678649222943335</v>
      </c>
      <c r="F50" s="3" t="s">
        <v>6</v>
      </c>
    </row>
    <row r="51" spans="1:6" ht="13.5" customHeight="1" x14ac:dyDescent="0.25">
      <c r="A51" s="56">
        <v>42552</v>
      </c>
      <c r="B51" s="57">
        <v>109.34935647961156</v>
      </c>
      <c r="C51" s="57">
        <f t="shared" si="0"/>
        <v>0.59623293339137717</v>
      </c>
      <c r="D51" s="61">
        <f>SUM(B$45:B51)/SUM(B$33:B39)*100-100</f>
        <v>2.3789507682837865</v>
      </c>
      <c r="F51" s="3" t="s">
        <v>6</v>
      </c>
    </row>
    <row r="52" spans="1:6" ht="13.5" customHeight="1" x14ac:dyDescent="0.25">
      <c r="A52" s="56">
        <v>42583</v>
      </c>
      <c r="B52" s="57">
        <v>110.4141267195955</v>
      </c>
      <c r="C52" s="57">
        <f t="shared" si="0"/>
        <v>2.689515813403716</v>
      </c>
      <c r="D52" s="61">
        <f>SUM(B$45:B52)/SUM(B$33:B40)*100-100</f>
        <v>2.4176525921209731</v>
      </c>
      <c r="F52" s="3" t="s">
        <v>5</v>
      </c>
    </row>
    <row r="53" spans="1:6" ht="13.5" customHeight="1" x14ac:dyDescent="0.25">
      <c r="A53" s="56">
        <v>42614</v>
      </c>
      <c r="B53" s="57">
        <v>109.80092986307395</v>
      </c>
      <c r="C53" s="57">
        <f t="shared" si="0"/>
        <v>2.9466948853271759</v>
      </c>
      <c r="D53" s="61">
        <f>SUM(B$45:B53)/SUM(B$33:B41)*100-100</f>
        <v>2.4758557425754049</v>
      </c>
      <c r="F53" s="3" t="s">
        <v>7</v>
      </c>
    </row>
    <row r="54" spans="1:6" ht="13.5" customHeight="1" x14ac:dyDescent="0.25">
      <c r="A54" s="56">
        <v>42644</v>
      </c>
      <c r="B54" s="57">
        <v>110.43023135661387</v>
      </c>
      <c r="C54" s="57">
        <f t="shared" si="0"/>
        <v>1.8160430006088291</v>
      </c>
      <c r="D54" s="61">
        <f>SUM(B$45:B54)/SUM(B$33:B42)*100-100</f>
        <v>2.4094663233562557</v>
      </c>
      <c r="F54" s="3" t="s">
        <v>8</v>
      </c>
    </row>
    <row r="55" spans="1:6" ht="13.5" customHeight="1" x14ac:dyDescent="0.25">
      <c r="A55" s="56">
        <v>42675</v>
      </c>
      <c r="B55" s="57">
        <v>114.9977085840937</v>
      </c>
      <c r="C55" s="57">
        <f t="shared" si="0"/>
        <v>3.1900166596434758</v>
      </c>
      <c r="D55" s="61">
        <f>SUM(B$45:B55)/SUM(B$33:B43)*100-100</f>
        <v>2.4826024089613696</v>
      </c>
      <c r="F55" s="3" t="s">
        <v>9</v>
      </c>
    </row>
    <row r="56" spans="1:6" ht="13.5" customHeight="1" x14ac:dyDescent="0.25">
      <c r="A56" s="58">
        <v>42705</v>
      </c>
      <c r="B56" s="59">
        <v>120.64329935194161</v>
      </c>
      <c r="C56" s="59">
        <f t="shared" si="0"/>
        <v>4.6925178210160965</v>
      </c>
      <c r="D56" s="62">
        <f>SUM(B$45:B56)/SUM(B$33:B44)*100-100</f>
        <v>2.6778027160558509</v>
      </c>
      <c r="F56" s="3" t="s">
        <v>10</v>
      </c>
    </row>
    <row r="57" spans="1:6" ht="13.5" customHeight="1" x14ac:dyDescent="0.25">
      <c r="A57" s="46">
        <v>42736</v>
      </c>
      <c r="B57" s="47">
        <v>115.40819404082563</v>
      </c>
      <c r="C57" s="47">
        <f t="shared" si="0"/>
        <v>5.1627908441490575</v>
      </c>
      <c r="D57" s="37">
        <f>SUM(B$57:B57)/SUM(B$45:B45)*100-100</f>
        <v>5.1627908441490575</v>
      </c>
      <c r="F57" s="3">
        <f>+F45+1</f>
        <v>2017</v>
      </c>
    </row>
    <row r="58" spans="1:6" ht="13.5" customHeight="1" x14ac:dyDescent="0.25">
      <c r="A58" s="36">
        <v>42767</v>
      </c>
      <c r="B58" s="37">
        <v>114.31029542949527</v>
      </c>
      <c r="C58" s="37">
        <f t="shared" si="0"/>
        <v>4.457359331869327</v>
      </c>
      <c r="D58" s="37">
        <f>SUM(B$57:B58)/SUM(B$45:B46)*100-100</f>
        <v>4.8105738491898791</v>
      </c>
      <c r="F58" s="3" t="s">
        <v>3</v>
      </c>
    </row>
    <row r="59" spans="1:6" ht="13.5" customHeight="1" x14ac:dyDescent="0.25">
      <c r="A59" s="36">
        <v>42795</v>
      </c>
      <c r="B59" s="37">
        <v>118.08015088892758</v>
      </c>
      <c r="C59" s="37">
        <f t="shared" si="0"/>
        <v>4.5408702324484409</v>
      </c>
      <c r="D59" s="37">
        <f>SUM(B$57:B59)/SUM(B$45:B47)*100-100</f>
        <v>4.7188516308085013</v>
      </c>
      <c r="F59" s="3" t="s">
        <v>4</v>
      </c>
    </row>
    <row r="60" spans="1:6" ht="13.5" customHeight="1" x14ac:dyDescent="0.25">
      <c r="A60" s="36">
        <v>42826</v>
      </c>
      <c r="B60" s="37">
        <v>114.68688847639648</v>
      </c>
      <c r="C60" s="37">
        <f t="shared" si="0"/>
        <v>2.1421060121102187</v>
      </c>
      <c r="D60" s="37">
        <f>SUM(B$57:B60)/SUM(B$45:B48)*100-100</f>
        <v>4.067824874793132</v>
      </c>
      <c r="F60" s="3" t="s">
        <v>5</v>
      </c>
    </row>
    <row r="61" spans="1:6" ht="13.5" customHeight="1" x14ac:dyDescent="0.25">
      <c r="A61" s="36">
        <v>42856</v>
      </c>
      <c r="B61" s="37">
        <v>113.71909435021809</v>
      </c>
      <c r="C61" s="37">
        <f t="shared" si="0"/>
        <v>2.3438991330968264</v>
      </c>
      <c r="D61" s="37">
        <f>SUM(B$57:B61)/SUM(B$45:B49)*100-100</f>
        <v>3.7230081256870733</v>
      </c>
      <c r="F61" s="3" t="s">
        <v>4</v>
      </c>
    </row>
    <row r="62" spans="1:6" ht="13.5" customHeight="1" x14ac:dyDescent="0.25">
      <c r="A62" s="36">
        <v>42887</v>
      </c>
      <c r="B62" s="37">
        <v>111.64261869567477</v>
      </c>
      <c r="C62" s="37">
        <f t="shared" si="0"/>
        <v>2.9980349166711022</v>
      </c>
      <c r="D62" s="37">
        <f>SUM(B$57:B62)/SUM(B$45:B50)*100-100</f>
        <v>3.6046466782791953</v>
      </c>
      <c r="F62" s="3" t="s">
        <v>6</v>
      </c>
    </row>
    <row r="63" spans="1:6" ht="13.5" customHeight="1" x14ac:dyDescent="0.25">
      <c r="A63" s="36">
        <v>42917</v>
      </c>
      <c r="B63" s="37">
        <v>113.83716364531745</v>
      </c>
      <c r="C63" s="37">
        <f t="shared" si="0"/>
        <v>4.1041002070667503</v>
      </c>
      <c r="D63" s="37">
        <f>SUM(B$57:B63)/SUM(B$45:B51)*100-100</f>
        <v>3.6752756820614536</v>
      </c>
      <c r="F63" s="3" t="s">
        <v>6</v>
      </c>
    </row>
    <row r="64" spans="1:6" ht="13.5" customHeight="1" x14ac:dyDescent="0.25">
      <c r="A64" s="36">
        <v>42948</v>
      </c>
      <c r="B64" s="37">
        <v>113.89801764162286</v>
      </c>
      <c r="C64" s="37">
        <f t="shared" si="0"/>
        <v>3.1552945492880298</v>
      </c>
      <c r="D64" s="37">
        <f>SUM(B$57:B64)/SUM(B$45:B52)*100-100</f>
        <v>3.6103049540880505</v>
      </c>
      <c r="F64" s="3" t="s">
        <v>5</v>
      </c>
    </row>
    <row r="65" spans="1:6" ht="13.5" customHeight="1" x14ac:dyDescent="0.25">
      <c r="A65" s="36">
        <v>42979</v>
      </c>
      <c r="B65" s="37">
        <v>112.06562129566402</v>
      </c>
      <c r="C65" s="37">
        <f t="shared" si="0"/>
        <v>2.0625430362149331</v>
      </c>
      <c r="D65" s="37">
        <f>SUM(B$57:B65)/SUM(B$45:B53)*100-100</f>
        <v>3.4392439125165737</v>
      </c>
      <c r="F65" s="3" t="s">
        <v>7</v>
      </c>
    </row>
    <row r="66" spans="1:6" ht="13.5" customHeight="1" x14ac:dyDescent="0.25">
      <c r="A66" s="36">
        <v>43009</v>
      </c>
      <c r="B66" s="37">
        <v>113.61178936823107</v>
      </c>
      <c r="C66" s="37">
        <f t="shared" si="0"/>
        <v>2.8810570914616278</v>
      </c>
      <c r="D66" s="37">
        <f>SUM(B$57:B66)/SUM(B$45:B54)*100-100</f>
        <v>3.3834053973390326</v>
      </c>
      <c r="F66" s="3" t="s">
        <v>8</v>
      </c>
    </row>
    <row r="67" spans="1:6" ht="13.5" customHeight="1" x14ac:dyDescent="0.25">
      <c r="A67" s="36">
        <v>43040</v>
      </c>
      <c r="B67" s="37">
        <v>116.91926130423204</v>
      </c>
      <c r="C67" s="37">
        <f t="shared" si="0"/>
        <v>1.6709487030632175</v>
      </c>
      <c r="D67" s="37">
        <f>SUM(B$57:B67)/SUM(B$45:B55)*100-100</f>
        <v>3.2218438767374096</v>
      </c>
      <c r="F67" s="3" t="s">
        <v>9</v>
      </c>
    </row>
    <row r="68" spans="1:6" ht="13.5" customHeight="1" x14ac:dyDescent="0.25">
      <c r="A68" s="38">
        <v>43070</v>
      </c>
      <c r="B68" s="39">
        <v>122.62817480268359</v>
      </c>
      <c r="C68" s="39">
        <f t="shared" si="0"/>
        <v>1.6452430109290077</v>
      </c>
      <c r="D68" s="39">
        <f>SUM(B$57:B68)/SUM(B$45:B56)*100-100</f>
        <v>3.0798512854563995</v>
      </c>
      <c r="F68" s="3" t="s">
        <v>10</v>
      </c>
    </row>
    <row r="69" spans="1:6" ht="15" customHeight="1" x14ac:dyDescent="0.25">
      <c r="A69" s="54">
        <v>43101</v>
      </c>
      <c r="B69" s="55">
        <v>117.72759310151083</v>
      </c>
      <c r="C69" s="55">
        <f t="shared" si="0"/>
        <v>2.0097351665209402</v>
      </c>
      <c r="D69" s="60">
        <f>SUM(B$69:B69)/SUM(B$57:B57)*100-100</f>
        <v>2.0097351665209402</v>
      </c>
      <c r="F69" s="3">
        <f>+F57+1</f>
        <v>2018</v>
      </c>
    </row>
    <row r="70" spans="1:6" ht="15" customHeight="1" x14ac:dyDescent="0.25">
      <c r="A70" s="56">
        <v>43132</v>
      </c>
      <c r="B70" s="57">
        <v>117.75274836223824</v>
      </c>
      <c r="C70" s="57">
        <f t="shared" si="0"/>
        <v>3.0114985879519622</v>
      </c>
      <c r="D70" s="61">
        <f>SUM(B$69:B70)/SUM(B$57:B58)*100-100</f>
        <v>2.5082230022989194</v>
      </c>
      <c r="F70" s="3" t="s">
        <v>3</v>
      </c>
    </row>
    <row r="71" spans="1:6" ht="15" customHeight="1" x14ac:dyDescent="0.25">
      <c r="A71" s="56">
        <v>43160</v>
      </c>
      <c r="B71" s="57">
        <v>121.73222551034141</v>
      </c>
      <c r="C71" s="57">
        <f t="shared" si="0"/>
        <v>3.0928776715818884</v>
      </c>
      <c r="D71" s="61">
        <f>SUM(B$69:B71)/SUM(B$57:B59)*100-100</f>
        <v>2.7067174860482908</v>
      </c>
      <c r="F71" s="3" t="s">
        <v>4</v>
      </c>
    </row>
    <row r="72" spans="1:6" ht="15" customHeight="1" x14ac:dyDescent="0.25">
      <c r="A72" s="56">
        <v>43191</v>
      </c>
      <c r="B72" s="57">
        <v>119.49655495723935</v>
      </c>
      <c r="C72" s="57">
        <f t="shared" si="0"/>
        <v>4.1937370040627968</v>
      </c>
      <c r="D72" s="61">
        <f>SUM(B$69:B72)/SUM(B$57:B60)*100-100</f>
        <v>3.0754677084695601</v>
      </c>
      <c r="F72" s="3" t="s">
        <v>5</v>
      </c>
    </row>
    <row r="73" spans="1:6" ht="15" customHeight="1" x14ac:dyDescent="0.25">
      <c r="A73" s="56">
        <v>43221</v>
      </c>
      <c r="B73" s="57">
        <v>118.66541867982544</v>
      </c>
      <c r="C73" s="57">
        <f t="shared" si="0"/>
        <v>4.3495987704353922</v>
      </c>
      <c r="D73" s="61">
        <f>SUM(B$69:B73)/SUM(B$57:B61)*100-100</f>
        <v>3.3269287773674421</v>
      </c>
      <c r="F73" s="3" t="s">
        <v>4</v>
      </c>
    </row>
    <row r="74" spans="1:6" ht="15" customHeight="1" x14ac:dyDescent="0.25">
      <c r="A74" s="56">
        <v>43252</v>
      </c>
      <c r="B74" s="57">
        <v>116.38563102776271</v>
      </c>
      <c r="C74" s="57">
        <f t="shared" si="0"/>
        <v>4.2483886418114736</v>
      </c>
      <c r="D74" s="61">
        <f>SUM(B$69:B74)/SUM(B$57:B62)*100-100</f>
        <v>3.476488426699035</v>
      </c>
      <c r="F74" s="3" t="s">
        <v>6</v>
      </c>
    </row>
    <row r="75" spans="1:6" ht="15" customHeight="1" x14ac:dyDescent="0.25">
      <c r="A75" s="56">
        <v>43282</v>
      </c>
      <c r="B75" s="57">
        <v>118.22192372586042</v>
      </c>
      <c r="C75" s="57">
        <f t="shared" si="0"/>
        <v>3.8517826166194453</v>
      </c>
      <c r="D75" s="61">
        <f>SUM(B$69:B75)/SUM(B$57:B63)*100-100</f>
        <v>3.5297792551329792</v>
      </c>
      <c r="F75" s="3" t="s">
        <v>6</v>
      </c>
    </row>
    <row r="76" spans="1:6" ht="15" customHeight="1" x14ac:dyDescent="0.25">
      <c r="A76" s="56">
        <v>43313</v>
      </c>
      <c r="B76" s="57">
        <v>118.01018739234225</v>
      </c>
      <c r="C76" s="57">
        <f t="shared" si="0"/>
        <v>3.6103962438206878</v>
      </c>
      <c r="D76" s="61">
        <f>SUM(B$69:B76)/SUM(B$57:B64)*100-100</f>
        <v>3.5398079701535181</v>
      </c>
      <c r="F76" s="3" t="s">
        <v>5</v>
      </c>
    </row>
    <row r="77" spans="1:6" ht="15" customHeight="1" x14ac:dyDescent="0.25">
      <c r="A77" s="56">
        <v>43344</v>
      </c>
      <c r="B77" s="57">
        <v>115.44666405904239</v>
      </c>
      <c r="C77" s="57">
        <f t="shared" si="0"/>
        <v>3.0170204959272269</v>
      </c>
      <c r="D77" s="61">
        <f>SUM(B$69:B77)/SUM(B$57:B65)*100-100</f>
        <v>3.4827976898144755</v>
      </c>
      <c r="F77" s="3" t="s">
        <v>7</v>
      </c>
    </row>
    <row r="78" spans="1:6" ht="15" customHeight="1" x14ac:dyDescent="0.25">
      <c r="A78" s="56">
        <v>43374</v>
      </c>
      <c r="B78" s="57">
        <v>118.05130959667967</v>
      </c>
      <c r="C78" s="57">
        <f t="shared" si="0"/>
        <v>3.9076228383830198</v>
      </c>
      <c r="D78" s="61">
        <f>SUM(B$69:B78)/SUM(B$57:B66)*100-100</f>
        <v>3.5250887999251432</v>
      </c>
      <c r="F78" s="3" t="s">
        <v>8</v>
      </c>
    </row>
    <row r="79" spans="1:6" ht="15" customHeight="1" x14ac:dyDescent="0.25">
      <c r="A79" s="56">
        <v>43405</v>
      </c>
      <c r="B79" s="57">
        <v>121.16404639874901</v>
      </c>
      <c r="C79" s="57">
        <f t="shared" si="0"/>
        <v>3.6305267816153446</v>
      </c>
      <c r="D79" s="61">
        <f>SUM(B$69:B79)/SUM(B$57:B67)*100-100</f>
        <v>3.5348868731726526</v>
      </c>
      <c r="F79" s="3" t="s">
        <v>9</v>
      </c>
    </row>
    <row r="80" spans="1:6" ht="15" customHeight="1" x14ac:dyDescent="0.25">
      <c r="A80" s="58">
        <v>43435</v>
      </c>
      <c r="B80" s="59">
        <v>125.19532371602318</v>
      </c>
      <c r="C80" s="59">
        <f t="shared" si="0"/>
        <v>2.0934413461427539</v>
      </c>
      <c r="D80" s="62">
        <f>SUM(B$69:B80)/SUM(B$57:B68)*100-100</f>
        <v>3.4068734726747465</v>
      </c>
      <c r="F80" s="3" t="s">
        <v>10</v>
      </c>
    </row>
    <row r="81" spans="1:6" ht="15" customHeight="1" x14ac:dyDescent="0.25">
      <c r="A81" s="46">
        <v>43466</v>
      </c>
      <c r="B81" s="47">
        <v>121.91746056972559</v>
      </c>
      <c r="C81" s="47">
        <f t="shared" si="0"/>
        <v>3.5589510987471158</v>
      </c>
      <c r="D81" s="37">
        <f>SUM(B$81:B81)/SUM(B$69:B69)*100-100</f>
        <v>3.5589510987471158</v>
      </c>
      <c r="F81" s="3">
        <f>IF(B81=0,"",IF(B81="","",IF(B81&gt;0,F69+1,"")))</f>
        <v>2019</v>
      </c>
    </row>
    <row r="82" spans="1:6" ht="15" customHeight="1" x14ac:dyDescent="0.25">
      <c r="A82" s="36">
        <v>43497</v>
      </c>
      <c r="B82" s="37">
        <v>122.67330603954777</v>
      </c>
      <c r="C82" s="37">
        <f t="shared" si="0"/>
        <v>4.17872002628134</v>
      </c>
      <c r="D82" s="37">
        <f>SUM(B$81:B82)/SUM(B$69:B70)*100-100</f>
        <v>3.8688686660184715</v>
      </c>
      <c r="F82" s="3" t="str">
        <f>IF(B82=0,"",IF(B82="","",IF(B82&gt;0,"f","")))</f>
        <v>f</v>
      </c>
    </row>
    <row r="83" spans="1:6" ht="15" customHeight="1" x14ac:dyDescent="0.25">
      <c r="A83" s="36">
        <v>43525</v>
      </c>
      <c r="B83" s="37">
        <v>125.94134014446982</v>
      </c>
      <c r="C83" s="37">
        <f t="shared" si="0"/>
        <v>3.4576831372977921</v>
      </c>
      <c r="D83" s="37">
        <f>SUM(B$81:B83)/SUM(B$69:B71)*100-100</f>
        <v>3.7287433341108596</v>
      </c>
      <c r="F83" s="3" t="str">
        <f>IF(B83=0,"",IF(B83="","",IF(B83&gt;0,"m","")))</f>
        <v>m</v>
      </c>
    </row>
    <row r="84" spans="1:6" ht="15" customHeight="1" x14ac:dyDescent="0.25">
      <c r="A84" s="36">
        <v>43556</v>
      </c>
      <c r="B84" s="37">
        <v>123.97176220757393</v>
      </c>
      <c r="C84" s="37">
        <f t="shared" si="0"/>
        <v>3.7450512710897783</v>
      </c>
      <c r="D84" s="37">
        <f>SUM(B$81:B84)/SUM(B$69:B72)*100-100</f>
        <v>3.7328312405464459</v>
      </c>
      <c r="F84" s="3" t="str">
        <f>IF(B84=0,"",IF(B84="","",IF(B84&gt;0,"a","")))</f>
        <v>a</v>
      </c>
    </row>
    <row r="85" spans="1:6" ht="15" customHeight="1" x14ac:dyDescent="0.25">
      <c r="A85" s="36">
        <v>43586</v>
      </c>
      <c r="B85" s="37">
        <v>123.67986950576758</v>
      </c>
      <c r="C85" s="37">
        <f t="shared" ref="C85:C148" si="1">IFERROR(IF(B85/B73*100-100=-100,"",B85/B73*100-100),"")</f>
        <v>4.2257052490344904</v>
      </c>
      <c r="D85" s="37">
        <f>SUM(B$81:B85)/SUM(B$69:B73)*100-100</f>
        <v>3.8310670510895051</v>
      </c>
      <c r="F85" s="3" t="str">
        <f>IF(B85=0,"",IF(B85="","",IF(B85&gt;0,"m","")))</f>
        <v>m</v>
      </c>
    </row>
    <row r="86" spans="1:6" ht="15" customHeight="1" x14ac:dyDescent="0.25">
      <c r="A86" s="36">
        <v>43617</v>
      </c>
      <c r="B86" s="37">
        <v>120.49449604872382</v>
      </c>
      <c r="C86" s="37">
        <f t="shared" si="1"/>
        <v>3.5303885751850004</v>
      </c>
      <c r="D86" s="37">
        <f>SUM(B$81:B86)/SUM(B$69:B74)*100-100</f>
        <v>3.7819006948517995</v>
      </c>
      <c r="F86" s="3" t="str">
        <f>IF(B86=0,"",IF(B86="","",IF(B86&gt;0,"j","")))</f>
        <v>j</v>
      </c>
    </row>
    <row r="87" spans="1:6" ht="15" customHeight="1" x14ac:dyDescent="0.25">
      <c r="A87" s="36">
        <v>43647</v>
      </c>
      <c r="B87" s="37">
        <v>123.03679770324794</v>
      </c>
      <c r="C87" s="37">
        <f t="shared" si="1"/>
        <v>4.072742030955709</v>
      </c>
      <c r="D87" s="37">
        <f>SUM(B$81:B87)/SUM(B$69:B75)*100-100</f>
        <v>3.8233278803841557</v>
      </c>
      <c r="F87" s="3" t="str">
        <f>IF(B87=0,"",IF(B87="","",IF(B87&gt;0,"j","")))</f>
        <v>j</v>
      </c>
    </row>
    <row r="88" spans="1:6" ht="15" customHeight="1" x14ac:dyDescent="0.25">
      <c r="A88" s="36">
        <v>43678</v>
      </c>
      <c r="B88" s="37">
        <v>121.98891723897391</v>
      </c>
      <c r="C88" s="37">
        <f t="shared" si="1"/>
        <v>3.3715138790550299</v>
      </c>
      <c r="D88" s="37">
        <f>SUM(B$81:B88)/SUM(B$69:B76)*100-100</f>
        <v>3.7670841156055417</v>
      </c>
      <c r="F88" s="3" t="str">
        <f>IF(B88=0,"",IF(B88="","",IF(B88&gt;0,"a","")))</f>
        <v>a</v>
      </c>
    </row>
    <row r="89" spans="1:6" ht="15" customHeight="1" x14ac:dyDescent="0.25">
      <c r="A89" s="36">
        <v>43709</v>
      </c>
      <c r="B89" s="37">
        <v>120.84224600713722</v>
      </c>
      <c r="C89" s="37">
        <f t="shared" si="1"/>
        <v>4.6736577380316362</v>
      </c>
      <c r="D89" s="37">
        <f>SUM(B$81:B89)/SUM(B$69:B77)*100-100</f>
        <v>3.8655015195819118</v>
      </c>
      <c r="F89" s="3" t="str">
        <f>IF(B89=0,"",IF(B89="","",IF(B89&gt;0,"s","")))</f>
        <v>s</v>
      </c>
    </row>
    <row r="90" spans="1:6" ht="15" customHeight="1" x14ac:dyDescent="0.25">
      <c r="A90" s="36">
        <v>43739</v>
      </c>
      <c r="B90" s="37">
        <v>122.92761530205011</v>
      </c>
      <c r="C90" s="37">
        <f t="shared" si="1"/>
        <v>4.1306663365533609</v>
      </c>
      <c r="D90" s="37">
        <f>SUM(B$81:B90)/SUM(B$69:B78)*100-100</f>
        <v>3.8919960706224686</v>
      </c>
      <c r="F90" s="3" t="str">
        <f>IF(B90=0,"",IF(B90="","",IF(B90&gt;0,"o","")))</f>
        <v>o</v>
      </c>
    </row>
    <row r="91" spans="1:6" ht="15" customHeight="1" x14ac:dyDescent="0.25">
      <c r="A91" s="36">
        <v>43770</v>
      </c>
      <c r="B91" s="37">
        <v>127.07386022768047</v>
      </c>
      <c r="C91" s="37">
        <f t="shared" si="1"/>
        <v>4.8775309215758398</v>
      </c>
      <c r="D91" s="37">
        <f>SUM(B$81:B91)/SUM(B$69:B79)*100-100</f>
        <v>3.9836638217293938</v>
      </c>
      <c r="F91" s="3" t="str">
        <f>IF(B91=0,"",IF(B91="","",IF(B91&gt;0,"n","")))</f>
        <v>n</v>
      </c>
    </row>
    <row r="92" spans="1:6" ht="15" customHeight="1" x14ac:dyDescent="0.25">
      <c r="A92" s="38">
        <v>43800</v>
      </c>
      <c r="B92" s="39">
        <v>130.67149606847292</v>
      </c>
      <c r="C92" s="39">
        <f t="shared" si="1"/>
        <v>4.3741029536144396</v>
      </c>
      <c r="D92" s="39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4">
        <v>43831</v>
      </c>
      <c r="B93" s="55">
        <v>127.12926413950667</v>
      </c>
      <c r="C93" s="55">
        <f t="shared" si="1"/>
        <v>4.2748623088326241</v>
      </c>
      <c r="D93" s="60">
        <f>SUM(B$93:B93)/SUM(B$81:B81)*100-100</f>
        <v>4.2748623088326241</v>
      </c>
      <c r="F93" s="3">
        <f>IF(B93=0,"",IF(B93="","",IF(B93&gt;0,F81+1,"")))</f>
        <v>2020</v>
      </c>
    </row>
    <row r="94" spans="1:6" ht="15" customHeight="1" x14ac:dyDescent="0.25">
      <c r="A94" s="56">
        <v>43862</v>
      </c>
      <c r="B94" s="57">
        <v>125.52447892965358</v>
      </c>
      <c r="C94" s="57">
        <f t="shared" si="1"/>
        <v>2.3241999275593486</v>
      </c>
      <c r="D94" s="61">
        <f>SUM(B$93:B94)/SUM(B$81:B82)*100-100</f>
        <v>3.2965171055566742</v>
      </c>
      <c r="F94" s="3" t="str">
        <f>IF(B94=0,"",IF(B94="","",IF(B94&gt;0,"f","")))</f>
        <v>f</v>
      </c>
    </row>
    <row r="95" spans="1:6" ht="15" customHeight="1" x14ac:dyDescent="0.25">
      <c r="A95" s="56">
        <v>43891</v>
      </c>
      <c r="B95" s="57">
        <v>120.91402606469795</v>
      </c>
      <c r="C95" s="57">
        <f t="shared" si="1"/>
        <v>-3.9917902048723164</v>
      </c>
      <c r="D95" s="61">
        <f>SUM(B$93:B95)/SUM(B$81:B83)*100-100</f>
        <v>0.8192710765905673</v>
      </c>
      <c r="F95" s="3" t="str">
        <f>IF(B95=0,"",IF(B95="","",IF(B95&gt;0,"m","")))</f>
        <v>m</v>
      </c>
    </row>
    <row r="96" spans="1:6" ht="15" customHeight="1" x14ac:dyDescent="0.25">
      <c r="A96" s="56">
        <v>43922</v>
      </c>
      <c r="B96" s="57">
        <v>112.09098321330346</v>
      </c>
      <c r="C96" s="57">
        <f t="shared" si="1"/>
        <v>-9.5834557666266846</v>
      </c>
      <c r="D96" s="61">
        <f>SUM(B$93:B96)/SUM(B$81:B84)*100-100</f>
        <v>-1.7886850173152737</v>
      </c>
      <c r="F96" s="3" t="str">
        <f>IF(B96=0,"",IF(B96="","",IF(B96&gt;0,"a","")))</f>
        <v>a</v>
      </c>
    </row>
    <row r="97" spans="1:6" ht="15" customHeight="1" x14ac:dyDescent="0.25">
      <c r="A97" s="56">
        <v>43952</v>
      </c>
      <c r="B97" s="57">
        <v>110.96729483175132</v>
      </c>
      <c r="C97" s="57">
        <f t="shared" si="1"/>
        <v>-10.278612618865552</v>
      </c>
      <c r="D97" s="61">
        <f>SUM(B$93:B97)/SUM(B$81:B85)*100-100</f>
        <v>-3.4872627580965485</v>
      </c>
      <c r="F97" s="3" t="str">
        <f>IF(B97=0,"",IF(B97="","",IF(B97&gt;0,"m","")))</f>
        <v>m</v>
      </c>
    </row>
    <row r="98" spans="1:6" ht="15" customHeight="1" x14ac:dyDescent="0.25">
      <c r="A98" s="56">
        <v>43983</v>
      </c>
      <c r="B98" s="57">
        <v>111.00556219385773</v>
      </c>
      <c r="C98" s="57">
        <f t="shared" si="1"/>
        <v>-7.8749936022215508</v>
      </c>
      <c r="D98" s="61">
        <f>SUM(B$93:B98)/SUM(B$81:B86)*100-100</f>
        <v>-4.2029971498196801</v>
      </c>
      <c r="F98" s="3" t="str">
        <f>IF(B98=0,"",IF(B98="","",IF(B98&gt;0,"j","")))</f>
        <v>j</v>
      </c>
    </row>
    <row r="99" spans="1:6" ht="15" customHeight="1" x14ac:dyDescent="0.25">
      <c r="A99" s="56">
        <v>44013</v>
      </c>
      <c r="B99" s="57">
        <v>118.24881800879791</v>
      </c>
      <c r="C99" s="57">
        <f t="shared" si="1"/>
        <v>-3.8915022040789324</v>
      </c>
      <c r="D99" s="61">
        <f>SUM(B$93:B99)/SUM(B$81:B87)*100-100</f>
        <v>-4.1585214946532716</v>
      </c>
      <c r="F99" s="3" t="str">
        <f>IF(B99=0,"",IF(B99="","",IF(B99&gt;0,"j","")))</f>
        <v>j</v>
      </c>
    </row>
    <row r="100" spans="1:6" ht="15" customHeight="1" x14ac:dyDescent="0.25">
      <c r="A100" s="56">
        <v>44044</v>
      </c>
      <c r="B100" s="57">
        <v>120.63008521014994</v>
      </c>
      <c r="C100" s="57">
        <f t="shared" si="1"/>
        <v>-1.1138979339918649</v>
      </c>
      <c r="D100" s="61">
        <f>SUM(B$93:B100)/SUM(B$81:B88)*100-100</f>
        <v>-3.7809583754140164</v>
      </c>
      <c r="F100" s="3" t="str">
        <f>IF(B100=0,"",IF(B100="","",IF(B100&gt;0,"a","")))</f>
        <v>a</v>
      </c>
    </row>
    <row r="101" spans="1:6" ht="15" customHeight="1" x14ac:dyDescent="0.25">
      <c r="A101" s="56">
        <v>44075</v>
      </c>
      <c r="B101" s="57">
        <v>121.82927132378454</v>
      </c>
      <c r="C101" s="57">
        <f>IFERROR(IF(B101/B89*100-100=-100,"",B101/B89*100-100),"")</f>
        <v>0.8167882915624034</v>
      </c>
      <c r="D101" s="61">
        <f>SUM(B$93:B101)/SUM(B$81:B89)*100-100</f>
        <v>-3.2779445258436084</v>
      </c>
      <c r="F101" s="3" t="str">
        <f>IF(B101=0,"",IF(B101="","",IF(B101&gt;0,"s","")))</f>
        <v>s</v>
      </c>
    </row>
    <row r="102" spans="1:6" ht="15" customHeight="1" x14ac:dyDescent="0.25">
      <c r="A102" s="56">
        <v>44105</v>
      </c>
      <c r="B102" s="57">
        <v>125.697410608876</v>
      </c>
      <c r="C102" s="57">
        <f t="shared" si="1"/>
        <v>2.2531920919641237</v>
      </c>
      <c r="D102" s="61">
        <f>SUM(B$93:B102)/SUM(B$81:B90)*100-100</f>
        <v>-2.7240187081416565</v>
      </c>
      <c r="F102" s="3" t="str">
        <f>IF(B102=0,"",IF(B102="","",IF(B102&gt;0,"o","")))</f>
        <v>o</v>
      </c>
    </row>
    <row r="103" spans="1:6" ht="15" customHeight="1" x14ac:dyDescent="0.25">
      <c r="A103" s="56">
        <v>44136</v>
      </c>
      <c r="B103" s="57">
        <v>128.69359816465291</v>
      </c>
      <c r="C103" s="57">
        <f t="shared" si="1"/>
        <v>1.2746428998618171</v>
      </c>
      <c r="D103" s="61">
        <f>SUM(B$93:B103)/SUM(B$81:B91)*100-100</f>
        <v>-2.3488932126321345</v>
      </c>
      <c r="F103" s="3" t="str">
        <f>IF(B103=0,"",IF(B103="","",IF(B103&gt;0,"n","")))</f>
        <v>n</v>
      </c>
    </row>
    <row r="104" spans="1:6" ht="15" customHeight="1" x14ac:dyDescent="0.25">
      <c r="A104" s="58">
        <v>44166</v>
      </c>
      <c r="B104" s="59">
        <v>135.96901628948598</v>
      </c>
      <c r="C104" s="59">
        <f t="shared" si="1"/>
        <v>4.0540748215181566</v>
      </c>
      <c r="D104" s="62">
        <f>SUM(B$93:B104)/SUM(B$81:B92)*100-100</f>
        <v>-1.7855518345677979</v>
      </c>
      <c r="F104" s="3" t="str">
        <f>IF(B104=0,"",IF(B104="","",IF(B104&gt;0,"d","")))</f>
        <v>d</v>
      </c>
    </row>
    <row r="105" spans="1:6" ht="15" customHeight="1" x14ac:dyDescent="0.25">
      <c r="A105" s="46">
        <v>44197</v>
      </c>
      <c r="B105" s="47">
        <v>128.85233392700633</v>
      </c>
      <c r="C105" s="47">
        <f t="shared" si="1"/>
        <v>1.3553683325098405</v>
      </c>
      <c r="D105" s="37">
        <f>SUM(B$105:B105)/SUM(B$93:B93)*100-100</f>
        <v>1.3553683325098405</v>
      </c>
      <c r="F105" s="3">
        <f>IF(B105=0,"",IF(B105="","",IF(B105&gt;0,F93+1,"")))</f>
        <v>2021</v>
      </c>
    </row>
    <row r="106" spans="1:6" ht="15" customHeight="1" x14ac:dyDescent="0.25">
      <c r="A106" s="36">
        <v>44228</v>
      </c>
      <c r="B106" s="37">
        <v>128.53818078066632</v>
      </c>
      <c r="C106" s="37">
        <f t="shared" si="1"/>
        <v>2.4008877604675689</v>
      </c>
      <c r="D106" s="37">
        <f>SUM(B$105:B106)/SUM(B$93:B94)*100-100</f>
        <v>1.8748076244473992</v>
      </c>
      <c r="F106" s="3" t="str">
        <f>IF(B106=0,"",IF(B106="","",IF(B106&gt;0,"f","")))</f>
        <v>f</v>
      </c>
    </row>
    <row r="107" spans="1:6" ht="15" customHeight="1" x14ac:dyDescent="0.25">
      <c r="A107" s="36">
        <v>44256</v>
      </c>
      <c r="B107" s="37">
        <v>132.95900611328227</v>
      </c>
      <c r="C107" s="37">
        <f t="shared" si="1"/>
        <v>9.9616069703438512</v>
      </c>
      <c r="D107" s="37">
        <f>SUM(B$105:B107)/SUM(B$93:B95)*100-100</f>
        <v>4.4922911111968489</v>
      </c>
      <c r="F107" s="3" t="str">
        <f>IF(B107=0,"",IF(B107="","",IF(B107&gt;0,"m","")))</f>
        <v>m</v>
      </c>
    </row>
    <row r="108" spans="1:6" ht="15" customHeight="1" x14ac:dyDescent="0.25">
      <c r="A108" s="36">
        <v>44287</v>
      </c>
      <c r="B108" s="37">
        <v>129.44164267118254</v>
      </c>
      <c r="C108" s="37">
        <f t="shared" si="1"/>
        <v>15.47908579306656</v>
      </c>
      <c r="D108" s="37">
        <f>SUM(B$105:B108)/SUM(B$93:B96)*100-100</f>
        <v>7.0280646606316992</v>
      </c>
      <c r="F108" s="3" t="str">
        <f>IF(B108=0,"",IF(B108="","",IF(B108&gt;0,"a","")))</f>
        <v>a</v>
      </c>
    </row>
    <row r="109" spans="1:6" ht="15" customHeight="1" x14ac:dyDescent="0.25">
      <c r="A109" s="36">
        <v>44317</v>
      </c>
      <c r="B109" s="37">
        <v>129.48375205359466</v>
      </c>
      <c r="C109" s="37">
        <f t="shared" si="1"/>
        <v>16.686409495624815</v>
      </c>
      <c r="D109" s="37">
        <f>SUM(B$105:B109)/SUM(B$93:B97)*100-100</f>
        <v>8.8244334312529702</v>
      </c>
      <c r="F109" s="3" t="str">
        <f>IF(B109=0,"",IF(B109="","",IF(B109&gt;0,"m","")))</f>
        <v>m</v>
      </c>
    </row>
    <row r="110" spans="1:6" ht="15" customHeight="1" x14ac:dyDescent="0.25">
      <c r="A110" s="36">
        <v>44348</v>
      </c>
      <c r="B110" s="37">
        <v>127.06432901738853</v>
      </c>
      <c r="C110" s="37">
        <f t="shared" si="1"/>
        <v>14.466632577821741</v>
      </c>
      <c r="D110" s="37">
        <f>SUM(B$105:B110)/SUM(B$93:B98)*100-100</f>
        <v>9.7095203606366312</v>
      </c>
      <c r="F110" s="3" t="str">
        <f>IF(B110=0,"",IF(B110="","",IF(B110&gt;0,"j","")))</f>
        <v>j</v>
      </c>
    </row>
    <row r="111" spans="1:6" ht="15" customHeight="1" x14ac:dyDescent="0.25">
      <c r="A111" s="36">
        <v>44378</v>
      </c>
      <c r="B111" s="37">
        <v>131.00740359187114</v>
      </c>
      <c r="C111" s="37">
        <f t="shared" si="1"/>
        <v>10.789609399836849</v>
      </c>
      <c r="D111" s="37">
        <f>SUM(B$105:B111)/SUM(B$93:B99)*100-100</f>
        <v>9.8641665394238345</v>
      </c>
      <c r="F111" s="3" t="str">
        <f>IF(B111=0,"",IF(B111="","",IF(B111&gt;0,"j","")))</f>
        <v>j</v>
      </c>
    </row>
    <row r="112" spans="1:6" ht="15" customHeight="1" x14ac:dyDescent="0.25">
      <c r="A112" s="36">
        <v>44409</v>
      </c>
      <c r="B112" s="37">
        <v>129.9642712774961</v>
      </c>
      <c r="C112" s="37">
        <f t="shared" si="1"/>
        <v>7.7378591344647134</v>
      </c>
      <c r="D112" s="37">
        <f>SUM(B$105:B112)/SUM(B$93:B100)*100-100</f>
        <v>9.5931746803467917</v>
      </c>
      <c r="F112" s="3" t="str">
        <f>IF(B112=0,"",IF(B112="","",IF(B112&gt;0,"a","")))</f>
        <v>a</v>
      </c>
    </row>
    <row r="113" spans="1:6" ht="15" customHeight="1" x14ac:dyDescent="0.25">
      <c r="A113" s="36">
        <v>44440</v>
      </c>
      <c r="B113" s="37">
        <v>129.11342690424684</v>
      </c>
      <c r="C113" s="37">
        <f t="shared" si="1"/>
        <v>5.978986413784952</v>
      </c>
      <c r="D113" s="37">
        <f>SUM(B$105:B113)/SUM(B$93:B101)*100-100</f>
        <v>9.1810268510031676</v>
      </c>
      <c r="F113" s="3" t="str">
        <f>IF(B113=0,"",IF(B113="","",IF(B113&gt;0,"s","")))</f>
        <v>s</v>
      </c>
    </row>
    <row r="114" spans="1:6" ht="15" customHeight="1" x14ac:dyDescent="0.25">
      <c r="A114" s="36">
        <v>44470</v>
      </c>
      <c r="B114" s="37">
        <v>131.41753206567128</v>
      </c>
      <c r="C114" s="37">
        <f t="shared" si="1"/>
        <v>4.5507074720848379</v>
      </c>
      <c r="D114" s="37">
        <f>SUM(B$105:B114)/SUM(B$93:B102)*100-100</f>
        <v>8.6935888056129897</v>
      </c>
      <c r="F114" s="3" t="str">
        <f>IF(B114=0,"",IF(B114="","",IF(B114&gt;0,"o","")))</f>
        <v>o</v>
      </c>
    </row>
    <row r="115" spans="1:6" ht="15" customHeight="1" x14ac:dyDescent="0.25">
      <c r="A115" s="36">
        <v>44501</v>
      </c>
      <c r="B115" s="37">
        <v>136.69012647420351</v>
      </c>
      <c r="C115" s="37">
        <f t="shared" si="1"/>
        <v>6.2136177895342399</v>
      </c>
      <c r="D115" s="37">
        <f>SUM(B$105:B115)/SUM(B$93:B103)*100-100</f>
        <v>8.452302827266351</v>
      </c>
      <c r="F115" s="3" t="str">
        <f>IF(B115=0,"",IF(B115="","",IF(B115&gt;0,"n","")))</f>
        <v>n</v>
      </c>
    </row>
    <row r="116" spans="1:6" ht="15" customHeight="1" x14ac:dyDescent="0.25">
      <c r="A116" s="38">
        <v>44531</v>
      </c>
      <c r="B116" s="39">
        <v>141.47212276780891</v>
      </c>
      <c r="C116" s="39">
        <f t="shared" si="1"/>
        <v>4.0473238892943897</v>
      </c>
      <c r="D116" s="39">
        <f>SUM(B$105:B116)/SUM(B$93:B104)*100-100</f>
        <v>8.0417038477604876</v>
      </c>
      <c r="F116" s="3" t="str">
        <f>IF(B116=0,"",IF(B116="","",IF(B116&gt;0,"d","")))</f>
        <v>d</v>
      </c>
    </row>
    <row r="117" spans="1:6" ht="15" customHeight="1" x14ac:dyDescent="0.25">
      <c r="A117" s="54">
        <v>44562</v>
      </c>
      <c r="B117" s="55">
        <v>134.85430835908755</v>
      </c>
      <c r="C117" s="55">
        <f t="shared" si="1"/>
        <v>4.658025391671444</v>
      </c>
      <c r="D117" s="60">
        <f>SUM(B$117:B117)/SUM(B$105:B105)*100-100</f>
        <v>4.658025391671444</v>
      </c>
      <c r="F117" s="3">
        <f>IF(B117=0,"",IF(B117="","",IF(B117&gt;0,F105+1,"")))</f>
        <v>2022</v>
      </c>
    </row>
    <row r="118" spans="1:6" ht="15" customHeight="1" x14ac:dyDescent="0.25">
      <c r="A118" s="56">
        <v>44593</v>
      </c>
      <c r="B118" s="57">
        <v>134.24773054125228</v>
      </c>
      <c r="C118" s="57">
        <f t="shared" si="1"/>
        <v>4.4419095757458678</v>
      </c>
      <c r="D118" s="61">
        <f>SUM(B$117:B118)/SUM(B$105:B106)*100-100</f>
        <v>4.5500993717536176</v>
      </c>
      <c r="F118" s="3" t="str">
        <f>IF(B118=0,"",IF(B118="","",IF(B118&gt;0,"f","")))</f>
        <v>f</v>
      </c>
    </row>
    <row r="119" spans="1:6" ht="15" customHeight="1" x14ac:dyDescent="0.25">
      <c r="A119" s="56">
        <v>44621</v>
      </c>
      <c r="B119" s="57">
        <v>139.04166649799933</v>
      </c>
      <c r="C119" s="57">
        <f t="shared" si="1"/>
        <v>4.5748389391047084</v>
      </c>
      <c r="D119" s="61">
        <f>SUM(B$117:B119)/SUM(B$105:B107)*100-100</f>
        <v>4.558526046083216</v>
      </c>
      <c r="F119" s="3" t="str">
        <f>IF(B119=0,"",IF(B119="","",IF(B119&gt;0,"m","")))</f>
        <v>m</v>
      </c>
    </row>
    <row r="120" spans="1:6" ht="15" customHeight="1" x14ac:dyDescent="0.25">
      <c r="A120" s="56">
        <v>44652</v>
      </c>
      <c r="B120" s="57">
        <v>135.77382006957316</v>
      </c>
      <c r="C120" s="57">
        <f t="shared" si="1"/>
        <v>4.8919167492922639</v>
      </c>
      <c r="D120" s="61">
        <f>SUM(B$117:B120)/SUM(B$105:B108)*100-100</f>
        <v>4.6415490816899592</v>
      </c>
      <c r="F120" s="3" t="str">
        <f>IF(B120=0,"",IF(B120="","",IF(B120&gt;0,"a","")))</f>
        <v>a</v>
      </c>
    </row>
    <row r="121" spans="1:6" ht="15" customHeight="1" x14ac:dyDescent="0.25">
      <c r="A121" s="56">
        <v>44682</v>
      </c>
      <c r="B121" s="57">
        <v>136.11536225019825</v>
      </c>
      <c r="C121" s="57">
        <f t="shared" si="1"/>
        <v>5.1215771024759107</v>
      </c>
      <c r="D121" s="61">
        <f>SUM(B$117:B121)/SUM(B$105:B109)*100-100</f>
        <v>4.7372802238210028</v>
      </c>
      <c r="F121" s="3" t="str">
        <f>IF(B121=0,"",IF(B121="","",IF(B121&gt;0,"m","")))</f>
        <v>m</v>
      </c>
    </row>
    <row r="122" spans="1:6" ht="15" customHeight="1" x14ac:dyDescent="0.25">
      <c r="A122" s="56">
        <v>44713</v>
      </c>
      <c r="B122" s="57">
        <v>132.55469904842843</v>
      </c>
      <c r="C122" s="57">
        <f t="shared" si="1"/>
        <v>4.3209373342604636</v>
      </c>
      <c r="D122" s="61">
        <f>SUM(B$117:B122)/SUM(B$105:B110)*100-100</f>
        <v>4.6691369085452834</v>
      </c>
      <c r="F122" s="3" t="str">
        <f>IF(B122=0,"",IF(B122="","",IF(B122&gt;0,"j","")))</f>
        <v>j</v>
      </c>
    </row>
    <row r="123" spans="1:6" ht="15" customHeight="1" x14ac:dyDescent="0.25">
      <c r="A123" s="56">
        <v>44743</v>
      </c>
      <c r="B123" s="57">
        <v>135.54149982012686</v>
      </c>
      <c r="C123" s="57">
        <f t="shared" si="1"/>
        <v>3.4609465602271143</v>
      </c>
      <c r="D123" s="61">
        <f>SUM(B$117:B123)/SUM(B$105:B111)*100-100</f>
        <v>4.4946921349851863</v>
      </c>
      <c r="F123" s="3" t="str">
        <f>IF(B123=0,"",IF(B123="","",IF(B123&gt;0,"j","")))</f>
        <v>j</v>
      </c>
    </row>
    <row r="124" spans="1:6" ht="15" customHeight="1" x14ac:dyDescent="0.25">
      <c r="A124" s="56">
        <v>44774</v>
      </c>
      <c r="B124" s="57">
        <v>136.04385593730683</v>
      </c>
      <c r="C124" s="57">
        <f t="shared" si="1"/>
        <v>4.6778892383659638</v>
      </c>
      <c r="D124" s="61">
        <f>SUM(B$117:B124)/SUM(B$105:B112)*100-100</f>
        <v>4.5176448269842666</v>
      </c>
      <c r="F124" s="3" t="str">
        <f>IF(B124=0,"",IF(B124="","",IF(B124&gt;0,"a","")))</f>
        <v>a</v>
      </c>
    </row>
    <row r="125" spans="1:6" ht="15" customHeight="1" x14ac:dyDescent="0.25">
      <c r="A125" s="56">
        <v>44805</v>
      </c>
      <c r="B125" s="57">
        <v>134.05296196518077</v>
      </c>
      <c r="C125" s="57">
        <f t="shared" si="1"/>
        <v>3.8257330622919739</v>
      </c>
      <c r="D125" s="61">
        <f>SUM(B$117:B125)/SUM(B$105:B113)*100-100</f>
        <v>4.4410559771927325</v>
      </c>
      <c r="F125" s="3" t="str">
        <f>IF(B125=0,"",IF(B125="","",IF(B125&gt;0,"s","")))</f>
        <v>s</v>
      </c>
    </row>
    <row r="126" spans="1:6" ht="15" customHeight="1" x14ac:dyDescent="0.25">
      <c r="A126" s="56">
        <v>44835</v>
      </c>
      <c r="B126" s="57">
        <v>136.26696446981958</v>
      </c>
      <c r="C126" s="57">
        <f t="shared" si="1"/>
        <v>3.6900954750276043</v>
      </c>
      <c r="D126" s="61">
        <f>SUM(B$117:B126)/SUM(B$105:B114)*100-100</f>
        <v>4.3650148372698823</v>
      </c>
      <c r="F126" s="3" t="str">
        <f>IF(B126=0,"",IF(B126="","",IF(B126&gt;0,"o","")))</f>
        <v>o</v>
      </c>
    </row>
    <row r="127" spans="1:6" ht="15" customHeight="1" x14ac:dyDescent="0.25">
      <c r="A127" s="56">
        <v>44866</v>
      </c>
      <c r="B127" s="57">
        <v>141.24229498007605</v>
      </c>
      <c r="C127" s="57">
        <f t="shared" si="1"/>
        <v>3.3302833374227987</v>
      </c>
      <c r="D127" s="61">
        <f>SUM(B$117:B127)/SUM(B$105:B115)*100-100</f>
        <v>4.2664199093769071</v>
      </c>
      <c r="F127" s="3" t="str">
        <f>IF(B127=0,"",IF(B127="","",IF(B127&gt;0,"n","")))</f>
        <v>n</v>
      </c>
    </row>
    <row r="128" spans="1:6" ht="15" customHeight="1" x14ac:dyDescent="0.25">
      <c r="A128" s="58">
        <v>44896</v>
      </c>
      <c r="B128" s="59">
        <v>146.21714113065681</v>
      </c>
      <c r="C128" s="59">
        <f t="shared" si="1"/>
        <v>3.3540306528344672</v>
      </c>
      <c r="D128" s="62">
        <f>SUM(B$117:B128)/SUM(B$105:B116)*100-100</f>
        <v>4.1845180649277154</v>
      </c>
      <c r="F128" s="3" t="str">
        <f>IF(B128=0,"",IF(B128="","",IF(B128&gt;0,"d","")))</f>
        <v>d</v>
      </c>
    </row>
    <row r="129" spans="1:6" ht="15" customHeight="1" x14ac:dyDescent="0.25">
      <c r="A129" s="46">
        <v>44927</v>
      </c>
      <c r="B129" s="47">
        <v>139.40437295266989</v>
      </c>
      <c r="C129" s="47">
        <f t="shared" si="1"/>
        <v>3.3740594934990895</v>
      </c>
      <c r="D129" s="37">
        <f>SUM(B$129:B129)/SUM(B$117:B117)*100-100</f>
        <v>3.3740594934990895</v>
      </c>
      <c r="F129" s="3">
        <f>IF(B129=0,"",IF(B129="","",IF(B129&gt;0,F117+1,"")))</f>
        <v>2023</v>
      </c>
    </row>
    <row r="130" spans="1:6" ht="15" customHeight="1" x14ac:dyDescent="0.25">
      <c r="A130" s="36">
        <v>44958</v>
      </c>
      <c r="B130" s="37">
        <v>140.66445277589924</v>
      </c>
      <c r="C130" s="37">
        <f t="shared" si="1"/>
        <v>4.7797621671341375</v>
      </c>
      <c r="D130" s="37">
        <f>SUM(B$129:B130)/SUM(B$117:B118)*100-100</f>
        <v>4.0753265464074531</v>
      </c>
      <c r="F130" s="3" t="str">
        <f>IF(B130=0,"",IF(B130="","",IF(B130&gt;0,"f","")))</f>
        <v>f</v>
      </c>
    </row>
    <row r="131" spans="1:6" ht="15" customHeight="1" x14ac:dyDescent="0.25">
      <c r="A131" s="36">
        <v>44986</v>
      </c>
      <c r="B131" s="37">
        <v>144.66340810530195</v>
      </c>
      <c r="C131" s="37">
        <f t="shared" si="1"/>
        <v>4.0432064350893739</v>
      </c>
      <c r="D131" s="37">
        <f>SUM(B$129:B131)/SUM(B$117:B119)*100-100</f>
        <v>4.0643842392085645</v>
      </c>
      <c r="F131" s="3" t="str">
        <f>IF(B131=0,"",IF(B131="","",IF(B131&gt;0,"m","")))</f>
        <v>m</v>
      </c>
    </row>
    <row r="132" spans="1:6" ht="15" customHeight="1" x14ac:dyDescent="0.25">
      <c r="A132" s="36">
        <v>45017</v>
      </c>
      <c r="B132" s="37">
        <v>140.51398682561114</v>
      </c>
      <c r="C132" s="37">
        <f t="shared" si="1"/>
        <v>3.4912229423971723</v>
      </c>
      <c r="D132" s="37">
        <f>SUM(B$129:B132)/SUM(B$117:B120)*100-100</f>
        <v>3.9213105283235024</v>
      </c>
      <c r="F132" s="3" t="str">
        <f>IF(B132=0,"",IF(B132="","",IF(B132&gt;0,"a","")))</f>
        <v>a</v>
      </c>
    </row>
    <row r="133" spans="1:6" ht="15" customHeight="1" x14ac:dyDescent="0.25">
      <c r="A133" s="36">
        <v>45047</v>
      </c>
      <c r="B133" s="37">
        <v>141.51234019348104</v>
      </c>
      <c r="C133" s="37">
        <f t="shared" si="1"/>
        <v>3.9650028138355395</v>
      </c>
      <c r="D133" s="37">
        <f>SUM(B$129:B133)/SUM(B$117:B121)*100-100</f>
        <v>3.9300559748708821</v>
      </c>
      <c r="F133" s="3" t="str">
        <f>IF(B133=0,"",IF(B133="","",IF(B133&gt;0,"m","")))</f>
        <v>m</v>
      </c>
    </row>
    <row r="134" spans="1:6" ht="15" customHeight="1" x14ac:dyDescent="0.25">
      <c r="A134" s="36">
        <v>45078</v>
      </c>
      <c r="B134" s="37">
        <v>139.49706348113875</v>
      </c>
      <c r="C134" s="37">
        <f>IFERROR(IF(B134/B122*100-100=-100,"",B134/B122*100-100),"")</f>
        <v>5.2373582246027865</v>
      </c>
      <c r="D134" s="37">
        <f>SUM(B$129:B134)/SUM(B$117:B122)*100-100</f>
        <v>4.143311824579456</v>
      </c>
      <c r="F134" s="3" t="str">
        <f>IF(B134=0,"",IF(B134="","",IF(B134&gt;0,"j","")))</f>
        <v>j</v>
      </c>
    </row>
    <row r="135" spans="1:6" ht="15" customHeight="1" x14ac:dyDescent="0.25">
      <c r="A135" s="36">
        <v>45108</v>
      </c>
      <c r="B135" s="37">
        <v>142.45461161789703</v>
      </c>
      <c r="C135" s="37">
        <f t="shared" si="1"/>
        <v>5.1003654282595079</v>
      </c>
      <c r="D135" s="37">
        <f>SUM(B$129:B135)/SUM(B$117:B123)*100-100</f>
        <v>4.2801291448011796</v>
      </c>
      <c r="F135" s="3" t="str">
        <f>IF(B135=0,"",IF(B135="","",IF(B135&gt;0,"j","")))</f>
        <v>j</v>
      </c>
    </row>
    <row r="136" spans="1:6" ht="15" customHeight="1" x14ac:dyDescent="0.25">
      <c r="A136" s="36">
        <v>45139</v>
      </c>
      <c r="B136" s="37">
        <v>140.9734880487415</v>
      </c>
      <c r="C136" s="37">
        <f t="shared" si="1"/>
        <v>3.6235610035240313</v>
      </c>
      <c r="D136" s="37">
        <f>SUM(B$129:B136)/SUM(B$117:B124)*100-100</f>
        <v>4.1977418631033174</v>
      </c>
      <c r="F136" s="3" t="str">
        <f>IF(B136=0,"",IF(B136="","",IF(B136&gt;0,"a","")))</f>
        <v>a</v>
      </c>
    </row>
    <row r="137" spans="1:6" ht="15" customHeight="1" x14ac:dyDescent="0.25">
      <c r="A137" s="36">
        <v>45170</v>
      </c>
      <c r="B137" s="37">
        <v>138.67941393380505</v>
      </c>
      <c r="C137" s="37">
        <f t="shared" si="1"/>
        <v>3.4512120439576393</v>
      </c>
      <c r="D137" s="37">
        <f>SUM(B$129:B137)/SUM(B$117:B125)*100-100</f>
        <v>4.1155940996359561</v>
      </c>
      <c r="F137" s="3" t="str">
        <f>IF(B137=0,"",IF(B137="","",IF(B137&gt;0,"s","")))</f>
        <v>s</v>
      </c>
    </row>
    <row r="138" spans="1:6" ht="15" customHeight="1" x14ac:dyDescent="0.25">
      <c r="A138" s="36">
        <v>45200</v>
      </c>
      <c r="B138" s="37">
        <v>137.90707142358661</v>
      </c>
      <c r="C138" s="37">
        <f t="shared" si="1"/>
        <v>1.203598363072274</v>
      </c>
      <c r="D138" s="37">
        <f>SUM(B$129:B138)/SUM(B$117:B126)*100-100</f>
        <v>3.8226366181576026</v>
      </c>
      <c r="F138" s="3" t="str">
        <f>IF(B138=0,"",IF(B138="","",IF(B138&gt;0,"o","")))</f>
        <v>o</v>
      </c>
    </row>
    <row r="139" spans="1:6" ht="15" customHeight="1" x14ac:dyDescent="0.25">
      <c r="A139" s="36">
        <v>45231</v>
      </c>
      <c r="B139" s="37">
        <v>144.50892489513677</v>
      </c>
      <c r="C139" s="37">
        <f t="shared" si="1"/>
        <v>2.3127845065966426</v>
      </c>
      <c r="D139" s="37">
        <f>SUM(B$129:B139)/SUM(B$117:B127)*100-100</f>
        <v>3.6800612595922786</v>
      </c>
      <c r="F139" s="3" t="str">
        <f>IF(B139=0,"",IF(B139="","",IF(B139&gt;0,"n","")))</f>
        <v>n</v>
      </c>
    </row>
    <row r="140" spans="1:6" ht="15" customHeight="1" x14ac:dyDescent="0.25">
      <c r="A140" s="36">
        <v>45261</v>
      </c>
      <c r="B140" s="37">
        <v>149.18593215305202</v>
      </c>
      <c r="C140" s="37">
        <f t="shared" ref="C140" si="2">IFERROR(IF(B140/B128*100-100=-100,"",B140/B128*100-100),"")</f>
        <v>2.0303987613479251</v>
      </c>
      <c r="D140" s="39">
        <f>SUM(B$129:B140)/SUM(B$117:B128)*100-100</f>
        <v>3.5331575197095901</v>
      </c>
      <c r="F140" s="3" t="str">
        <f>IF(B140=0,"",IF(B140="","",IF(B140&gt;0,"d","")))</f>
        <v>d</v>
      </c>
    </row>
    <row r="141" spans="1:6" ht="15" customHeight="1" x14ac:dyDescent="0.25">
      <c r="A141" s="54">
        <v>45292</v>
      </c>
      <c r="B141" s="55">
        <v>144.69425389066765</v>
      </c>
      <c r="C141" s="55">
        <f t="shared" si="1"/>
        <v>3.7946305599708694</v>
      </c>
      <c r="D141" s="60">
        <f>SUM(B$141:B141)/SUM(B$129:B129)*100-100</f>
        <v>3.7946305599708694</v>
      </c>
      <c r="F141" s="3">
        <f>IF(B141=0,"",IF(B141="","",IF(B141&gt;0,F129+1,"")))</f>
        <v>2024</v>
      </c>
    </row>
    <row r="142" spans="1:6" ht="15" customHeight="1" x14ac:dyDescent="0.25">
      <c r="A142" s="56">
        <v>45323</v>
      </c>
      <c r="B142" s="57">
        <v>144.49538837136922</v>
      </c>
      <c r="C142" s="57">
        <f t="shared" si="1"/>
        <v>2.7234567937169345</v>
      </c>
      <c r="D142" s="61">
        <f>SUM(B$141:B142)/SUM(B$129:B130)*100-100</f>
        <v>3.256633975502595</v>
      </c>
      <c r="F142" s="3" t="str">
        <f>IF(B142=0,"",IF(B142="","",IF(B142&gt;0,"f","")))</f>
        <v>f</v>
      </c>
    </row>
    <row r="143" spans="1:6" ht="15" customHeight="1" x14ac:dyDescent="0.25">
      <c r="A143" s="56">
        <v>45352</v>
      </c>
      <c r="B143" s="57">
        <v>147.77032100322464</v>
      </c>
      <c r="C143" s="57">
        <f t="shared" si="1"/>
        <v>2.1476840194869027</v>
      </c>
      <c r="D143" s="61">
        <f>SUM(B$141:B143)/SUM(B$129:B131)*100-100</f>
        <v>2.8789266406780882</v>
      </c>
      <c r="F143" s="3" t="str">
        <f>IF(B143=0,"",IF(B143="","",IF(B143&gt;0,"m","")))</f>
        <v>m</v>
      </c>
    </row>
    <row r="144" spans="1:6" ht="15" customHeight="1" x14ac:dyDescent="0.25">
      <c r="A144" s="56">
        <v>45383</v>
      </c>
      <c r="B144" s="57">
        <v>146.32690083269756</v>
      </c>
      <c r="C144" s="57">
        <f t="shared" si="1"/>
        <v>4.1368935138825123</v>
      </c>
      <c r="D144" s="61">
        <f>SUM(B$141:B144)/SUM(B$129:B132)*100-100</f>
        <v>3.1916433545417675</v>
      </c>
      <c r="F144" s="3" t="str">
        <f>IF(B144=0,"",IF(B144="","",IF(B144&gt;0,"a","")))</f>
        <v>a</v>
      </c>
    </row>
    <row r="145" spans="1:6" ht="15" customHeight="1" x14ac:dyDescent="0.25">
      <c r="A145" s="56">
        <v>45413</v>
      </c>
      <c r="B145" s="57">
        <v>147.87076449140983</v>
      </c>
      <c r="C145" s="57">
        <f t="shared" si="1"/>
        <v>4.4931942254896882</v>
      </c>
      <c r="D145" s="61">
        <f>SUM(B$141:B145)/SUM(B$129:B133)*100-100</f>
        <v>3.4522493377312884</v>
      </c>
      <c r="F145" s="3" t="str">
        <f>IF(B145=0,"",IF(B145="","",IF(B145&gt;0,"m","")))</f>
        <v>m</v>
      </c>
    </row>
    <row r="146" spans="1:6" ht="15" customHeight="1" x14ac:dyDescent="0.25">
      <c r="A146" s="56">
        <v>45444</v>
      </c>
      <c r="B146" s="57">
        <v>143.06339432893677</v>
      </c>
      <c r="C146" s="57">
        <f t="shared" si="1"/>
        <v>2.5565633847770499</v>
      </c>
      <c r="D146" s="61">
        <f>SUM(B$141:B146)/SUM(B$129:B134)*100-100</f>
        <v>3.3046041621535949</v>
      </c>
      <c r="F146" s="3" t="str">
        <f>IF(B146=0,"",IF(B146="","",IF(B146&gt;0,"j","")))</f>
        <v>j</v>
      </c>
    </row>
    <row r="147" spans="1:6" ht="15" customHeight="1" x14ac:dyDescent="0.25">
      <c r="A147" s="56">
        <v>45474</v>
      </c>
      <c r="B147" s="57">
        <v>146.49038866142129</v>
      </c>
      <c r="C147" s="57">
        <f t="shared" si="1"/>
        <v>2.8330266024306354</v>
      </c>
      <c r="D147" s="61">
        <f>SUM(B$141:B147)/SUM(B$129:B135)*100-100</f>
        <v>3.2366586755233584</v>
      </c>
      <c r="F147" s="3" t="str">
        <f>IF(B147=0,"",IF(B147="","",IF(B147&gt;0,"j","")))</f>
        <v>j</v>
      </c>
    </row>
    <row r="148" spans="1:6" s="6" customFormat="1" ht="17.25" customHeight="1" x14ac:dyDescent="0.2">
      <c r="A148" s="56">
        <v>45505</v>
      </c>
      <c r="B148" s="57">
        <v>146.3126977426557</v>
      </c>
      <c r="C148" s="57">
        <f t="shared" si="1"/>
        <v>3.7873856764246057</v>
      </c>
      <c r="D148" s="61">
        <f>SUM(B$141:B148)/SUM(B$129:B136)*100-100</f>
        <v>3.3053840228309355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6">
        <v>45536</v>
      </c>
      <c r="B149" s="57">
        <v>144.13782187125429</v>
      </c>
      <c r="C149" s="57">
        <f t="shared" ref="C149:C212" si="3">IFERROR(IF(B149/B137*100-100=-100,"",B149/B137*100-100),"")</f>
        <v>3.9359900526077212</v>
      </c>
      <c r="D149" s="61">
        <f>SUM(B$141:B149)/SUM(B$129:B137)*100-100</f>
        <v>3.3743327899600217</v>
      </c>
      <c r="F149" s="3" t="str">
        <f>IF(B149=0,"",IF(B149="","",IF(B149&gt;0,"s","")))</f>
        <v>s</v>
      </c>
    </row>
    <row r="150" spans="1:6" s="1" customFormat="1" ht="17.25" customHeight="1" x14ac:dyDescent="0.2">
      <c r="A150" s="56">
        <v>45566</v>
      </c>
      <c r="B150" s="57">
        <v>146.97156361541451</v>
      </c>
      <c r="C150" s="57">
        <f t="shared" si="3"/>
        <v>6.5728987630996585</v>
      </c>
      <c r="D150" s="61">
        <f>SUM(B$141:B150)/SUM(B$129:B138)*100-100</f>
        <v>3.6880028536330371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6">
        <v>45597</v>
      </c>
      <c r="B151" s="57">
        <v>149.75598178199917</v>
      </c>
      <c r="C151" s="57">
        <f t="shared" si="3"/>
        <v>3.6309569742283685</v>
      </c>
      <c r="D151" s="61">
        <f>SUM(B$141:B151)/SUM(B$129:B139)*100-100</f>
        <v>3.6826870491316868</v>
      </c>
      <c r="F151" s="3" t="str">
        <f>IF(B151=0,"",IF(B151="","",IF(B151&gt;0,"n","")))</f>
        <v>n</v>
      </c>
    </row>
    <row r="152" spans="1:6" ht="17.25" customHeight="1" x14ac:dyDescent="0.25">
      <c r="A152" s="58">
        <v>45627</v>
      </c>
      <c r="B152" s="59">
        <v>154.15599787662964</v>
      </c>
      <c r="C152" s="59">
        <f t="shared" si="3"/>
        <v>3.3314573645447609</v>
      </c>
      <c r="D152" s="62">
        <f>SUM(B$141:B152)/SUM(B$129:B140)*100-100</f>
        <v>3.6518637522708417</v>
      </c>
      <c r="F152" s="3" t="str">
        <f>IF(B152=0,"",IF(B152="","",IF(B152&gt;0,"d","")))</f>
        <v>d</v>
      </c>
    </row>
    <row r="153" spans="1:6" ht="17.25" customHeight="1" x14ac:dyDescent="0.25">
      <c r="A153" s="46">
        <v>45658</v>
      </c>
      <c r="B153" s="47">
        <v>149.78356009022579</v>
      </c>
      <c r="C153" s="47">
        <f t="shared" si="3"/>
        <v>3.5172828655681627</v>
      </c>
      <c r="D153" s="37">
        <f>SUM(B$153:B153)/SUM(B$141:B141)*100-100</f>
        <v>3.5172828655681627</v>
      </c>
      <c r="F153" s="3">
        <f>IF(B153=0,"",IF(B153="","",IF(B153&gt;0,F141+1,"")))</f>
        <v>2025</v>
      </c>
    </row>
    <row r="154" spans="1:6" ht="17.25" customHeight="1" x14ac:dyDescent="0.25">
      <c r="A154" s="36">
        <v>45689</v>
      </c>
      <c r="B154" s="37">
        <v>149.4623456809673</v>
      </c>
      <c r="C154" s="37">
        <f t="shared" si="3"/>
        <v>3.4374504027993282</v>
      </c>
      <c r="D154" s="37">
        <f>SUM(B$153:B154)/SUM(B$141:B142)*100-100</f>
        <v>3.4773940831684911</v>
      </c>
      <c r="F154" s="3" t="str">
        <f>IF(B154=0,"",IF(B154="","",IF(B154&gt;0,"f","")))</f>
        <v>f</v>
      </c>
    </row>
    <row r="155" spans="1:6" ht="17.25" hidden="1" customHeight="1" x14ac:dyDescent="0.25">
      <c r="A155" s="36">
        <v>45717</v>
      </c>
      <c r="B155" s="37"/>
      <c r="C155" s="37"/>
      <c r="D155" s="37"/>
      <c r="F155" s="3" t="str">
        <f>IF(B155=0,"",IF(B155="","",IF(B155&gt;0,"m","")))</f>
        <v/>
      </c>
    </row>
    <row r="156" spans="1:6" ht="17.25" hidden="1" customHeight="1" x14ac:dyDescent="0.25">
      <c r="A156" s="36">
        <v>45748</v>
      </c>
      <c r="B156" s="37"/>
      <c r="C156" s="37"/>
      <c r="D156" s="37"/>
      <c r="F156" s="3" t="str">
        <f>IF(B156=0,"",IF(B156="","",IF(B156&gt;0,"a","")))</f>
        <v/>
      </c>
    </row>
    <row r="157" spans="1:6" s="8" customFormat="1" ht="17.25" hidden="1" customHeight="1" x14ac:dyDescent="0.25">
      <c r="A157" s="36">
        <v>45778</v>
      </c>
      <c r="B157" s="37"/>
      <c r="C157" s="37"/>
      <c r="D157" s="37"/>
      <c r="E157" s="7"/>
      <c r="F157" s="7" t="str">
        <f>IF(B157=0,"",IF(B157="","",IF(B157&gt;0,"m","")))</f>
        <v/>
      </c>
    </row>
    <row r="158" spans="1:6" ht="17.25" hidden="1" customHeight="1" x14ac:dyDescent="0.25">
      <c r="A158" s="36">
        <v>45809</v>
      </c>
      <c r="B158" s="37"/>
      <c r="C158" s="37"/>
      <c r="D158" s="37"/>
      <c r="F158" s="3" t="str">
        <f>IF(B158=0,"",IF(B158="","",IF(B158&gt;0,"j","")))</f>
        <v/>
      </c>
    </row>
    <row r="159" spans="1:6" ht="17.25" hidden="1" customHeight="1" x14ac:dyDescent="0.25">
      <c r="A159" s="36">
        <v>45839</v>
      </c>
      <c r="B159" s="37"/>
      <c r="C159" s="37"/>
      <c r="D159" s="37"/>
      <c r="F159" s="3" t="str">
        <f>IF(B159=0,"",IF(B159="","",IF(B159&gt;0,"j","")))</f>
        <v/>
      </c>
    </row>
    <row r="160" spans="1:6" ht="17.25" hidden="1" customHeight="1" x14ac:dyDescent="0.25">
      <c r="A160" s="36">
        <v>45870</v>
      </c>
      <c r="B160" s="37"/>
      <c r="C160" s="37"/>
      <c r="D160" s="37"/>
      <c r="F160" s="3" t="str">
        <f>IF(B160=0,"",IF(B160="","",IF(B160&gt;0,"a","")))</f>
        <v/>
      </c>
    </row>
    <row r="161" spans="1:7" s="8" customFormat="1" ht="17.25" hidden="1" customHeight="1" x14ac:dyDescent="0.25">
      <c r="A161" s="36">
        <v>45901</v>
      </c>
      <c r="B161" s="37"/>
      <c r="C161" s="37"/>
      <c r="D161" s="37"/>
      <c r="E161" s="7"/>
      <c r="F161" s="7" t="str">
        <f>IF(B161=0,"",IF(B161="","",IF(B161&gt;0,"s","")))</f>
        <v/>
      </c>
    </row>
    <row r="162" spans="1:7" s="1" customFormat="1" ht="17.25" hidden="1" customHeight="1" x14ac:dyDescent="0.2">
      <c r="A162" s="36">
        <v>45931</v>
      </c>
      <c r="B162" s="37"/>
      <c r="C162" s="37"/>
      <c r="D162" s="37"/>
      <c r="E162" s="4"/>
      <c r="F162" s="4" t="str">
        <f>IF(B162=0,"",IF(B162="","",IF(B162&gt;0,"o","")))</f>
        <v/>
      </c>
    </row>
    <row r="163" spans="1:7" s="8" customFormat="1" ht="17.25" hidden="1" customHeight="1" x14ac:dyDescent="0.25">
      <c r="A163" s="36">
        <v>45962</v>
      </c>
      <c r="B163" s="37"/>
      <c r="C163" s="37"/>
      <c r="D163" s="37"/>
      <c r="E163" s="7"/>
      <c r="F163" s="7" t="str">
        <f>IF(B163=0,"",IF(B163="","",IF(B163&gt;0,"n","")))</f>
        <v/>
      </c>
    </row>
    <row r="164" spans="1:7" ht="12.75" hidden="1" customHeight="1" x14ac:dyDescent="0.25">
      <c r="A164" s="38">
        <v>45992</v>
      </c>
      <c r="B164" s="39"/>
      <c r="C164" s="39"/>
      <c r="D164" s="39"/>
      <c r="F164" s="3" t="str">
        <f>IF(B164=0,"",IF(B164="","",IF(B164&gt;0,"d","")))</f>
        <v/>
      </c>
    </row>
    <row r="165" spans="1:7" ht="17.25" hidden="1" customHeight="1" x14ac:dyDescent="0.25">
      <c r="A165" s="54">
        <v>46023</v>
      </c>
      <c r="B165" s="55"/>
      <c r="C165" s="55"/>
      <c r="D165" s="60"/>
      <c r="F165" s="3" t="str">
        <f>IF(B165=0,"",IF(B165="","",IF(B165&gt;0,F153+1,"")))</f>
        <v/>
      </c>
    </row>
    <row r="166" spans="1:7" ht="17.25" hidden="1" customHeight="1" x14ac:dyDescent="0.25">
      <c r="A166" s="56">
        <v>46054</v>
      </c>
      <c r="B166" s="57"/>
      <c r="C166" s="57"/>
      <c r="D166" s="61"/>
      <c r="F166" s="3" t="str">
        <f>IF(B166=0,"",IF(B166="","",IF(B166&gt;0,"f","")))</f>
        <v/>
      </c>
    </row>
    <row r="167" spans="1:7" ht="17.25" hidden="1" customHeight="1" x14ac:dyDescent="0.25">
      <c r="A167" s="56">
        <v>46082</v>
      </c>
      <c r="B167" s="57"/>
      <c r="C167" s="57"/>
      <c r="D167" s="61"/>
      <c r="F167" s="3" t="str">
        <f>IF(B167=0,"",IF(B167="","",IF(B167&gt;0,"m","")))</f>
        <v/>
      </c>
    </row>
    <row r="168" spans="1:7" ht="17.25" hidden="1" customHeight="1" x14ac:dyDescent="0.25">
      <c r="A168" s="56">
        <v>46113</v>
      </c>
      <c r="B168" s="57"/>
      <c r="C168" s="57"/>
      <c r="D168" s="61"/>
      <c r="F168" s="3" t="str">
        <f>IF(B168=0,"",IF(B168="","",IF(B168&gt;0,"a","")))</f>
        <v/>
      </c>
    </row>
    <row r="169" spans="1:7" ht="17.25" hidden="1" customHeight="1" x14ac:dyDescent="0.25">
      <c r="A169" s="56">
        <v>46143</v>
      </c>
      <c r="B169" s="57"/>
      <c r="C169" s="57"/>
      <c r="D169" s="61"/>
      <c r="F169" s="3" t="str">
        <f>IF(B169=0,"",IF(B169="","",IF(B169&gt;0,"m","")))</f>
        <v/>
      </c>
    </row>
    <row r="170" spans="1:7" ht="17.25" hidden="1" customHeight="1" x14ac:dyDescent="0.25">
      <c r="A170" s="56">
        <v>46174</v>
      </c>
      <c r="B170" s="57"/>
      <c r="C170" s="57"/>
      <c r="D170" s="61"/>
      <c r="F170" s="3" t="str">
        <f>IF(B170=0,"",IF(B170="","",IF(B170&gt;0,"j","")))</f>
        <v/>
      </c>
    </row>
    <row r="171" spans="1:7" ht="17.25" hidden="1" customHeight="1" x14ac:dyDescent="0.25">
      <c r="A171" s="56">
        <v>46204</v>
      </c>
      <c r="B171" s="57"/>
      <c r="C171" s="57"/>
      <c r="D171" s="61"/>
      <c r="F171" s="3" t="str">
        <f>IF(B171=0,"",IF(B171="","",IF(B171&gt;0,"j","")))</f>
        <v/>
      </c>
    </row>
    <row r="172" spans="1:7" ht="17.25" hidden="1" customHeight="1" x14ac:dyDescent="0.25">
      <c r="A172" s="56">
        <v>46235</v>
      </c>
      <c r="B172" s="57"/>
      <c r="C172" s="57"/>
      <c r="D172" s="61"/>
      <c r="F172" s="3" t="str">
        <f>IF(B172=0,"",IF(B172="","",IF(B172&gt;0,"a","")))</f>
        <v/>
      </c>
    </row>
    <row r="173" spans="1:7" ht="17.25" hidden="1" customHeight="1" x14ac:dyDescent="0.25">
      <c r="A173" s="56">
        <v>46266</v>
      </c>
      <c r="B173" s="57"/>
      <c r="C173" s="57"/>
      <c r="D173" s="61"/>
      <c r="F173" s="3" t="str">
        <f>IF(B173=0,"",IF(B173="","",IF(B173&gt;0,"s","")))</f>
        <v/>
      </c>
    </row>
    <row r="174" spans="1:7" ht="17.25" hidden="1" customHeight="1" x14ac:dyDescent="0.25">
      <c r="A174" s="56">
        <v>46296</v>
      </c>
      <c r="B174" s="57"/>
      <c r="C174" s="57"/>
      <c r="D174" s="61"/>
      <c r="F174" s="3" t="str">
        <f>IF(B174=0,"",IF(B174="","",IF(B174&gt;0,"o","")))</f>
        <v/>
      </c>
    </row>
    <row r="175" spans="1:7" ht="17.25" hidden="1" customHeight="1" x14ac:dyDescent="0.25">
      <c r="A175" s="56">
        <v>46327</v>
      </c>
      <c r="B175" s="57"/>
      <c r="C175" s="57"/>
      <c r="D175" s="61"/>
      <c r="F175" s="3" t="str">
        <f>IF(B175=0,"",IF(B175="","",IF(B175&gt;0,"n","")))</f>
        <v/>
      </c>
      <c r="G175" s="2" t="s">
        <v>9</v>
      </c>
    </row>
    <row r="176" spans="1:7" ht="17.25" hidden="1" customHeight="1" x14ac:dyDescent="0.25">
      <c r="A176" s="58">
        <v>46357</v>
      </c>
      <c r="B176" s="59"/>
      <c r="C176" s="59"/>
      <c r="D176" s="62"/>
      <c r="F176" s="3" t="str">
        <f>IF(B176=0,"",IF(B176="","",IF(B176&gt;0,"d","")))</f>
        <v/>
      </c>
      <c r="G176" s="2" t="s">
        <v>10</v>
      </c>
    </row>
    <row r="177" spans="1:6" ht="17.25" hidden="1" customHeight="1" x14ac:dyDescent="0.25">
      <c r="A177" s="46">
        <v>46388</v>
      </c>
      <c r="B177" s="47"/>
      <c r="C177" s="47"/>
      <c r="D177" s="37"/>
      <c r="F177" s="3" t="str">
        <f>IF(B177=0,"",IF(B177="","",IF(B177&gt;0,F165+1,"")))</f>
        <v/>
      </c>
    </row>
    <row r="178" spans="1:6" ht="17.25" hidden="1" customHeight="1" x14ac:dyDescent="0.25">
      <c r="A178" s="36">
        <v>46419</v>
      </c>
      <c r="B178" s="37"/>
      <c r="C178" s="37"/>
      <c r="D178" s="37"/>
      <c r="F178" s="3" t="str">
        <f>IF(B178=0,"",IF(B178="","",IF(B178&gt;0,"f","")))</f>
        <v/>
      </c>
    </row>
    <row r="179" spans="1:6" ht="17.25" hidden="1" customHeight="1" x14ac:dyDescent="0.25">
      <c r="A179" s="36">
        <v>46447</v>
      </c>
      <c r="B179" s="37"/>
      <c r="C179" s="37"/>
      <c r="D179" s="37"/>
      <c r="F179" s="3" t="str">
        <f>IF(B179=0,"",IF(B179="","",IF(B179&gt;0,"m","")))</f>
        <v/>
      </c>
    </row>
    <row r="180" spans="1:6" ht="17.25" hidden="1" customHeight="1" x14ac:dyDescent="0.25">
      <c r="A180" s="36">
        <v>46478</v>
      </c>
      <c r="B180" s="37"/>
      <c r="C180" s="37"/>
      <c r="D180" s="37"/>
      <c r="F180" s="3" t="str">
        <f>IF(B180=0,"",IF(B180="","",IF(B180&gt;0,"a","")))</f>
        <v/>
      </c>
    </row>
    <row r="181" spans="1:6" ht="17.25" hidden="1" customHeight="1" x14ac:dyDescent="0.25">
      <c r="A181" s="36">
        <v>46508</v>
      </c>
      <c r="B181" s="37"/>
      <c r="C181" s="37"/>
      <c r="D181" s="37"/>
      <c r="F181" s="3" t="str">
        <f>IF(B181=0,"",IF(B181="","",IF(B181&gt;0,"m","")))</f>
        <v/>
      </c>
    </row>
    <row r="182" spans="1:6" ht="17.25" hidden="1" customHeight="1" x14ac:dyDescent="0.25">
      <c r="A182" s="36">
        <v>46539</v>
      </c>
      <c r="B182" s="37"/>
      <c r="C182" s="37"/>
      <c r="D182" s="37"/>
      <c r="F182" s="3" t="str">
        <f>IF(B182=0,"",IF(B182="","",IF(B182&gt;0,"j","")))</f>
        <v/>
      </c>
    </row>
    <row r="183" spans="1:6" ht="17.25" hidden="1" customHeight="1" x14ac:dyDescent="0.25">
      <c r="A183" s="36">
        <v>46569</v>
      </c>
      <c r="B183" s="37"/>
      <c r="C183" s="37"/>
      <c r="D183" s="37"/>
      <c r="F183" s="3" t="str">
        <f>IF(B183=0,"",IF(B183="","",IF(B183&gt;0,"j","")))</f>
        <v/>
      </c>
    </row>
    <row r="184" spans="1:6" ht="17.25" hidden="1" customHeight="1" x14ac:dyDescent="0.25">
      <c r="A184" s="36">
        <v>46600</v>
      </c>
      <c r="B184" s="37"/>
      <c r="C184" s="37"/>
      <c r="D184" s="37"/>
      <c r="F184" s="3" t="str">
        <f>IF(B184=0,"",IF(B184="","",IF(B184&gt;0,"a","")))</f>
        <v/>
      </c>
    </row>
    <row r="185" spans="1:6" s="8" customFormat="1" ht="17.25" hidden="1" customHeight="1" x14ac:dyDescent="0.25">
      <c r="A185" s="36">
        <v>46631</v>
      </c>
      <c r="B185" s="37"/>
      <c r="C185" s="37"/>
      <c r="D185" s="37"/>
      <c r="E185" s="7"/>
      <c r="F185" s="7" t="str">
        <f>IF(B185=0,"",IF(B185="","",IF(B185&gt;0,"s","")))</f>
        <v/>
      </c>
    </row>
    <row r="186" spans="1:6" s="8" customFormat="1" ht="17.25" hidden="1" customHeight="1" x14ac:dyDescent="0.25">
      <c r="A186" s="36">
        <v>46661</v>
      </c>
      <c r="B186" s="37"/>
      <c r="C186" s="37"/>
      <c r="D186" s="37"/>
      <c r="E186" s="7"/>
      <c r="F186" s="7" t="str">
        <f>IF(B186=0,"",IF(B186="","",IF(B186&gt;0,"o","")))</f>
        <v/>
      </c>
    </row>
    <row r="187" spans="1:6" ht="17.25" hidden="1" customHeight="1" x14ac:dyDescent="0.25">
      <c r="A187" s="36">
        <v>46692</v>
      </c>
      <c r="B187" s="37"/>
      <c r="C187" s="37"/>
      <c r="D187" s="37"/>
      <c r="F187" s="3" t="str">
        <f>IF(B187=0,"",IF(B187="","",IF(B187&gt;0,"n","")))</f>
        <v/>
      </c>
    </row>
    <row r="188" spans="1:6" ht="17.25" hidden="1" customHeight="1" x14ac:dyDescent="0.25">
      <c r="A188" s="38">
        <v>46722</v>
      </c>
      <c r="B188" s="39"/>
      <c r="C188" s="39"/>
      <c r="D188" s="39"/>
      <c r="F188" s="3" t="str">
        <f>IF(B188=0,"",IF(B188="","",IF(B188&gt;0,"d","")))</f>
        <v/>
      </c>
    </row>
    <row r="189" spans="1:6" ht="17.25" hidden="1" customHeight="1" x14ac:dyDescent="0.25">
      <c r="A189" s="54">
        <v>46753</v>
      </c>
      <c r="B189" s="55"/>
      <c r="C189" s="55"/>
      <c r="D189" s="60"/>
      <c r="F189" s="3" t="str">
        <f>IF(B189=0,"",IF(B189="","",IF(B189&gt;0,F177+1,"")))</f>
        <v/>
      </c>
    </row>
    <row r="190" spans="1:6" ht="17.25" hidden="1" customHeight="1" x14ac:dyDescent="0.25">
      <c r="A190" s="56">
        <v>46784</v>
      </c>
      <c r="B190" s="57"/>
      <c r="C190" s="57"/>
      <c r="D190" s="61"/>
      <c r="F190" s="3" t="str">
        <f>IF(B190=0,"",IF(B190="","",IF(B190&gt;0,"f","")))</f>
        <v/>
      </c>
    </row>
    <row r="191" spans="1:6" ht="17.25" hidden="1" customHeight="1" x14ac:dyDescent="0.25">
      <c r="A191" s="56">
        <v>46813</v>
      </c>
      <c r="B191" s="57"/>
      <c r="C191" s="57"/>
      <c r="D191" s="61"/>
      <c r="F191" s="3" t="str">
        <f>IF(B191=0,"",IF(B191="","",IF(B191&gt;0,"m","")))</f>
        <v/>
      </c>
    </row>
    <row r="192" spans="1:6" ht="17.25" hidden="1" customHeight="1" x14ac:dyDescent="0.25">
      <c r="A192" s="56">
        <v>46844</v>
      </c>
      <c r="B192" s="57"/>
      <c r="C192" s="57"/>
      <c r="D192" s="61"/>
      <c r="F192" s="3" t="str">
        <f>IF(B192=0,"",IF(B192="","",IF(B192&gt;0,"a","")))</f>
        <v/>
      </c>
    </row>
    <row r="193" spans="1:7" ht="17.25" hidden="1" customHeight="1" x14ac:dyDescent="0.25">
      <c r="A193" s="56">
        <v>46874</v>
      </c>
      <c r="B193" s="57"/>
      <c r="C193" s="57"/>
      <c r="D193" s="61"/>
      <c r="F193" s="3" t="str">
        <f>IF(B193=0,"",IF(B193="","",IF(B193&gt;0,"m","")))</f>
        <v/>
      </c>
    </row>
    <row r="194" spans="1:7" ht="17.25" hidden="1" customHeight="1" x14ac:dyDescent="0.25">
      <c r="A194" s="56">
        <v>46905</v>
      </c>
      <c r="B194" s="57"/>
      <c r="C194" s="57"/>
      <c r="D194" s="61"/>
      <c r="F194" s="3" t="str">
        <f>IF(B194=0,"",IF(B194="","",IF(B194&gt;0,"j","")))</f>
        <v/>
      </c>
    </row>
    <row r="195" spans="1:7" ht="17.25" hidden="1" customHeight="1" x14ac:dyDescent="0.25">
      <c r="A195" s="56">
        <v>46935</v>
      </c>
      <c r="B195" s="57"/>
      <c r="C195" s="57"/>
      <c r="D195" s="61"/>
      <c r="F195" s="3" t="str">
        <f>IF(B195=0,"",IF(B195="","",IF(B195&gt;0,"j","")))</f>
        <v/>
      </c>
    </row>
    <row r="196" spans="1:7" ht="17.25" hidden="1" customHeight="1" x14ac:dyDescent="0.25">
      <c r="A196" s="56">
        <v>46966</v>
      </c>
      <c r="B196" s="57"/>
      <c r="C196" s="57"/>
      <c r="D196" s="61"/>
      <c r="F196" s="3" t="str">
        <f>IF(B196=0,"",IF(B196="","",IF(B196&gt;0,"a","")))</f>
        <v/>
      </c>
    </row>
    <row r="197" spans="1:7" ht="17.25" hidden="1" customHeight="1" x14ac:dyDescent="0.25">
      <c r="A197" s="56">
        <v>46997</v>
      </c>
      <c r="B197" s="57"/>
      <c r="C197" s="57"/>
      <c r="D197" s="61"/>
      <c r="F197" s="3" t="str">
        <f>IF(B197=0,"",IF(B197="","",IF(B197&gt;0,"s","")))</f>
        <v/>
      </c>
    </row>
    <row r="198" spans="1:7" ht="17.25" hidden="1" customHeight="1" x14ac:dyDescent="0.25">
      <c r="A198" s="56">
        <v>47027</v>
      </c>
      <c r="B198" s="57"/>
      <c r="C198" s="57"/>
      <c r="D198" s="61"/>
      <c r="F198" s="3" t="str">
        <f>IF(B198=0,"",IF(B198="","",IF(B198&gt;0,"o","")))</f>
        <v/>
      </c>
    </row>
    <row r="199" spans="1:7" ht="17.25" hidden="1" customHeight="1" x14ac:dyDescent="0.25">
      <c r="A199" s="56">
        <v>47058</v>
      </c>
      <c r="B199" s="57"/>
      <c r="C199" s="57"/>
      <c r="D199" s="61"/>
      <c r="F199" s="3" t="str">
        <f>IF(B199=0,"",IF(B199="","",IF(B199&gt;0,"n","")))</f>
        <v/>
      </c>
    </row>
    <row r="200" spans="1:7" ht="17.25" hidden="1" customHeight="1" x14ac:dyDescent="0.25">
      <c r="A200" s="58">
        <v>47088</v>
      </c>
      <c r="B200" s="59"/>
      <c r="C200" s="59"/>
      <c r="D200" s="62"/>
      <c r="F200" s="3" t="str">
        <f>IF(B200=0,"",IF(B200="","",IF(B200&gt;0,"d","")))</f>
        <v/>
      </c>
    </row>
    <row r="201" spans="1:7" ht="17.25" hidden="1" customHeight="1" x14ac:dyDescent="0.25">
      <c r="A201" s="46">
        <v>47119</v>
      </c>
      <c r="B201" s="47"/>
      <c r="C201" s="47"/>
      <c r="D201" s="37"/>
      <c r="F201" s="3" t="str">
        <f>IF(B201=0,"",IF(B201="","",IF(B201&gt;0,F189+1,"")))</f>
        <v/>
      </c>
    </row>
    <row r="202" spans="1:7" ht="17.25" hidden="1" customHeight="1" x14ac:dyDescent="0.25">
      <c r="A202" s="36">
        <v>47150</v>
      </c>
      <c r="B202" s="37"/>
      <c r="C202" s="37"/>
      <c r="D202" s="37"/>
      <c r="F202" s="3" t="str">
        <f>IF(B202=0,"",IF(B202="","",IF(B202&gt;0,"f","")))</f>
        <v/>
      </c>
    </row>
    <row r="203" spans="1:7" ht="17.25" hidden="1" customHeight="1" x14ac:dyDescent="0.25">
      <c r="A203" s="36">
        <v>47178</v>
      </c>
      <c r="B203" s="37"/>
      <c r="C203" s="37"/>
      <c r="D203" s="37"/>
      <c r="F203" s="3" t="str">
        <f>IF(B203=0,"",IF(B203="","",IF(B203&gt;0,"m","")))</f>
        <v/>
      </c>
    </row>
    <row r="204" spans="1:7" ht="17.25" hidden="1" customHeight="1" x14ac:dyDescent="0.25">
      <c r="A204" s="36">
        <v>47209</v>
      </c>
      <c r="B204" s="37"/>
      <c r="C204" s="37"/>
      <c r="D204" s="37"/>
      <c r="F204" s="3" t="str">
        <f>IF(B204=0,"",IF(B204="","",IF(B204&gt;0,"a","")))</f>
        <v/>
      </c>
    </row>
    <row r="205" spans="1:7" ht="17.25" hidden="1" customHeight="1" x14ac:dyDescent="0.25">
      <c r="A205" s="36">
        <v>47239</v>
      </c>
      <c r="B205" s="37"/>
      <c r="C205" s="37"/>
      <c r="D205" s="37"/>
      <c r="F205" s="3" t="str">
        <f>IF(B205=0,"",IF(B205="","",IF(B205&gt;0,"m","")))</f>
        <v/>
      </c>
      <c r="G205" s="2" t="s">
        <v>4</v>
      </c>
    </row>
    <row r="206" spans="1:7" ht="15" hidden="1" customHeight="1" x14ac:dyDescent="0.25">
      <c r="A206" s="36">
        <v>47270</v>
      </c>
      <c r="B206" s="37"/>
      <c r="C206" s="37"/>
      <c r="D206" s="37"/>
      <c r="F206" s="3" t="str">
        <f>IF(B206=0,"",IF(B206="","",IF(B206&gt;0,"j","")))</f>
        <v/>
      </c>
      <c r="G206" s="2" t="s">
        <v>6</v>
      </c>
    </row>
    <row r="207" spans="1:7" ht="17.25" hidden="1" customHeight="1" x14ac:dyDescent="0.25">
      <c r="A207" s="36">
        <v>47300</v>
      </c>
      <c r="B207" s="37"/>
      <c r="C207" s="37"/>
      <c r="D207" s="37"/>
      <c r="F207" s="3" t="str">
        <f>IF(B207=0,"",IF(B207="","",IF(B207&gt;0,"j","")))</f>
        <v/>
      </c>
      <c r="G207" s="2" t="s">
        <v>6</v>
      </c>
    </row>
    <row r="208" spans="1:7" ht="15" hidden="1" customHeight="1" x14ac:dyDescent="0.25">
      <c r="A208" s="36">
        <v>47331</v>
      </c>
      <c r="B208" s="37"/>
      <c r="C208" s="37"/>
      <c r="D208" s="37"/>
      <c r="F208" s="3" t="str">
        <f>IF(B208=0,"",IF(B208="","",IF(B208&gt;0,"a","")))</f>
        <v/>
      </c>
      <c r="G208" s="2" t="s">
        <v>5</v>
      </c>
    </row>
    <row r="209" spans="1:7" ht="17.25" hidden="1" customHeight="1" x14ac:dyDescent="0.25">
      <c r="A209" s="36">
        <v>47362</v>
      </c>
      <c r="B209" s="37"/>
      <c r="C209" s="37"/>
      <c r="D209" s="37"/>
      <c r="F209" s="3" t="str">
        <f>IF(B209=0,"",IF(B209="","",IF(B209&gt;0,"s","")))</f>
        <v/>
      </c>
      <c r="G209" s="2" t="s">
        <v>7</v>
      </c>
    </row>
    <row r="210" spans="1:7" ht="15" hidden="1" customHeight="1" x14ac:dyDescent="0.25">
      <c r="A210" s="36">
        <v>47392</v>
      </c>
      <c r="B210" s="37"/>
      <c r="C210" s="37"/>
      <c r="D210" s="37"/>
      <c r="F210" s="3" t="str">
        <f>IF(B210=0,"",IF(B210="","",IF(B210&gt;0,"o","")))</f>
        <v/>
      </c>
      <c r="G210" s="2" t="s">
        <v>8</v>
      </c>
    </row>
    <row r="211" spans="1:7" ht="17.25" hidden="1" customHeight="1" x14ac:dyDescent="0.25">
      <c r="A211" s="36">
        <v>47423</v>
      </c>
      <c r="B211" s="37"/>
      <c r="C211" s="37"/>
      <c r="D211" s="37"/>
      <c r="F211" s="3" t="str">
        <f>IF(B211=0,"",IF(B211="","",IF(B211&gt;0,"n","")))</f>
        <v/>
      </c>
      <c r="G211" s="2" t="s">
        <v>9</v>
      </c>
    </row>
    <row r="212" spans="1:7" ht="15" hidden="1" customHeight="1" x14ac:dyDescent="0.25">
      <c r="A212" s="38">
        <v>47453</v>
      </c>
      <c r="B212" s="39"/>
      <c r="C212" s="39"/>
      <c r="D212" s="39"/>
      <c r="F212" s="3" t="str">
        <f>IF(B212=0,"",IF(B212="","",IF(B212&gt;0,"d","")))</f>
        <v/>
      </c>
      <c r="G212" s="2" t="s">
        <v>10</v>
      </c>
    </row>
    <row r="213" spans="1:7" ht="15" hidden="1" customHeight="1" x14ac:dyDescent="0.25">
      <c r="A213" s="54">
        <v>47484</v>
      </c>
      <c r="B213" s="55"/>
      <c r="C213" s="55"/>
      <c r="D213" s="60"/>
      <c r="F213" s="3" t="str">
        <f>IF(B213=0,"",IF(B213="","",IF(B213&gt;0,F201+1,"")))</f>
        <v/>
      </c>
    </row>
    <row r="214" spans="1:7" ht="15" hidden="1" customHeight="1" x14ac:dyDescent="0.25">
      <c r="A214" s="56">
        <v>47515</v>
      </c>
      <c r="B214" s="57"/>
      <c r="C214" s="57"/>
      <c r="D214" s="61"/>
      <c r="F214" s="3" t="str">
        <f>IF(B214=0,"",IF(B214="","",IF(B214&gt;0,"f","")))</f>
        <v/>
      </c>
    </row>
    <row r="215" spans="1:7" s="1" customFormat="1" ht="15" hidden="1" customHeight="1" x14ac:dyDescent="0.2">
      <c r="A215" s="56">
        <v>47543</v>
      </c>
      <c r="B215" s="57"/>
      <c r="C215" s="57"/>
      <c r="D215" s="61"/>
      <c r="E215" s="4"/>
      <c r="F215" s="4" t="str">
        <f>IF(B215=0,"",IF(B215="","",IF(B215&gt;0,"m","")))</f>
        <v/>
      </c>
    </row>
    <row r="216" spans="1:7" s="1" customFormat="1" ht="15" hidden="1" customHeight="1" x14ac:dyDescent="0.2">
      <c r="A216" s="56">
        <v>47574</v>
      </c>
      <c r="B216" s="57"/>
      <c r="C216" s="57"/>
      <c r="D216" s="61"/>
      <c r="E216" s="4"/>
      <c r="F216" s="4" t="str">
        <f>IF(B216=0,"",IF(B216="","",IF(B216&gt;0,"a","")))</f>
        <v/>
      </c>
    </row>
    <row r="217" spans="1:7" ht="15" hidden="1" customHeight="1" x14ac:dyDescent="0.25">
      <c r="A217" s="56">
        <v>47604</v>
      </c>
      <c r="B217" s="57"/>
      <c r="C217" s="57"/>
      <c r="D217" s="61"/>
      <c r="F217" s="3" t="str">
        <f>IF(B217=0,"",IF(B217="","",IF(B217&gt;0,"m","")))</f>
        <v/>
      </c>
    </row>
    <row r="218" spans="1:7" ht="15" hidden="1" customHeight="1" x14ac:dyDescent="0.25">
      <c r="A218" s="56">
        <v>47635</v>
      </c>
      <c r="B218" s="57"/>
      <c r="C218" s="57"/>
      <c r="D218" s="61"/>
      <c r="F218" s="3" t="str">
        <f>IF(B218=0,"",IF(B218="","",IF(B218&gt;0,"j","")))</f>
        <v/>
      </c>
    </row>
    <row r="219" spans="1:7" ht="15" hidden="1" customHeight="1" x14ac:dyDescent="0.25">
      <c r="A219" s="56">
        <v>47665</v>
      </c>
      <c r="B219" s="57"/>
      <c r="C219" s="57"/>
      <c r="D219" s="61"/>
      <c r="F219" s="3" t="str">
        <f>IF(B219=0,"",IF(B219="","",IF(B219&gt;0,"j","")))</f>
        <v/>
      </c>
    </row>
    <row r="220" spans="1:7" ht="15" hidden="1" customHeight="1" x14ac:dyDescent="0.25">
      <c r="A220" s="56">
        <v>47696</v>
      </c>
      <c r="B220" s="57"/>
      <c r="C220" s="57"/>
      <c r="D220" s="61"/>
      <c r="F220" s="3" t="str">
        <f>IF(B220=0,"",IF(B220="","",IF(B220&gt;0,"a","")))</f>
        <v/>
      </c>
    </row>
    <row r="221" spans="1:7" ht="15" hidden="1" customHeight="1" x14ac:dyDescent="0.25">
      <c r="A221" s="56">
        <v>47727</v>
      </c>
      <c r="B221" s="57"/>
      <c r="C221" s="57"/>
      <c r="D221" s="61"/>
      <c r="F221" s="3" t="str">
        <f>IF(B221=0,"",IF(B221="","",IF(B221&gt;0,"s","")))</f>
        <v/>
      </c>
    </row>
    <row r="222" spans="1:7" ht="15" hidden="1" customHeight="1" x14ac:dyDescent="0.25">
      <c r="A222" s="56">
        <v>47757</v>
      </c>
      <c r="B222" s="57"/>
      <c r="C222" s="57"/>
      <c r="D222" s="61"/>
      <c r="F222" s="3" t="str">
        <f>IF(B222=0,"",IF(B222="","",IF(B222&gt;0,"o","")))</f>
        <v/>
      </c>
    </row>
    <row r="223" spans="1:7" ht="15" hidden="1" customHeight="1" x14ac:dyDescent="0.25">
      <c r="A223" s="56">
        <v>47788</v>
      </c>
      <c r="B223" s="57"/>
      <c r="C223" s="57"/>
      <c r="D223" s="61"/>
      <c r="F223" s="3" t="str">
        <f>IF(B223=0,"",IF(B223="","",IF(B223&gt;0,"n","")))</f>
        <v/>
      </c>
    </row>
    <row r="224" spans="1:7" ht="15" hidden="1" customHeight="1" x14ac:dyDescent="0.25">
      <c r="A224" s="58">
        <v>47818</v>
      </c>
      <c r="B224" s="59"/>
      <c r="C224" s="59"/>
      <c r="D224" s="62"/>
      <c r="F224" s="3" t="str">
        <f>IF(B224=0,"",IF(B224="","",IF(B224&gt;0,"d","")))</f>
        <v/>
      </c>
    </row>
    <row r="225" spans="1:6" ht="15" hidden="1" customHeight="1" x14ac:dyDescent="0.25">
      <c r="A225" s="46">
        <v>47849</v>
      </c>
      <c r="B225" s="47"/>
      <c r="C225" s="47"/>
      <c r="D225" s="37"/>
      <c r="F225" s="3" t="str">
        <f>IF(B225=0,"",IF(B225="","",IF(B225&gt;0,F213+1,"")))</f>
        <v/>
      </c>
    </row>
    <row r="226" spans="1:6" ht="15" hidden="1" customHeight="1" x14ac:dyDescent="0.25">
      <c r="A226" s="36">
        <v>47880</v>
      </c>
      <c r="B226" s="37"/>
      <c r="C226" s="37"/>
      <c r="D226" s="37"/>
      <c r="F226" s="3" t="str">
        <f>IF(B226=0,"",IF(B226="","",IF(B226&gt;0,"f","")))</f>
        <v/>
      </c>
    </row>
    <row r="227" spans="1:6" ht="15" hidden="1" customHeight="1" x14ac:dyDescent="0.25">
      <c r="A227" s="36">
        <v>47908</v>
      </c>
      <c r="B227" s="37"/>
      <c r="C227" s="37"/>
      <c r="D227" s="37"/>
      <c r="F227" s="4" t="str">
        <f>IF(B227=0,"",IF(B227="","",IF(B227&gt;0,"m","")))</f>
        <v/>
      </c>
    </row>
    <row r="228" spans="1:6" ht="15" hidden="1" customHeight="1" x14ac:dyDescent="0.25">
      <c r="A228" s="36">
        <v>47939</v>
      </c>
      <c r="B228" s="37"/>
      <c r="C228" s="37"/>
      <c r="D228" s="37"/>
      <c r="F228" s="4" t="str">
        <f>IF(B228=0,"",IF(B228="","",IF(B228&gt;0,"a","")))</f>
        <v/>
      </c>
    </row>
    <row r="229" spans="1:6" ht="15" hidden="1" customHeight="1" x14ac:dyDescent="0.25">
      <c r="A229" s="36">
        <v>47969</v>
      </c>
      <c r="B229" s="37"/>
      <c r="C229" s="37"/>
      <c r="D229" s="37"/>
      <c r="F229" s="3" t="str">
        <f>IF(B229=0,"",IF(B229="","",IF(B229&gt;0,"m","")))</f>
        <v/>
      </c>
    </row>
    <row r="230" spans="1:6" ht="15" hidden="1" customHeight="1" x14ac:dyDescent="0.25">
      <c r="A230" s="36">
        <v>48000</v>
      </c>
      <c r="B230" s="37"/>
      <c r="C230" s="37"/>
      <c r="D230" s="37"/>
      <c r="F230" s="3" t="str">
        <f>IF(B230=0,"",IF(B230="","",IF(B230&gt;0,"j","")))</f>
        <v/>
      </c>
    </row>
    <row r="231" spans="1:6" ht="15" hidden="1" customHeight="1" x14ac:dyDescent="0.25">
      <c r="A231" s="36">
        <v>48030</v>
      </c>
      <c r="B231" s="37"/>
      <c r="C231" s="37"/>
      <c r="D231" s="37"/>
      <c r="F231" s="3" t="str">
        <f>IF(B231=0,"",IF(B231="","",IF(B231&gt;0,"j","")))</f>
        <v/>
      </c>
    </row>
    <row r="232" spans="1:6" ht="15" hidden="1" customHeight="1" x14ac:dyDescent="0.25">
      <c r="A232" s="36">
        <v>48061</v>
      </c>
      <c r="B232" s="37"/>
      <c r="C232" s="37"/>
      <c r="D232" s="37"/>
      <c r="F232" s="3" t="str">
        <f>IF(B232=0,"",IF(B232="","",IF(B232&gt;0,"a","")))</f>
        <v/>
      </c>
    </row>
    <row r="233" spans="1:6" ht="15" hidden="1" customHeight="1" x14ac:dyDescent="0.25">
      <c r="A233" s="36">
        <v>48092</v>
      </c>
      <c r="B233" s="37"/>
      <c r="C233" s="37"/>
      <c r="D233" s="37"/>
      <c r="F233" s="3" t="str">
        <f>IF(B233=0,"",IF(B233="","",IF(B233&gt;0,"s","")))</f>
        <v/>
      </c>
    </row>
    <row r="234" spans="1:6" ht="15" hidden="1" customHeight="1" x14ac:dyDescent="0.25">
      <c r="A234" s="36">
        <v>48122</v>
      </c>
      <c r="B234" s="37"/>
      <c r="C234" s="37"/>
      <c r="D234" s="37"/>
      <c r="F234" s="3" t="str">
        <f>IF(B234=0,"",IF(B234="","",IF(B234&gt;0,"o","")))</f>
        <v/>
      </c>
    </row>
    <row r="235" spans="1:6" ht="15" hidden="1" customHeight="1" x14ac:dyDescent="0.25">
      <c r="A235" s="36">
        <v>48153</v>
      </c>
      <c r="B235" s="37"/>
      <c r="C235" s="37"/>
      <c r="D235" s="37"/>
      <c r="F235" s="3" t="str">
        <f>IF(B235=0,"",IF(B235="","",IF(B235&gt;0,"n","")))</f>
        <v/>
      </c>
    </row>
    <row r="236" spans="1:6" ht="15" hidden="1" customHeight="1" x14ac:dyDescent="0.25">
      <c r="A236" s="38">
        <v>48183</v>
      </c>
      <c r="B236" s="39"/>
      <c r="C236" s="39"/>
      <c r="D236" s="39"/>
      <c r="F236" s="3" t="str">
        <f>IF(B236=0,"",IF(B236="","",IF(B236&gt;0,"d","")))</f>
        <v/>
      </c>
    </row>
    <row r="237" spans="1:6" ht="15" hidden="1" customHeight="1" x14ac:dyDescent="0.25">
      <c r="A237" s="54">
        <v>48214</v>
      </c>
      <c r="B237" s="55"/>
      <c r="C237" s="55"/>
      <c r="D237" s="60"/>
    </row>
    <row r="238" spans="1:6" ht="17.25" hidden="1" customHeight="1" x14ac:dyDescent="0.25">
      <c r="A238" s="56">
        <v>48245</v>
      </c>
      <c r="B238" s="57"/>
      <c r="C238" s="57"/>
      <c r="D238" s="61"/>
    </row>
    <row r="239" spans="1:6" ht="17.25" hidden="1" customHeight="1" x14ac:dyDescent="0.25">
      <c r="A239" s="56">
        <v>48274</v>
      </c>
      <c r="B239" s="57"/>
      <c r="C239" s="57"/>
      <c r="D239" s="61"/>
    </row>
    <row r="240" spans="1:6" ht="17.25" hidden="1" customHeight="1" x14ac:dyDescent="0.25">
      <c r="A240" s="56">
        <v>48305</v>
      </c>
      <c r="B240" s="57"/>
      <c r="C240" s="57"/>
      <c r="D240" s="61"/>
    </row>
    <row r="241" spans="1:4" ht="17.25" hidden="1" customHeight="1" x14ac:dyDescent="0.25">
      <c r="A241" s="56">
        <v>48335</v>
      </c>
      <c r="B241" s="57"/>
      <c r="C241" s="57"/>
      <c r="D241" s="61"/>
    </row>
    <row r="242" spans="1:4" ht="17.25" hidden="1" customHeight="1" x14ac:dyDescent="0.25">
      <c r="A242" s="56">
        <v>48366</v>
      </c>
      <c r="B242" s="57"/>
      <c r="C242" s="57"/>
      <c r="D242" s="61"/>
    </row>
    <row r="243" spans="1:4" ht="17.25" hidden="1" customHeight="1" x14ac:dyDescent="0.25">
      <c r="A243" s="56">
        <v>48396</v>
      </c>
      <c r="B243" s="57"/>
      <c r="C243" s="57"/>
      <c r="D243" s="61"/>
    </row>
    <row r="244" spans="1:4" ht="17.25" hidden="1" customHeight="1" x14ac:dyDescent="0.25">
      <c r="A244" s="56">
        <v>48427</v>
      </c>
      <c r="B244" s="57"/>
      <c r="C244" s="57"/>
      <c r="D244" s="61"/>
    </row>
    <row r="245" spans="1:4" ht="17.25" hidden="1" customHeight="1" x14ac:dyDescent="0.25">
      <c r="A245" s="56">
        <v>48458</v>
      </c>
      <c r="B245" s="57"/>
      <c r="C245" s="57"/>
      <c r="D245" s="61"/>
    </row>
    <row r="246" spans="1:4" ht="17.25" hidden="1" customHeight="1" x14ac:dyDescent="0.25">
      <c r="A246" s="56">
        <v>48488</v>
      </c>
      <c r="B246" s="57"/>
      <c r="C246" s="57"/>
      <c r="D246" s="61"/>
    </row>
    <row r="247" spans="1:4" ht="17.25" hidden="1" customHeight="1" x14ac:dyDescent="0.25">
      <c r="A247" s="56">
        <v>48519</v>
      </c>
      <c r="B247" s="57"/>
      <c r="C247" s="57"/>
      <c r="D247" s="61"/>
    </row>
    <row r="248" spans="1:4" ht="17.25" hidden="1" customHeight="1" x14ac:dyDescent="0.25">
      <c r="A248" s="58">
        <v>48549</v>
      </c>
      <c r="B248" s="59"/>
      <c r="C248" s="59"/>
      <c r="D248" s="62"/>
    </row>
    <row r="249" spans="1:4" ht="17.25" hidden="1" customHeight="1" x14ac:dyDescent="0.25">
      <c r="A249" s="46">
        <v>48580</v>
      </c>
      <c r="B249" s="47"/>
      <c r="C249" s="47"/>
      <c r="D249" s="37"/>
    </row>
    <row r="250" spans="1:4" ht="17.25" hidden="1" customHeight="1" x14ac:dyDescent="0.25">
      <c r="A250" s="36">
        <v>48611</v>
      </c>
      <c r="B250" s="37"/>
      <c r="C250" s="37"/>
      <c r="D250" s="37"/>
    </row>
    <row r="251" spans="1:4" ht="17.25" hidden="1" customHeight="1" x14ac:dyDescent="0.25">
      <c r="A251" s="36">
        <v>48639</v>
      </c>
      <c r="B251" s="37"/>
      <c r="C251" s="37"/>
      <c r="D251" s="37"/>
    </row>
    <row r="252" spans="1:4" ht="17.25" hidden="1" customHeight="1" x14ac:dyDescent="0.25">
      <c r="A252" s="36">
        <v>48670</v>
      </c>
      <c r="B252" s="37"/>
      <c r="C252" s="37"/>
      <c r="D252" s="37"/>
    </row>
    <row r="253" spans="1:4" ht="17.25" hidden="1" customHeight="1" x14ac:dyDescent="0.25">
      <c r="A253" s="36">
        <v>48700</v>
      </c>
      <c r="B253" s="37"/>
      <c r="C253" s="37"/>
      <c r="D253" s="37"/>
    </row>
    <row r="254" spans="1:4" ht="17.25" hidden="1" customHeight="1" x14ac:dyDescent="0.25">
      <c r="A254" s="36">
        <v>48731</v>
      </c>
      <c r="B254" s="37"/>
      <c r="C254" s="37"/>
      <c r="D254" s="37"/>
    </row>
    <row r="255" spans="1:4" ht="17.25" hidden="1" customHeight="1" x14ac:dyDescent="0.25">
      <c r="A255" s="36">
        <v>48761</v>
      </c>
      <c r="B255" s="37"/>
      <c r="C255" s="37"/>
      <c r="D255" s="37"/>
    </row>
    <row r="256" spans="1:4" ht="17.25" hidden="1" customHeight="1" x14ac:dyDescent="0.25">
      <c r="A256" s="36">
        <v>48792</v>
      </c>
      <c r="B256" s="37"/>
      <c r="C256" s="37"/>
      <c r="D256" s="37"/>
    </row>
    <row r="257" spans="1:4" ht="17.25" hidden="1" customHeight="1" x14ac:dyDescent="0.25">
      <c r="A257" s="36">
        <v>48823</v>
      </c>
      <c r="B257" s="37"/>
      <c r="C257" s="37"/>
      <c r="D257" s="37"/>
    </row>
    <row r="258" spans="1:4" ht="17.25" hidden="1" customHeight="1" x14ac:dyDescent="0.25">
      <c r="A258" s="36">
        <v>48853</v>
      </c>
      <c r="B258" s="37"/>
      <c r="C258" s="37"/>
      <c r="D258" s="37"/>
    </row>
    <row r="259" spans="1:4" ht="17.25" hidden="1" customHeight="1" x14ac:dyDescent="0.25">
      <c r="A259" s="36">
        <v>48884</v>
      </c>
      <c r="B259" s="37"/>
      <c r="C259" s="37"/>
      <c r="D259" s="37"/>
    </row>
    <row r="260" spans="1:4" ht="17.25" hidden="1" customHeight="1" x14ac:dyDescent="0.25">
      <c r="A260" s="38">
        <v>48914</v>
      </c>
      <c r="B260" s="39"/>
      <c r="C260" s="39"/>
      <c r="D260" s="39"/>
    </row>
    <row r="261" spans="1:4" ht="17.25" hidden="1" customHeight="1" x14ac:dyDescent="0.25">
      <c r="A261" s="54">
        <v>48945</v>
      </c>
      <c r="B261" s="55"/>
      <c r="C261" s="55"/>
      <c r="D261" s="60"/>
    </row>
    <row r="262" spans="1:4" ht="17.25" hidden="1" customHeight="1" x14ac:dyDescent="0.25">
      <c r="A262" s="56">
        <v>48976</v>
      </c>
      <c r="B262" s="57"/>
      <c r="C262" s="57"/>
      <c r="D262" s="61"/>
    </row>
    <row r="263" spans="1:4" ht="17.25" hidden="1" customHeight="1" x14ac:dyDescent="0.25">
      <c r="A263" s="56">
        <v>49004</v>
      </c>
      <c r="B263" s="57"/>
      <c r="C263" s="57"/>
      <c r="D263" s="61"/>
    </row>
    <row r="264" spans="1:4" ht="17.25" hidden="1" customHeight="1" x14ac:dyDescent="0.25">
      <c r="A264" s="56">
        <v>49035</v>
      </c>
      <c r="B264" s="57"/>
      <c r="C264" s="57"/>
      <c r="D264" s="61"/>
    </row>
    <row r="265" spans="1:4" ht="17.25" hidden="1" customHeight="1" x14ac:dyDescent="0.25">
      <c r="A265" s="56">
        <v>49065</v>
      </c>
      <c r="B265" s="57"/>
      <c r="C265" s="57"/>
      <c r="D265" s="61"/>
    </row>
    <row r="266" spans="1:4" ht="17.25" hidden="1" customHeight="1" x14ac:dyDescent="0.25">
      <c r="A266" s="56">
        <v>49096</v>
      </c>
      <c r="B266" s="57"/>
      <c r="C266" s="57"/>
      <c r="D266" s="61"/>
    </row>
    <row r="267" spans="1:4" ht="17.25" hidden="1" customHeight="1" x14ac:dyDescent="0.25">
      <c r="A267" s="56">
        <v>49126</v>
      </c>
      <c r="B267" s="57"/>
      <c r="C267" s="57"/>
      <c r="D267" s="61"/>
    </row>
    <row r="268" spans="1:4" ht="17.25" hidden="1" customHeight="1" x14ac:dyDescent="0.25">
      <c r="A268" s="56">
        <v>49157</v>
      </c>
      <c r="B268" s="57"/>
      <c r="C268" s="57"/>
      <c r="D268" s="61"/>
    </row>
    <row r="269" spans="1:4" ht="17.25" hidden="1" customHeight="1" x14ac:dyDescent="0.25">
      <c r="A269" s="56">
        <v>49188</v>
      </c>
      <c r="B269" s="57"/>
      <c r="C269" s="57"/>
      <c r="D269" s="61"/>
    </row>
    <row r="270" spans="1:4" ht="17.25" hidden="1" customHeight="1" x14ac:dyDescent="0.25">
      <c r="A270" s="56">
        <v>49218</v>
      </c>
      <c r="B270" s="57"/>
      <c r="C270" s="57"/>
      <c r="D270" s="61"/>
    </row>
    <row r="271" spans="1:4" ht="17.25" hidden="1" customHeight="1" x14ac:dyDescent="0.25">
      <c r="A271" s="56">
        <v>49249</v>
      </c>
      <c r="B271" s="57"/>
      <c r="C271" s="57"/>
      <c r="D271" s="61"/>
    </row>
    <row r="272" spans="1:4" ht="17.25" hidden="1" customHeight="1" x14ac:dyDescent="0.25">
      <c r="A272" s="58">
        <v>49279</v>
      </c>
      <c r="B272" s="59"/>
      <c r="C272" s="59"/>
      <c r="D272" s="62"/>
    </row>
    <row r="273" spans="1:4" ht="17.25" hidden="1" customHeight="1" x14ac:dyDescent="0.25">
      <c r="A273" s="46">
        <v>49310</v>
      </c>
      <c r="B273" s="47"/>
      <c r="C273" s="47"/>
      <c r="D273" s="37"/>
    </row>
    <row r="274" spans="1:4" ht="17.25" hidden="1" customHeight="1" x14ac:dyDescent="0.25">
      <c r="A274" s="36">
        <v>49341</v>
      </c>
      <c r="B274" s="37"/>
      <c r="C274" s="37"/>
      <c r="D274" s="37"/>
    </row>
    <row r="275" spans="1:4" ht="17.25" hidden="1" customHeight="1" x14ac:dyDescent="0.25">
      <c r="A275" s="36">
        <v>49369</v>
      </c>
      <c r="B275" s="37"/>
      <c r="C275" s="37"/>
      <c r="D275" s="37"/>
    </row>
    <row r="276" spans="1:4" ht="17.25" hidden="1" customHeight="1" x14ac:dyDescent="0.25">
      <c r="A276" s="36">
        <v>49400</v>
      </c>
      <c r="B276" s="37"/>
      <c r="C276" s="37"/>
      <c r="D276" s="37"/>
    </row>
    <row r="277" spans="1:4" ht="17.25" hidden="1" customHeight="1" x14ac:dyDescent="0.25">
      <c r="A277" s="36">
        <v>49430</v>
      </c>
      <c r="B277" s="37"/>
      <c r="C277" s="37"/>
      <c r="D277" s="37"/>
    </row>
    <row r="278" spans="1:4" ht="17.25" hidden="1" customHeight="1" x14ac:dyDescent="0.25">
      <c r="A278" s="36">
        <v>49461</v>
      </c>
      <c r="B278" s="37"/>
      <c r="C278" s="37"/>
      <c r="D278" s="37"/>
    </row>
    <row r="279" spans="1:4" ht="17.25" hidden="1" customHeight="1" x14ac:dyDescent="0.25">
      <c r="A279" s="36">
        <v>49491</v>
      </c>
      <c r="B279" s="37"/>
      <c r="C279" s="37"/>
      <c r="D279" s="37"/>
    </row>
    <row r="280" spans="1:4" ht="17.25" hidden="1" customHeight="1" x14ac:dyDescent="0.25">
      <c r="A280" s="36">
        <v>49522</v>
      </c>
      <c r="B280" s="37"/>
      <c r="C280" s="37"/>
      <c r="D280" s="37"/>
    </row>
    <row r="281" spans="1:4" ht="17.25" hidden="1" customHeight="1" x14ac:dyDescent="0.25">
      <c r="A281" s="36">
        <v>49553</v>
      </c>
      <c r="B281" s="37"/>
      <c r="C281" s="37"/>
      <c r="D281" s="37"/>
    </row>
    <row r="282" spans="1:4" ht="17.25" hidden="1" customHeight="1" x14ac:dyDescent="0.25">
      <c r="A282" s="36">
        <v>49583</v>
      </c>
      <c r="B282" s="37"/>
      <c r="C282" s="37"/>
      <c r="D282" s="37"/>
    </row>
    <row r="283" spans="1:4" ht="17.25" hidden="1" customHeight="1" x14ac:dyDescent="0.25">
      <c r="A283" s="36">
        <v>49614</v>
      </c>
      <c r="B283" s="37"/>
      <c r="C283" s="37"/>
      <c r="D283" s="37"/>
    </row>
    <row r="284" spans="1:4" ht="17.25" hidden="1" customHeight="1" x14ac:dyDescent="0.25">
      <c r="A284" s="38">
        <v>49644</v>
      </c>
      <c r="B284" s="39"/>
      <c r="C284" s="39"/>
      <c r="D284" s="39"/>
    </row>
    <row r="285" spans="1:4" ht="17.25" hidden="1" customHeight="1" x14ac:dyDescent="0.25">
      <c r="A285" s="54">
        <v>49675</v>
      </c>
      <c r="B285" s="55"/>
      <c r="C285" s="55"/>
      <c r="D285" s="60"/>
    </row>
    <row r="286" spans="1:4" ht="17.25" hidden="1" customHeight="1" x14ac:dyDescent="0.25">
      <c r="A286" s="56">
        <v>49706</v>
      </c>
      <c r="B286" s="57"/>
      <c r="C286" s="57"/>
      <c r="D286" s="61"/>
    </row>
    <row r="287" spans="1:4" ht="17.25" hidden="1" customHeight="1" x14ac:dyDescent="0.25">
      <c r="A287" s="56">
        <v>49735</v>
      </c>
      <c r="B287" s="57"/>
      <c r="C287" s="57"/>
      <c r="D287" s="61"/>
    </row>
    <row r="288" spans="1:4" ht="17.25" hidden="1" customHeight="1" x14ac:dyDescent="0.25">
      <c r="A288" s="56">
        <v>49766</v>
      </c>
      <c r="B288" s="57"/>
      <c r="C288" s="57"/>
      <c r="D288" s="61"/>
    </row>
    <row r="289" spans="1:4" ht="17.25" hidden="1" customHeight="1" x14ac:dyDescent="0.25">
      <c r="A289" s="56">
        <v>49796</v>
      </c>
      <c r="B289" s="57"/>
      <c r="C289" s="57"/>
      <c r="D289" s="61"/>
    </row>
    <row r="290" spans="1:4" ht="17.25" hidden="1" customHeight="1" x14ac:dyDescent="0.25">
      <c r="A290" s="56">
        <v>49827</v>
      </c>
      <c r="B290" s="57"/>
      <c r="C290" s="57"/>
      <c r="D290" s="61"/>
    </row>
    <row r="291" spans="1:4" ht="17.25" hidden="1" customHeight="1" x14ac:dyDescent="0.25">
      <c r="A291" s="56">
        <v>49857</v>
      </c>
      <c r="B291" s="57"/>
      <c r="C291" s="57"/>
      <c r="D291" s="61"/>
    </row>
    <row r="292" spans="1:4" ht="17.25" hidden="1" customHeight="1" x14ac:dyDescent="0.25">
      <c r="A292" s="56">
        <v>49888</v>
      </c>
      <c r="B292" s="57"/>
      <c r="C292" s="57"/>
      <c r="D292" s="61"/>
    </row>
    <row r="293" spans="1:4" ht="17.25" hidden="1" customHeight="1" x14ac:dyDescent="0.25">
      <c r="A293" s="56">
        <v>49919</v>
      </c>
      <c r="B293" s="57"/>
      <c r="C293" s="57"/>
      <c r="D293" s="61"/>
    </row>
    <row r="294" spans="1:4" ht="17.25" hidden="1" customHeight="1" x14ac:dyDescent="0.25">
      <c r="A294" s="56">
        <v>49949</v>
      </c>
      <c r="B294" s="57"/>
      <c r="C294" s="57"/>
      <c r="D294" s="61"/>
    </row>
    <row r="295" spans="1:4" ht="17.25" hidden="1" customHeight="1" x14ac:dyDescent="0.25">
      <c r="A295" s="56">
        <v>49980</v>
      </c>
      <c r="B295" s="57"/>
      <c r="C295" s="57"/>
      <c r="D295" s="61"/>
    </row>
    <row r="296" spans="1:4" ht="17.25" hidden="1" customHeight="1" x14ac:dyDescent="0.25">
      <c r="A296" s="58">
        <v>50010</v>
      </c>
      <c r="B296" s="59"/>
      <c r="C296" s="59"/>
      <c r="D296" s="62"/>
    </row>
    <row r="297" spans="1:4" ht="17.25" hidden="1" customHeight="1" x14ac:dyDescent="0.25">
      <c r="A297" s="46">
        <v>50041</v>
      </c>
      <c r="B297" s="47"/>
      <c r="C297" s="47"/>
      <c r="D297" s="37"/>
    </row>
    <row r="298" spans="1:4" ht="17.25" hidden="1" customHeight="1" x14ac:dyDescent="0.25">
      <c r="A298" s="36">
        <v>50072</v>
      </c>
      <c r="B298" s="37"/>
      <c r="C298" s="37"/>
      <c r="D298" s="37"/>
    </row>
    <row r="299" spans="1:4" ht="17.25" hidden="1" customHeight="1" x14ac:dyDescent="0.25">
      <c r="A299" s="36">
        <v>50100</v>
      </c>
      <c r="B299" s="37"/>
      <c r="C299" s="37"/>
      <c r="D299" s="37"/>
    </row>
    <row r="300" spans="1:4" ht="17.25" hidden="1" customHeight="1" x14ac:dyDescent="0.25">
      <c r="A300" s="36">
        <v>50131</v>
      </c>
      <c r="B300" s="37"/>
      <c r="C300" s="37"/>
      <c r="D300" s="37"/>
    </row>
    <row r="301" spans="1:4" ht="17.25" hidden="1" customHeight="1" x14ac:dyDescent="0.25">
      <c r="A301" s="36">
        <v>50161</v>
      </c>
      <c r="B301" s="37"/>
      <c r="C301" s="37"/>
      <c r="D301" s="37"/>
    </row>
    <row r="302" spans="1:4" ht="17.25" hidden="1" customHeight="1" x14ac:dyDescent="0.25">
      <c r="A302" s="36">
        <v>50192</v>
      </c>
      <c r="B302" s="37"/>
      <c r="C302" s="37"/>
      <c r="D302" s="37"/>
    </row>
    <row r="303" spans="1:4" ht="17.25" hidden="1" customHeight="1" x14ac:dyDescent="0.25">
      <c r="A303" s="36">
        <v>50222</v>
      </c>
      <c r="B303" s="37"/>
      <c r="C303" s="37"/>
      <c r="D303" s="37"/>
    </row>
    <row r="304" spans="1:4" ht="17.25" hidden="1" customHeight="1" x14ac:dyDescent="0.25">
      <c r="A304" s="36">
        <v>50253</v>
      </c>
      <c r="B304" s="37"/>
      <c r="C304" s="37"/>
      <c r="D304" s="37"/>
    </row>
    <row r="305" spans="1:4" ht="17.25" hidden="1" customHeight="1" x14ac:dyDescent="0.25">
      <c r="A305" s="36">
        <v>50284</v>
      </c>
      <c r="B305" s="37"/>
      <c r="C305" s="37"/>
      <c r="D305" s="37"/>
    </row>
    <row r="306" spans="1:4" ht="17.25" hidden="1" customHeight="1" x14ac:dyDescent="0.25">
      <c r="A306" s="36">
        <v>50314</v>
      </c>
      <c r="B306" s="37"/>
      <c r="C306" s="37"/>
      <c r="D306" s="37"/>
    </row>
    <row r="307" spans="1:4" ht="17.25" hidden="1" customHeight="1" x14ac:dyDescent="0.25">
      <c r="A307" s="36">
        <v>50345</v>
      </c>
      <c r="B307" s="37"/>
      <c r="C307" s="37"/>
      <c r="D307" s="37"/>
    </row>
    <row r="308" spans="1:4" ht="17.25" hidden="1" customHeight="1" x14ac:dyDescent="0.25">
      <c r="A308" s="38">
        <v>50375</v>
      </c>
      <c r="B308" s="39"/>
      <c r="C308" s="39"/>
      <c r="D308" s="39"/>
    </row>
    <row r="309" spans="1:4" ht="17.25" hidden="1" customHeight="1" x14ac:dyDescent="0.25">
      <c r="A309" s="54">
        <v>50406</v>
      </c>
      <c r="B309" s="55"/>
      <c r="C309" s="55"/>
      <c r="D309" s="60"/>
    </row>
    <row r="310" spans="1:4" ht="17.25" hidden="1" customHeight="1" x14ac:dyDescent="0.25">
      <c r="A310" s="56">
        <v>50437</v>
      </c>
      <c r="B310" s="57"/>
      <c r="C310" s="57"/>
      <c r="D310" s="61"/>
    </row>
    <row r="311" spans="1:4" ht="17.25" hidden="1" customHeight="1" x14ac:dyDescent="0.25">
      <c r="A311" s="56">
        <v>50465</v>
      </c>
      <c r="B311" s="57"/>
      <c r="C311" s="57"/>
      <c r="D311" s="61"/>
    </row>
    <row r="312" spans="1:4" ht="17.25" hidden="1" customHeight="1" x14ac:dyDescent="0.25">
      <c r="A312" s="56">
        <v>50496</v>
      </c>
      <c r="B312" s="57"/>
      <c r="C312" s="57"/>
      <c r="D312" s="61"/>
    </row>
    <row r="313" spans="1:4" ht="17.25" hidden="1" customHeight="1" x14ac:dyDescent="0.25">
      <c r="A313" s="56">
        <v>50526</v>
      </c>
      <c r="B313" s="57"/>
      <c r="C313" s="57"/>
      <c r="D313" s="61"/>
    </row>
    <row r="314" spans="1:4" ht="17.25" hidden="1" customHeight="1" x14ac:dyDescent="0.25">
      <c r="A314" s="56">
        <v>50557</v>
      </c>
      <c r="B314" s="57"/>
      <c r="C314" s="57"/>
      <c r="D314" s="61"/>
    </row>
    <row r="315" spans="1:4" ht="17.25" hidden="1" customHeight="1" x14ac:dyDescent="0.25">
      <c r="A315" s="56">
        <v>50587</v>
      </c>
      <c r="B315" s="57"/>
      <c r="C315" s="57"/>
      <c r="D315" s="61"/>
    </row>
    <row r="316" spans="1:4" ht="17.25" hidden="1" customHeight="1" x14ac:dyDescent="0.25">
      <c r="A316" s="56">
        <v>50618</v>
      </c>
      <c r="B316" s="57"/>
      <c r="C316" s="57"/>
      <c r="D316" s="61"/>
    </row>
    <row r="317" spans="1:4" ht="17.25" hidden="1" customHeight="1" x14ac:dyDescent="0.25">
      <c r="A317" s="56">
        <v>50649</v>
      </c>
      <c r="B317" s="57"/>
      <c r="C317" s="57"/>
      <c r="D317" s="61"/>
    </row>
    <row r="318" spans="1:4" ht="17.25" hidden="1" customHeight="1" x14ac:dyDescent="0.25">
      <c r="A318" s="56">
        <v>50679</v>
      </c>
      <c r="B318" s="57"/>
      <c r="C318" s="57"/>
      <c r="D318" s="61"/>
    </row>
    <row r="319" spans="1:4" ht="17.25" hidden="1" customHeight="1" x14ac:dyDescent="0.25">
      <c r="A319" s="56">
        <v>50710</v>
      </c>
      <c r="B319" s="57"/>
      <c r="C319" s="57"/>
      <c r="D319" s="61"/>
    </row>
    <row r="320" spans="1:4" ht="17.25" hidden="1" customHeight="1" x14ac:dyDescent="0.25">
      <c r="A320" s="58">
        <v>50740</v>
      </c>
      <c r="B320" s="59"/>
      <c r="C320" s="59"/>
      <c r="D320" s="62"/>
    </row>
    <row r="321" spans="1:4" ht="17.25" hidden="1" customHeight="1" x14ac:dyDescent="0.25">
      <c r="A321" s="46">
        <v>50771</v>
      </c>
      <c r="B321" s="47"/>
      <c r="C321" s="47"/>
      <c r="D321" s="37"/>
    </row>
    <row r="322" spans="1:4" ht="17.25" hidden="1" customHeight="1" x14ac:dyDescent="0.25">
      <c r="A322" s="36">
        <v>50802</v>
      </c>
      <c r="B322" s="37"/>
      <c r="C322" s="37"/>
      <c r="D322" s="37"/>
    </row>
    <row r="323" spans="1:4" ht="17.25" hidden="1" customHeight="1" x14ac:dyDescent="0.25">
      <c r="A323" s="36">
        <v>50830</v>
      </c>
      <c r="B323" s="37"/>
      <c r="C323" s="37"/>
      <c r="D323" s="37"/>
    </row>
    <row r="324" spans="1:4" ht="17.25" hidden="1" customHeight="1" x14ac:dyDescent="0.25">
      <c r="A324" s="36">
        <v>50861</v>
      </c>
      <c r="B324" s="37"/>
      <c r="C324" s="37"/>
      <c r="D324" s="37"/>
    </row>
    <row r="325" spans="1:4" ht="17.25" hidden="1" customHeight="1" x14ac:dyDescent="0.25">
      <c r="A325" s="36">
        <v>50891</v>
      </c>
      <c r="B325" s="37"/>
      <c r="C325" s="37"/>
      <c r="D325" s="37"/>
    </row>
    <row r="326" spans="1:4" ht="17.25" hidden="1" customHeight="1" x14ac:dyDescent="0.25">
      <c r="A326" s="36">
        <v>50922</v>
      </c>
      <c r="B326" s="37"/>
      <c r="C326" s="37"/>
      <c r="D326" s="37"/>
    </row>
    <row r="327" spans="1:4" ht="17.25" hidden="1" customHeight="1" x14ac:dyDescent="0.25">
      <c r="A327" s="36">
        <v>50952</v>
      </c>
      <c r="B327" s="37"/>
      <c r="C327" s="37"/>
      <c r="D327" s="37"/>
    </row>
    <row r="328" spans="1:4" ht="17.25" hidden="1" customHeight="1" x14ac:dyDescent="0.25">
      <c r="A328" s="36">
        <v>50983</v>
      </c>
      <c r="B328" s="37"/>
      <c r="C328" s="37"/>
      <c r="D328" s="37"/>
    </row>
    <row r="329" spans="1:4" ht="17.25" hidden="1" customHeight="1" x14ac:dyDescent="0.25">
      <c r="A329" s="36">
        <v>51014</v>
      </c>
      <c r="B329" s="37"/>
      <c r="C329" s="37"/>
      <c r="D329" s="37"/>
    </row>
    <row r="330" spans="1:4" ht="17.25" hidden="1" customHeight="1" x14ac:dyDescent="0.25">
      <c r="A330" s="36">
        <v>51044</v>
      </c>
      <c r="B330" s="37"/>
      <c r="C330" s="37"/>
      <c r="D330" s="37"/>
    </row>
    <row r="331" spans="1:4" ht="17.25" hidden="1" customHeight="1" x14ac:dyDescent="0.25">
      <c r="A331" s="36">
        <v>51075</v>
      </c>
      <c r="B331" s="37"/>
      <c r="C331" s="37"/>
      <c r="D331" s="37"/>
    </row>
    <row r="332" spans="1:4" ht="17.25" hidden="1" customHeight="1" x14ac:dyDescent="0.25">
      <c r="A332" s="38">
        <v>51105</v>
      </c>
      <c r="B332" s="39"/>
      <c r="C332" s="39"/>
      <c r="D332" s="39"/>
    </row>
    <row r="333" spans="1:4" ht="17.25" hidden="1" customHeight="1" x14ac:dyDescent="0.25">
      <c r="A333" s="54">
        <v>51136</v>
      </c>
      <c r="B333" s="55"/>
      <c r="C333" s="55"/>
      <c r="D333" s="60"/>
    </row>
    <row r="334" spans="1:4" ht="17.25" hidden="1" customHeight="1" x14ac:dyDescent="0.25">
      <c r="A334" s="56">
        <v>51167</v>
      </c>
      <c r="B334" s="57"/>
      <c r="C334" s="57"/>
      <c r="D334" s="61"/>
    </row>
    <row r="335" spans="1:4" ht="17.25" hidden="1" customHeight="1" x14ac:dyDescent="0.25">
      <c r="A335" s="56">
        <v>51196</v>
      </c>
      <c r="B335" s="57"/>
      <c r="C335" s="57"/>
      <c r="D335" s="61"/>
    </row>
    <row r="336" spans="1:4" ht="17.25" hidden="1" customHeight="1" x14ac:dyDescent="0.25">
      <c r="A336" s="56">
        <v>51227</v>
      </c>
      <c r="B336" s="57"/>
      <c r="C336" s="57"/>
      <c r="D336" s="61"/>
    </row>
    <row r="337" spans="1:4" ht="17.25" hidden="1" customHeight="1" x14ac:dyDescent="0.25">
      <c r="A337" s="56">
        <v>51257</v>
      </c>
      <c r="B337" s="57"/>
      <c r="C337" s="57"/>
      <c r="D337" s="61"/>
    </row>
    <row r="338" spans="1:4" ht="17.25" hidden="1" customHeight="1" x14ac:dyDescent="0.25">
      <c r="A338" s="56">
        <v>51288</v>
      </c>
      <c r="B338" s="57"/>
      <c r="C338" s="57"/>
      <c r="D338" s="61"/>
    </row>
    <row r="339" spans="1:4" ht="17.25" hidden="1" customHeight="1" x14ac:dyDescent="0.25">
      <c r="A339" s="56">
        <v>51318</v>
      </c>
      <c r="B339" s="57"/>
      <c r="C339" s="57"/>
      <c r="D339" s="61"/>
    </row>
    <row r="340" spans="1:4" ht="17.25" hidden="1" customHeight="1" x14ac:dyDescent="0.25">
      <c r="A340" s="56">
        <v>51349</v>
      </c>
      <c r="B340" s="57"/>
      <c r="C340" s="57"/>
      <c r="D340" s="61"/>
    </row>
    <row r="341" spans="1:4" ht="17.25" hidden="1" customHeight="1" x14ac:dyDescent="0.25">
      <c r="A341" s="56">
        <v>51380</v>
      </c>
      <c r="B341" s="57"/>
      <c r="C341" s="57"/>
      <c r="D341" s="61"/>
    </row>
    <row r="342" spans="1:4" ht="17.25" hidden="1" customHeight="1" x14ac:dyDescent="0.25">
      <c r="A342" s="56">
        <v>51410</v>
      </c>
      <c r="B342" s="57"/>
      <c r="C342" s="57"/>
      <c r="D342" s="61"/>
    </row>
    <row r="343" spans="1:4" ht="17.25" hidden="1" customHeight="1" x14ac:dyDescent="0.25">
      <c r="A343" s="56">
        <v>51441</v>
      </c>
      <c r="B343" s="57"/>
      <c r="C343" s="57"/>
      <c r="D343" s="61"/>
    </row>
    <row r="344" spans="1:4" ht="17.25" hidden="1" customHeight="1" x14ac:dyDescent="0.25">
      <c r="A344" s="58">
        <v>51471</v>
      </c>
      <c r="B344" s="59"/>
      <c r="C344" s="59"/>
      <c r="D344" s="62"/>
    </row>
    <row r="345" spans="1:4" ht="17.25" hidden="1" customHeight="1" x14ac:dyDescent="0.25">
      <c r="A345" s="46">
        <v>51502</v>
      </c>
      <c r="B345" s="47"/>
      <c r="C345" s="47"/>
      <c r="D345" s="37"/>
    </row>
    <row r="346" spans="1:4" ht="17.25" hidden="1" customHeight="1" x14ac:dyDescent="0.25">
      <c r="A346" s="36">
        <v>51533</v>
      </c>
      <c r="B346" s="37"/>
      <c r="C346" s="37"/>
      <c r="D346" s="37"/>
    </row>
    <row r="347" spans="1:4" ht="17.25" hidden="1" customHeight="1" x14ac:dyDescent="0.25">
      <c r="A347" s="36">
        <v>51561</v>
      </c>
      <c r="B347" s="37"/>
      <c r="C347" s="37"/>
      <c r="D347" s="37"/>
    </row>
    <row r="348" spans="1:4" ht="17.25" hidden="1" customHeight="1" x14ac:dyDescent="0.25">
      <c r="A348" s="36">
        <v>51592</v>
      </c>
      <c r="B348" s="37"/>
      <c r="C348" s="37"/>
      <c r="D348" s="37"/>
    </row>
    <row r="349" spans="1:4" ht="17.25" hidden="1" customHeight="1" x14ac:dyDescent="0.25">
      <c r="A349" s="36">
        <v>51622</v>
      </c>
      <c r="B349" s="37"/>
      <c r="C349" s="37"/>
      <c r="D349" s="37"/>
    </row>
    <row r="350" spans="1:4" ht="17.25" hidden="1" customHeight="1" x14ac:dyDescent="0.25">
      <c r="A350" s="36">
        <v>51653</v>
      </c>
      <c r="B350" s="37"/>
      <c r="C350" s="37"/>
      <c r="D350" s="37"/>
    </row>
    <row r="351" spans="1:4" ht="17.25" hidden="1" customHeight="1" x14ac:dyDescent="0.25">
      <c r="A351" s="36">
        <v>51683</v>
      </c>
      <c r="B351" s="37"/>
      <c r="C351" s="37"/>
      <c r="D351" s="37"/>
    </row>
    <row r="352" spans="1:4" ht="17.25" hidden="1" customHeight="1" x14ac:dyDescent="0.25">
      <c r="A352" s="36">
        <v>51714</v>
      </c>
      <c r="B352" s="37"/>
      <c r="C352" s="37"/>
      <c r="D352" s="37"/>
    </row>
    <row r="353" spans="1:4" ht="17.25" hidden="1" customHeight="1" x14ac:dyDescent="0.25">
      <c r="A353" s="36">
        <v>51745</v>
      </c>
      <c r="B353" s="37"/>
      <c r="C353" s="37"/>
      <c r="D353" s="37"/>
    </row>
    <row r="354" spans="1:4" ht="17.25" hidden="1" customHeight="1" x14ac:dyDescent="0.25">
      <c r="A354" s="36">
        <v>51775</v>
      </c>
      <c r="B354" s="37"/>
      <c r="C354" s="37"/>
      <c r="D354" s="37"/>
    </row>
    <row r="355" spans="1:4" ht="17.25" hidden="1" customHeight="1" x14ac:dyDescent="0.25">
      <c r="A355" s="36">
        <v>51806</v>
      </c>
      <c r="B355" s="37"/>
      <c r="C355" s="37"/>
      <c r="D355" s="37"/>
    </row>
    <row r="356" spans="1:4" ht="17.25" hidden="1" customHeight="1" x14ac:dyDescent="0.25">
      <c r="A356" s="38">
        <v>51836</v>
      </c>
      <c r="B356" s="39"/>
      <c r="C356" s="39"/>
      <c r="D356" s="39"/>
    </row>
    <row r="357" spans="1:4" ht="17.25" hidden="1" customHeight="1" x14ac:dyDescent="0.25">
      <c r="A357" s="54">
        <v>51867</v>
      </c>
      <c r="B357" s="55"/>
      <c r="C357" s="55"/>
      <c r="D357" s="60"/>
    </row>
    <row r="358" spans="1:4" ht="17.25" hidden="1" customHeight="1" x14ac:dyDescent="0.25">
      <c r="A358" s="56">
        <v>51898</v>
      </c>
      <c r="B358" s="57"/>
      <c r="C358" s="57"/>
      <c r="D358" s="61"/>
    </row>
    <row r="359" spans="1:4" ht="17.25" hidden="1" customHeight="1" x14ac:dyDescent="0.25">
      <c r="A359" s="56">
        <v>51926</v>
      </c>
      <c r="B359" s="57"/>
      <c r="C359" s="57"/>
      <c r="D359" s="61"/>
    </row>
    <row r="360" spans="1:4" ht="17.25" hidden="1" customHeight="1" x14ac:dyDescent="0.25">
      <c r="A360" s="56">
        <v>51957</v>
      </c>
      <c r="B360" s="57"/>
      <c r="C360" s="57"/>
      <c r="D360" s="61"/>
    </row>
    <row r="361" spans="1:4" ht="17.25" hidden="1" customHeight="1" x14ac:dyDescent="0.25">
      <c r="A361" s="56">
        <v>51987</v>
      </c>
      <c r="B361" s="57"/>
      <c r="C361" s="57"/>
      <c r="D361" s="61"/>
    </row>
    <row r="362" spans="1:4" ht="17.25" hidden="1" customHeight="1" x14ac:dyDescent="0.25">
      <c r="A362" s="56">
        <v>52018</v>
      </c>
      <c r="B362" s="57"/>
      <c r="C362" s="57"/>
      <c r="D362" s="61"/>
    </row>
    <row r="363" spans="1:4" ht="17.25" hidden="1" customHeight="1" x14ac:dyDescent="0.25">
      <c r="A363" s="56">
        <v>52048</v>
      </c>
      <c r="B363" s="57"/>
      <c r="C363" s="57"/>
      <c r="D363" s="61"/>
    </row>
    <row r="364" spans="1:4" ht="17.25" hidden="1" customHeight="1" x14ac:dyDescent="0.25">
      <c r="A364" s="56">
        <v>52079</v>
      </c>
      <c r="B364" s="57"/>
      <c r="C364" s="57"/>
      <c r="D364" s="61"/>
    </row>
    <row r="365" spans="1:4" ht="17.25" hidden="1" customHeight="1" x14ac:dyDescent="0.25">
      <c r="A365" s="56">
        <v>52110</v>
      </c>
      <c r="B365" s="57"/>
      <c r="C365" s="57"/>
      <c r="D365" s="61"/>
    </row>
    <row r="366" spans="1:4" ht="17.25" hidden="1" customHeight="1" x14ac:dyDescent="0.25">
      <c r="A366" s="56">
        <v>52140</v>
      </c>
      <c r="B366" s="57"/>
      <c r="C366" s="57"/>
      <c r="D366" s="61"/>
    </row>
    <row r="367" spans="1:4" ht="17.25" hidden="1" customHeight="1" x14ac:dyDescent="0.25">
      <c r="A367" s="56">
        <v>52171</v>
      </c>
      <c r="B367" s="57"/>
      <c r="C367" s="57"/>
      <c r="D367" s="61"/>
    </row>
    <row r="368" spans="1:4" ht="17.25" hidden="1" customHeight="1" x14ac:dyDescent="0.25">
      <c r="A368" s="58">
        <v>52201</v>
      </c>
      <c r="B368" s="59"/>
      <c r="C368" s="59"/>
      <c r="D368" s="62"/>
    </row>
    <row r="369" spans="1:4" ht="17.25" hidden="1" customHeight="1" x14ac:dyDescent="0.25">
      <c r="A369" s="46">
        <v>52232</v>
      </c>
      <c r="B369" s="47"/>
      <c r="C369" s="47"/>
      <c r="D369" s="37"/>
    </row>
    <row r="370" spans="1:4" ht="17.25" hidden="1" customHeight="1" x14ac:dyDescent="0.25">
      <c r="A370" s="36">
        <v>52263</v>
      </c>
      <c r="B370" s="37"/>
      <c r="C370" s="37"/>
      <c r="D370" s="37"/>
    </row>
    <row r="371" spans="1:4" ht="17.25" hidden="1" customHeight="1" x14ac:dyDescent="0.25">
      <c r="A371" s="36">
        <v>52291</v>
      </c>
      <c r="B371" s="37"/>
      <c r="C371" s="37"/>
      <c r="D371" s="37"/>
    </row>
    <row r="372" spans="1:4" ht="17.25" hidden="1" customHeight="1" x14ac:dyDescent="0.25">
      <c r="A372" s="36">
        <v>52322</v>
      </c>
      <c r="B372" s="37"/>
      <c r="C372" s="37"/>
      <c r="D372" s="37"/>
    </row>
    <row r="373" spans="1:4" ht="17.25" hidden="1" customHeight="1" x14ac:dyDescent="0.25">
      <c r="A373" s="36">
        <v>52352</v>
      </c>
      <c r="B373" s="37"/>
      <c r="C373" s="37"/>
      <c r="D373" s="37"/>
    </row>
    <row r="374" spans="1:4" ht="17.25" hidden="1" customHeight="1" x14ac:dyDescent="0.25">
      <c r="A374" s="36">
        <v>52383</v>
      </c>
      <c r="B374" s="37"/>
      <c r="C374" s="37"/>
      <c r="D374" s="37"/>
    </row>
    <row r="375" spans="1:4" ht="17.25" hidden="1" customHeight="1" x14ac:dyDescent="0.25">
      <c r="A375" s="36">
        <v>52413</v>
      </c>
      <c r="B375" s="37"/>
      <c r="C375" s="37"/>
      <c r="D375" s="37"/>
    </row>
    <row r="376" spans="1:4" ht="17.25" hidden="1" customHeight="1" x14ac:dyDescent="0.25">
      <c r="A376" s="36">
        <v>52444</v>
      </c>
      <c r="B376" s="37"/>
      <c r="C376" s="37"/>
      <c r="D376" s="37"/>
    </row>
    <row r="377" spans="1:4" ht="17.25" hidden="1" customHeight="1" x14ac:dyDescent="0.25">
      <c r="A377" s="36">
        <v>52475</v>
      </c>
      <c r="B377" s="37"/>
      <c r="C377" s="37"/>
      <c r="D377" s="37"/>
    </row>
    <row r="378" spans="1:4" ht="17.25" hidden="1" customHeight="1" x14ac:dyDescent="0.25">
      <c r="A378" s="36">
        <v>52505</v>
      </c>
      <c r="B378" s="37"/>
      <c r="C378" s="37"/>
      <c r="D378" s="37"/>
    </row>
    <row r="379" spans="1:4" ht="17.25" hidden="1" customHeight="1" x14ac:dyDescent="0.25">
      <c r="A379" s="36">
        <v>52536</v>
      </c>
      <c r="B379" s="37"/>
      <c r="C379" s="37"/>
      <c r="D379" s="37"/>
    </row>
    <row r="380" spans="1:4" ht="17.25" hidden="1" customHeight="1" x14ac:dyDescent="0.25">
      <c r="A380" s="38">
        <v>52566</v>
      </c>
      <c r="B380" s="39"/>
      <c r="C380" s="39"/>
      <c r="D380" s="39"/>
    </row>
    <row r="381" spans="1:4" ht="17.25" hidden="1" customHeight="1" x14ac:dyDescent="0.25">
      <c r="A381" s="54">
        <v>52597</v>
      </c>
      <c r="B381" s="55"/>
      <c r="C381" s="55"/>
      <c r="D381" s="60"/>
    </row>
    <row r="382" spans="1:4" ht="17.25" hidden="1" customHeight="1" x14ac:dyDescent="0.25">
      <c r="A382" s="56">
        <v>52628</v>
      </c>
      <c r="B382" s="57"/>
      <c r="C382" s="57"/>
      <c r="D382" s="61"/>
    </row>
    <row r="383" spans="1:4" ht="17.25" hidden="1" customHeight="1" x14ac:dyDescent="0.25">
      <c r="A383" s="56">
        <v>52657</v>
      </c>
      <c r="B383" s="57"/>
      <c r="C383" s="57"/>
      <c r="D383" s="61"/>
    </row>
    <row r="384" spans="1:4" ht="17.25" hidden="1" customHeight="1" x14ac:dyDescent="0.25">
      <c r="A384" s="56">
        <v>52688</v>
      </c>
      <c r="B384" s="57"/>
      <c r="C384" s="57"/>
      <c r="D384" s="61"/>
    </row>
    <row r="385" spans="1:4" ht="17.25" hidden="1" customHeight="1" x14ac:dyDescent="0.25">
      <c r="A385" s="56">
        <v>52718</v>
      </c>
      <c r="B385" s="57"/>
      <c r="C385" s="57"/>
      <c r="D385" s="61"/>
    </row>
    <row r="386" spans="1:4" ht="17.25" hidden="1" customHeight="1" x14ac:dyDescent="0.25">
      <c r="A386" s="56">
        <v>52749</v>
      </c>
      <c r="B386" s="57"/>
      <c r="C386" s="57"/>
      <c r="D386" s="61"/>
    </row>
    <row r="387" spans="1:4" ht="17.25" hidden="1" customHeight="1" x14ac:dyDescent="0.25">
      <c r="A387" s="56">
        <v>52779</v>
      </c>
      <c r="B387" s="57"/>
      <c r="C387" s="57"/>
      <c r="D387" s="61"/>
    </row>
    <row r="388" spans="1:4" ht="17.25" hidden="1" customHeight="1" x14ac:dyDescent="0.25">
      <c r="A388" s="56">
        <v>52810</v>
      </c>
      <c r="B388" s="57"/>
      <c r="C388" s="57"/>
      <c r="D388" s="61"/>
    </row>
    <row r="389" spans="1:4" ht="17.25" hidden="1" customHeight="1" x14ac:dyDescent="0.25">
      <c r="A389" s="56">
        <v>52841</v>
      </c>
      <c r="B389" s="57"/>
      <c r="C389" s="57"/>
      <c r="D389" s="61"/>
    </row>
    <row r="390" spans="1:4" ht="17.25" hidden="1" customHeight="1" x14ac:dyDescent="0.25">
      <c r="A390" s="56">
        <v>52871</v>
      </c>
      <c r="B390" s="57"/>
      <c r="C390" s="57"/>
      <c r="D390" s="61"/>
    </row>
    <row r="391" spans="1:4" ht="17.25" hidden="1" customHeight="1" x14ac:dyDescent="0.25">
      <c r="A391" s="56">
        <v>52902</v>
      </c>
      <c r="B391" s="57"/>
      <c r="C391" s="57"/>
      <c r="D391" s="61"/>
    </row>
    <row r="392" spans="1:4" ht="17.25" hidden="1" customHeight="1" x14ac:dyDescent="0.25">
      <c r="A392" s="58">
        <v>52932</v>
      </c>
      <c r="B392" s="59"/>
      <c r="C392" s="59"/>
      <c r="D392" s="62"/>
    </row>
    <row r="393" spans="1:4" ht="17.25" hidden="1" customHeight="1" x14ac:dyDescent="0.25">
      <c r="A393" s="46">
        <v>52963</v>
      </c>
      <c r="B393" s="47"/>
      <c r="C393" s="47"/>
      <c r="D393" s="37"/>
    </row>
    <row r="394" spans="1:4" ht="17.25" hidden="1" customHeight="1" x14ac:dyDescent="0.25">
      <c r="A394" s="36">
        <v>52994</v>
      </c>
      <c r="B394" s="37"/>
      <c r="C394" s="37"/>
      <c r="D394" s="37"/>
    </row>
    <row r="395" spans="1:4" ht="17.25" hidden="1" customHeight="1" x14ac:dyDescent="0.25">
      <c r="A395" s="36">
        <v>53022</v>
      </c>
      <c r="B395" s="37"/>
      <c r="C395" s="37"/>
      <c r="D395" s="37"/>
    </row>
    <row r="396" spans="1:4" ht="17.25" hidden="1" customHeight="1" x14ac:dyDescent="0.25">
      <c r="A396" s="36">
        <v>53053</v>
      </c>
      <c r="B396" s="37"/>
      <c r="C396" s="37"/>
      <c r="D396" s="37"/>
    </row>
    <row r="397" spans="1:4" ht="17.25" hidden="1" customHeight="1" x14ac:dyDescent="0.25">
      <c r="A397" s="36">
        <v>53083</v>
      </c>
      <c r="B397" s="37"/>
      <c r="C397" s="37"/>
      <c r="D397" s="37"/>
    </row>
    <row r="398" spans="1:4" ht="17.25" hidden="1" customHeight="1" x14ac:dyDescent="0.25">
      <c r="A398" s="36">
        <v>53114</v>
      </c>
      <c r="B398" s="37"/>
      <c r="C398" s="37"/>
      <c r="D398" s="37"/>
    </row>
    <row r="399" spans="1:4" ht="17.25" hidden="1" customHeight="1" x14ac:dyDescent="0.25">
      <c r="A399" s="36">
        <v>53144</v>
      </c>
      <c r="B399" s="37"/>
      <c r="C399" s="37"/>
      <c r="D399" s="37"/>
    </row>
    <row r="400" spans="1:4" ht="17.25" hidden="1" customHeight="1" x14ac:dyDescent="0.25">
      <c r="A400" s="36">
        <v>53175</v>
      </c>
      <c r="B400" s="37"/>
      <c r="C400" s="37"/>
      <c r="D400" s="37"/>
    </row>
    <row r="401" spans="1:4" ht="17.25" hidden="1" customHeight="1" x14ac:dyDescent="0.25">
      <c r="A401" s="36">
        <v>53206</v>
      </c>
      <c r="B401" s="37"/>
      <c r="C401" s="37"/>
      <c r="D401" s="37"/>
    </row>
    <row r="402" spans="1:4" ht="17.25" hidden="1" customHeight="1" x14ac:dyDescent="0.25">
      <c r="A402" s="36">
        <v>53236</v>
      </c>
      <c r="B402" s="37"/>
      <c r="C402" s="37"/>
      <c r="D402" s="37"/>
    </row>
    <row r="403" spans="1:4" ht="17.25" hidden="1" customHeight="1" x14ac:dyDescent="0.25">
      <c r="A403" s="36">
        <v>53267</v>
      </c>
      <c r="B403" s="37"/>
      <c r="C403" s="37"/>
      <c r="D403" s="37"/>
    </row>
    <row r="404" spans="1:4" ht="17.25" hidden="1" customHeight="1" x14ac:dyDescent="0.25">
      <c r="A404" s="38">
        <v>53297</v>
      </c>
      <c r="B404" s="39"/>
      <c r="C404" s="39"/>
      <c r="D404" s="39"/>
    </row>
    <row r="405" spans="1:4" ht="17.25" hidden="1" customHeight="1" x14ac:dyDescent="0.25">
      <c r="A405" s="54">
        <v>53328</v>
      </c>
      <c r="B405" s="55"/>
      <c r="C405" s="55"/>
      <c r="D405" s="60"/>
    </row>
    <row r="406" spans="1:4" ht="17.25" hidden="1" customHeight="1" x14ac:dyDescent="0.25">
      <c r="A406" s="56">
        <v>53359</v>
      </c>
      <c r="B406" s="57"/>
      <c r="C406" s="57"/>
      <c r="D406" s="61"/>
    </row>
    <row r="407" spans="1:4" ht="17.25" hidden="1" customHeight="1" x14ac:dyDescent="0.25">
      <c r="A407" s="56">
        <v>53387</v>
      </c>
      <c r="B407" s="57"/>
      <c r="C407" s="57"/>
      <c r="D407" s="61"/>
    </row>
    <row r="408" spans="1:4" ht="17.25" hidden="1" customHeight="1" x14ac:dyDescent="0.25">
      <c r="A408" s="56">
        <v>53418</v>
      </c>
      <c r="B408" s="57"/>
      <c r="C408" s="57"/>
      <c r="D408" s="61"/>
    </row>
    <row r="409" spans="1:4" ht="17.25" hidden="1" customHeight="1" x14ac:dyDescent="0.25">
      <c r="A409" s="56">
        <v>53448</v>
      </c>
      <c r="B409" s="57"/>
      <c r="C409" s="57"/>
      <c r="D409" s="61"/>
    </row>
    <row r="410" spans="1:4" ht="17.25" hidden="1" customHeight="1" x14ac:dyDescent="0.25">
      <c r="A410" s="56">
        <v>53479</v>
      </c>
      <c r="B410" s="57"/>
      <c r="C410" s="57"/>
      <c r="D410" s="61"/>
    </row>
    <row r="411" spans="1:4" ht="17.25" hidden="1" customHeight="1" x14ac:dyDescent="0.25">
      <c r="A411" s="56">
        <v>53509</v>
      </c>
      <c r="B411" s="57"/>
      <c r="C411" s="57"/>
      <c r="D411" s="61"/>
    </row>
    <row r="412" spans="1:4" ht="17.25" hidden="1" customHeight="1" x14ac:dyDescent="0.25">
      <c r="A412" s="56">
        <v>53540</v>
      </c>
      <c r="B412" s="57"/>
      <c r="C412" s="57"/>
      <c r="D412" s="61"/>
    </row>
    <row r="413" spans="1:4" ht="17.25" hidden="1" customHeight="1" x14ac:dyDescent="0.25">
      <c r="A413" s="56">
        <v>53571</v>
      </c>
      <c r="B413" s="57"/>
      <c r="C413" s="57"/>
      <c r="D413" s="61"/>
    </row>
    <row r="414" spans="1:4" ht="17.25" hidden="1" customHeight="1" x14ac:dyDescent="0.25">
      <c r="A414" s="56">
        <v>53601</v>
      </c>
      <c r="B414" s="57"/>
      <c r="C414" s="57"/>
      <c r="D414" s="61"/>
    </row>
    <row r="415" spans="1:4" ht="17.25" hidden="1" customHeight="1" x14ac:dyDescent="0.25">
      <c r="A415" s="56">
        <v>53632</v>
      </c>
      <c r="B415" s="57"/>
      <c r="C415" s="57"/>
      <c r="D415" s="61"/>
    </row>
    <row r="416" spans="1:4" ht="17.25" hidden="1" customHeight="1" x14ac:dyDescent="0.25">
      <c r="A416" s="58">
        <v>53662</v>
      </c>
      <c r="B416" s="59"/>
      <c r="C416" s="59"/>
      <c r="D416" s="62"/>
    </row>
    <row r="417" spans="1:4" ht="17.25" hidden="1" customHeight="1" x14ac:dyDescent="0.25">
      <c r="A417" s="46">
        <v>53693</v>
      </c>
      <c r="B417" s="47"/>
      <c r="C417" s="47"/>
      <c r="D417" s="37"/>
    </row>
    <row r="418" spans="1:4" ht="17.25" hidden="1" customHeight="1" x14ac:dyDescent="0.25">
      <c r="A418" s="36">
        <v>53724</v>
      </c>
      <c r="B418" s="37"/>
      <c r="C418" s="37"/>
      <c r="D418" s="37"/>
    </row>
    <row r="419" spans="1:4" ht="17.25" hidden="1" customHeight="1" x14ac:dyDescent="0.25">
      <c r="A419" s="36">
        <v>53752</v>
      </c>
      <c r="B419" s="37"/>
      <c r="C419" s="37"/>
      <c r="D419" s="37"/>
    </row>
    <row r="420" spans="1:4" ht="17.25" hidden="1" customHeight="1" x14ac:dyDescent="0.25">
      <c r="A420" s="36">
        <v>53783</v>
      </c>
      <c r="B420" s="37"/>
      <c r="C420" s="37"/>
      <c r="D420" s="37"/>
    </row>
    <row r="421" spans="1:4" ht="17.25" hidden="1" customHeight="1" x14ac:dyDescent="0.25">
      <c r="A421" s="36">
        <v>53813</v>
      </c>
      <c r="B421" s="37"/>
      <c r="C421" s="37"/>
      <c r="D421" s="37"/>
    </row>
    <row r="422" spans="1:4" ht="17.25" hidden="1" customHeight="1" x14ac:dyDescent="0.25">
      <c r="A422" s="36">
        <v>53844</v>
      </c>
      <c r="B422" s="37"/>
      <c r="C422" s="37"/>
      <c r="D422" s="37"/>
    </row>
    <row r="423" spans="1:4" ht="17.25" hidden="1" customHeight="1" x14ac:dyDescent="0.25">
      <c r="A423" s="36">
        <v>53874</v>
      </c>
      <c r="B423" s="37"/>
      <c r="C423" s="37"/>
      <c r="D423" s="37"/>
    </row>
    <row r="424" spans="1:4" ht="17.25" hidden="1" customHeight="1" x14ac:dyDescent="0.25">
      <c r="A424" s="36">
        <v>53905</v>
      </c>
      <c r="B424" s="37"/>
      <c r="C424" s="37"/>
      <c r="D424" s="37"/>
    </row>
    <row r="425" spans="1:4" ht="17.25" hidden="1" customHeight="1" x14ac:dyDescent="0.25">
      <c r="A425" s="36">
        <v>53936</v>
      </c>
      <c r="B425" s="37"/>
      <c r="C425" s="37"/>
      <c r="D425" s="37"/>
    </row>
    <row r="426" spans="1:4" ht="17.25" hidden="1" customHeight="1" x14ac:dyDescent="0.25">
      <c r="A426" s="36">
        <v>53966</v>
      </c>
      <c r="B426" s="37"/>
      <c r="C426" s="37"/>
      <c r="D426" s="37"/>
    </row>
    <row r="427" spans="1:4" ht="17.25" hidden="1" customHeight="1" x14ac:dyDescent="0.25">
      <c r="A427" s="36">
        <v>53997</v>
      </c>
      <c r="B427" s="37"/>
      <c r="C427" s="37"/>
      <c r="D427" s="37"/>
    </row>
    <row r="428" spans="1:4" ht="17.25" hidden="1" customHeight="1" x14ac:dyDescent="0.25">
      <c r="A428" s="38">
        <v>54027</v>
      </c>
      <c r="B428" s="39"/>
      <c r="C428" s="39"/>
      <c r="D428" s="39"/>
    </row>
    <row r="429" spans="1:4" ht="17.25" hidden="1" customHeight="1" x14ac:dyDescent="0.25">
      <c r="A429" s="54">
        <v>54058</v>
      </c>
      <c r="B429" s="55"/>
      <c r="C429" s="55"/>
      <c r="D429" s="60"/>
    </row>
    <row r="430" spans="1:4" ht="17.25" hidden="1" customHeight="1" x14ac:dyDescent="0.25">
      <c r="A430" s="56">
        <v>54089</v>
      </c>
      <c r="B430" s="57"/>
      <c r="C430" s="57"/>
      <c r="D430" s="61"/>
    </row>
    <row r="431" spans="1:4" ht="17.25" hidden="1" customHeight="1" x14ac:dyDescent="0.25">
      <c r="A431" s="56">
        <v>54118</v>
      </c>
      <c r="B431" s="57"/>
      <c r="C431" s="57"/>
      <c r="D431" s="61"/>
    </row>
    <row r="432" spans="1:4" ht="17.25" hidden="1" customHeight="1" x14ac:dyDescent="0.25">
      <c r="A432" s="56">
        <v>54149</v>
      </c>
      <c r="B432" s="57"/>
      <c r="C432" s="57"/>
      <c r="D432" s="61"/>
    </row>
    <row r="433" spans="1:4" ht="17.25" hidden="1" customHeight="1" x14ac:dyDescent="0.25">
      <c r="A433" s="56">
        <v>54179</v>
      </c>
      <c r="B433" s="57"/>
      <c r="C433" s="57"/>
      <c r="D433" s="61"/>
    </row>
    <row r="434" spans="1:4" ht="17.25" hidden="1" customHeight="1" x14ac:dyDescent="0.25">
      <c r="A434" s="56">
        <v>54210</v>
      </c>
      <c r="B434" s="57"/>
      <c r="C434" s="57"/>
      <c r="D434" s="61"/>
    </row>
    <row r="435" spans="1:4" ht="17.25" hidden="1" customHeight="1" x14ac:dyDescent="0.25">
      <c r="A435" s="56">
        <v>54240</v>
      </c>
      <c r="B435" s="57"/>
      <c r="C435" s="57"/>
      <c r="D435" s="61"/>
    </row>
    <row r="436" spans="1:4" ht="17.25" hidden="1" customHeight="1" x14ac:dyDescent="0.25">
      <c r="A436" s="56">
        <v>54271</v>
      </c>
      <c r="B436" s="57"/>
      <c r="C436" s="57"/>
      <c r="D436" s="61"/>
    </row>
    <row r="437" spans="1:4" ht="17.25" hidden="1" customHeight="1" x14ac:dyDescent="0.25">
      <c r="A437" s="56">
        <v>54302</v>
      </c>
      <c r="B437" s="57"/>
      <c r="C437" s="57"/>
      <c r="D437" s="61"/>
    </row>
    <row r="438" spans="1:4" ht="17.25" hidden="1" customHeight="1" x14ac:dyDescent="0.25">
      <c r="A438" s="56">
        <v>54332</v>
      </c>
      <c r="B438" s="57"/>
      <c r="C438" s="57"/>
      <c r="D438" s="61"/>
    </row>
    <row r="439" spans="1:4" ht="17.25" hidden="1" customHeight="1" x14ac:dyDescent="0.25">
      <c r="A439" s="56">
        <v>54363</v>
      </c>
      <c r="B439" s="57"/>
      <c r="C439" s="57"/>
      <c r="D439" s="61"/>
    </row>
    <row r="440" spans="1:4" ht="17.25" hidden="1" customHeight="1" x14ac:dyDescent="0.25">
      <c r="A440" s="58">
        <v>54393</v>
      </c>
      <c r="B440" s="59"/>
      <c r="C440" s="59"/>
      <c r="D440" s="62"/>
    </row>
    <row r="441" spans="1:4" x14ac:dyDescent="0.45">
      <c r="A441" s="48" t="s">
        <v>13</v>
      </c>
      <c r="B441" s="49"/>
      <c r="C441" s="49"/>
      <c r="D441" s="49"/>
    </row>
    <row r="442" spans="1:4" x14ac:dyDescent="0.45">
      <c r="A442" s="50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75" zoomScaleNormal="75" zoomScaleSheetLayoutView="85" workbookViewId="0">
      <pane xSplit="1" ySplit="8" topLeftCell="B146" activePane="bottomRight" state="frozen"/>
      <selection activeCell="E70" sqref="E70"/>
      <selection pane="topRight" activeCell="E70" sqref="E70"/>
      <selection pane="bottomLeft" activeCell="E70" sqref="E70"/>
      <selection pane="bottomRight" activeCell="B152" sqref="B152"/>
    </sheetView>
  </sheetViews>
  <sheetFormatPr baseColWidth="10" defaultColWidth="11.42578125" defaultRowHeight="16.5" x14ac:dyDescent="0.35"/>
  <cols>
    <col min="1" max="1" width="11.42578125" style="50"/>
    <col min="2" max="2" width="14.85546875" style="50" bestFit="1" customWidth="1"/>
    <col min="3" max="3" width="15.85546875" style="50" bestFit="1" customWidth="1"/>
    <col min="4" max="4" width="16.7109375" style="50" customWidth="1"/>
    <col min="5" max="6" width="15.42578125" style="50" customWidth="1"/>
    <col min="7" max="7" width="15" style="50" bestFit="1" customWidth="1"/>
    <col min="8" max="8" width="17.85546875" style="50" customWidth="1"/>
    <col min="9" max="9" width="15.5703125" style="50" bestFit="1" customWidth="1"/>
    <col min="10" max="10" width="16.7109375" style="50" customWidth="1"/>
    <col min="11" max="11" width="14.28515625" style="50" bestFit="1" customWidth="1"/>
    <col min="12" max="12" width="14.42578125" style="50" bestFit="1" customWidth="1"/>
    <col min="13" max="13" width="15.28515625" style="50" bestFit="1" customWidth="1"/>
    <col min="14" max="14" width="16.7109375" style="50" customWidth="1"/>
    <col min="15" max="15" width="16.42578125" style="50" bestFit="1" customWidth="1"/>
    <col min="16" max="16" width="12.42578125" style="50" customWidth="1"/>
    <col min="17" max="17" width="12.85546875" style="50" customWidth="1"/>
    <col min="18" max="18" width="15.28515625" style="50" bestFit="1" customWidth="1"/>
    <col min="19" max="19" width="16.7109375" style="50" customWidth="1"/>
    <col min="20" max="22" width="11.42578125" style="50"/>
    <col min="23" max="23" width="13" style="50" customWidth="1"/>
    <col min="24" max="24" width="12.85546875" style="50" customWidth="1"/>
    <col min="25" max="25" width="16.5703125" style="50" customWidth="1"/>
    <col min="26" max="26" width="13.7109375" style="50" customWidth="1"/>
    <col min="27" max="27" width="15.5703125" style="50" customWidth="1"/>
    <col min="28" max="28" width="11.42578125" style="50"/>
    <col min="29" max="29" width="17" style="50" customWidth="1"/>
    <col min="30" max="30" width="12.7109375" style="50" customWidth="1"/>
    <col min="31" max="31" width="16.7109375" style="50" customWidth="1"/>
    <col min="32" max="32" width="12.5703125" style="50" customWidth="1"/>
    <col min="33" max="34" width="14.7109375" style="50" customWidth="1"/>
    <col min="35" max="35" width="16.85546875" style="50" customWidth="1"/>
    <col min="36" max="36" width="17" style="50" customWidth="1"/>
    <col min="37" max="38" width="11.42578125" style="50"/>
    <col min="39" max="39" width="11.85546875" style="50" customWidth="1"/>
    <col min="40" max="40" width="16" style="50" customWidth="1"/>
    <col min="41" max="43" width="11.42578125" style="50"/>
    <col min="44" max="16384" width="11.42578125" style="73"/>
  </cols>
  <sheetData>
    <row r="1" spans="1:84" s="69" customFormat="1" ht="34.5" x14ac:dyDescent="0.4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35" t="s">
        <v>56</v>
      </c>
      <c r="U1" s="67"/>
      <c r="V1" s="66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35" t="s">
        <v>56</v>
      </c>
      <c r="AP1" s="67"/>
      <c r="AQ1" s="67"/>
      <c r="AR1" s="68"/>
      <c r="BM1" s="68"/>
    </row>
    <row r="2" spans="1:84" s="71" customFormat="1" ht="24" x14ac:dyDescent="0.5">
      <c r="A2" s="70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 t="s">
        <v>52</v>
      </c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</row>
    <row r="3" spans="1:84" s="71" customFormat="1" ht="25.5" x14ac:dyDescent="0.5">
      <c r="A3" s="70" t="s">
        <v>70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 t="s">
        <v>70</v>
      </c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</row>
    <row r="4" spans="1:84" s="71" customFormat="1" ht="24" x14ac:dyDescent="0.5">
      <c r="A4" s="72" t="s">
        <v>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2" t="s">
        <v>53</v>
      </c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</row>
    <row r="5" spans="1:84" s="71" customFormat="1" ht="24" x14ac:dyDescent="0.5">
      <c r="A5" s="72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2" t="s">
        <v>26</v>
      </c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</row>
    <row r="7" spans="1:84" s="80" customFormat="1" ht="12.75" customHeight="1" x14ac:dyDescent="0.35">
      <c r="A7" s="95" t="s">
        <v>2</v>
      </c>
      <c r="B7" s="83" t="s">
        <v>31</v>
      </c>
      <c r="C7" s="83" t="s">
        <v>32</v>
      </c>
      <c r="D7" s="83" t="s">
        <v>33</v>
      </c>
      <c r="E7" s="83" t="s">
        <v>34</v>
      </c>
      <c r="F7" s="83" t="s">
        <v>35</v>
      </c>
      <c r="G7" s="83" t="s">
        <v>36</v>
      </c>
      <c r="H7" s="83" t="s">
        <v>37</v>
      </c>
      <c r="I7" s="83" t="s">
        <v>38</v>
      </c>
      <c r="J7" s="83" t="s">
        <v>39</v>
      </c>
      <c r="K7" s="83" t="s">
        <v>40</v>
      </c>
      <c r="L7" s="83" t="s">
        <v>41</v>
      </c>
      <c r="M7" s="83" t="s">
        <v>42</v>
      </c>
      <c r="N7" s="83" t="s">
        <v>43</v>
      </c>
      <c r="O7" s="83" t="s">
        <v>44</v>
      </c>
      <c r="P7" s="83" t="s">
        <v>45</v>
      </c>
      <c r="Q7" s="83" t="s">
        <v>46</v>
      </c>
      <c r="R7" s="83" t="s">
        <v>47</v>
      </c>
      <c r="S7" s="95" t="s">
        <v>63</v>
      </c>
      <c r="T7" s="95" t="s">
        <v>12</v>
      </c>
      <c r="U7" s="79"/>
      <c r="V7" s="95" t="s">
        <v>2</v>
      </c>
      <c r="W7" s="83" t="s">
        <v>31</v>
      </c>
      <c r="X7" s="83" t="s">
        <v>32</v>
      </c>
      <c r="Y7" s="83" t="s">
        <v>33</v>
      </c>
      <c r="Z7" s="83" t="s">
        <v>34</v>
      </c>
      <c r="AA7" s="83" t="s">
        <v>35</v>
      </c>
      <c r="AB7" s="83" t="s">
        <v>36</v>
      </c>
      <c r="AC7" s="83" t="s">
        <v>37</v>
      </c>
      <c r="AD7" s="83" t="s">
        <v>38</v>
      </c>
      <c r="AE7" s="83" t="s">
        <v>39</v>
      </c>
      <c r="AF7" s="83" t="s">
        <v>40</v>
      </c>
      <c r="AG7" s="83" t="s">
        <v>41</v>
      </c>
      <c r="AH7" s="83" t="s">
        <v>42</v>
      </c>
      <c r="AI7" s="83" t="s">
        <v>43</v>
      </c>
      <c r="AJ7" s="83" t="s">
        <v>44</v>
      </c>
      <c r="AK7" s="83" t="s">
        <v>45</v>
      </c>
      <c r="AL7" s="83" t="s">
        <v>46</v>
      </c>
      <c r="AM7" s="83" t="s">
        <v>47</v>
      </c>
      <c r="AN7" s="95" t="s">
        <v>63</v>
      </c>
      <c r="AO7" s="95" t="s">
        <v>12</v>
      </c>
      <c r="AP7" s="79"/>
      <c r="AQ7" s="79"/>
    </row>
    <row r="8" spans="1:84" s="82" customFormat="1" ht="115.5" customHeight="1" x14ac:dyDescent="0.35">
      <c r="A8" s="96"/>
      <c r="B8" s="83" t="s">
        <v>14</v>
      </c>
      <c r="C8" s="83" t="s">
        <v>0</v>
      </c>
      <c r="D8" s="83" t="s">
        <v>57</v>
      </c>
      <c r="E8" s="83" t="s">
        <v>48</v>
      </c>
      <c r="F8" s="83" t="s">
        <v>1</v>
      </c>
      <c r="G8" s="83" t="s">
        <v>49</v>
      </c>
      <c r="H8" s="83" t="s">
        <v>58</v>
      </c>
      <c r="I8" s="83" t="s">
        <v>15</v>
      </c>
      <c r="J8" s="83" t="s">
        <v>59</v>
      </c>
      <c r="K8" s="83" t="s">
        <v>16</v>
      </c>
      <c r="L8" s="83" t="s">
        <v>17</v>
      </c>
      <c r="M8" s="83" t="s">
        <v>60</v>
      </c>
      <c r="N8" s="83" t="s">
        <v>61</v>
      </c>
      <c r="O8" s="83" t="s">
        <v>62</v>
      </c>
      <c r="P8" s="83" t="s">
        <v>18</v>
      </c>
      <c r="Q8" s="83" t="s">
        <v>50</v>
      </c>
      <c r="R8" s="83" t="s">
        <v>19</v>
      </c>
      <c r="S8" s="96"/>
      <c r="T8" s="96"/>
      <c r="U8" s="81"/>
      <c r="V8" s="96"/>
      <c r="W8" s="83" t="s">
        <v>14</v>
      </c>
      <c r="X8" s="83" t="s">
        <v>0</v>
      </c>
      <c r="Y8" s="83" t="s">
        <v>57</v>
      </c>
      <c r="Z8" s="83" t="s">
        <v>48</v>
      </c>
      <c r="AA8" s="83" t="s">
        <v>1</v>
      </c>
      <c r="AB8" s="83" t="s">
        <v>49</v>
      </c>
      <c r="AC8" s="83" t="s">
        <v>58</v>
      </c>
      <c r="AD8" s="83" t="s">
        <v>15</v>
      </c>
      <c r="AE8" s="83" t="s">
        <v>59</v>
      </c>
      <c r="AF8" s="83" t="s">
        <v>16</v>
      </c>
      <c r="AG8" s="83" t="s">
        <v>17</v>
      </c>
      <c r="AH8" s="83" t="s">
        <v>60</v>
      </c>
      <c r="AI8" s="83" t="s">
        <v>61</v>
      </c>
      <c r="AJ8" s="83" t="s">
        <v>62</v>
      </c>
      <c r="AK8" s="83" t="s">
        <v>18</v>
      </c>
      <c r="AL8" s="83" t="s">
        <v>50</v>
      </c>
      <c r="AM8" s="83" t="s">
        <v>19</v>
      </c>
      <c r="AN8" s="96"/>
      <c r="AO8" s="96"/>
      <c r="AP8" s="81"/>
      <c r="AQ8" s="81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</row>
    <row r="9" spans="1:84" s="76" customFormat="1" ht="15.75" customHeight="1" x14ac:dyDescent="0.45">
      <c r="A9" s="36">
        <v>41275</v>
      </c>
      <c r="B9" s="37">
        <v>106.21176694267243</v>
      </c>
      <c r="C9" s="37">
        <v>104.02114458131268</v>
      </c>
      <c r="D9" s="37">
        <v>104.45128807781417</v>
      </c>
      <c r="E9" s="37">
        <v>96.254593529588888</v>
      </c>
      <c r="F9" s="37">
        <v>88.998800836864163</v>
      </c>
      <c r="G9" s="37">
        <v>98.112961583086417</v>
      </c>
      <c r="H9" s="37">
        <v>98.372153416646896</v>
      </c>
      <c r="I9" s="37">
        <v>89.992962153084704</v>
      </c>
      <c r="J9" s="37">
        <v>93.531878560137073</v>
      </c>
      <c r="K9" s="37">
        <v>110.31297819290728</v>
      </c>
      <c r="L9" s="37">
        <v>97.617076906337601</v>
      </c>
      <c r="M9" s="37">
        <v>91.076076242784239</v>
      </c>
      <c r="N9" s="37">
        <v>96.976603181293441</v>
      </c>
      <c r="O9" s="37">
        <v>95.114362242924116</v>
      </c>
      <c r="P9" s="37">
        <v>101.34972766843113</v>
      </c>
      <c r="Q9" s="37">
        <v>91.552435953815618</v>
      </c>
      <c r="R9" s="37">
        <v>95.64794081686712</v>
      </c>
      <c r="S9" s="37">
        <v>99.314477026804653</v>
      </c>
      <c r="T9" s="37">
        <v>99.073922442271453</v>
      </c>
      <c r="U9" s="34"/>
      <c r="V9" s="36">
        <v>41275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4"/>
      <c r="AQ9" s="34"/>
      <c r="AR9" s="74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M9" s="74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</row>
    <row r="10" spans="1:84" s="76" customFormat="1" ht="21" x14ac:dyDescent="0.45">
      <c r="A10" s="36">
        <v>41306</v>
      </c>
      <c r="B10" s="37">
        <v>107.71380209605708</v>
      </c>
      <c r="C10" s="37">
        <v>90.053589823770906</v>
      </c>
      <c r="D10" s="37">
        <v>100.77906643584448</v>
      </c>
      <c r="E10" s="37">
        <v>90.348044416333977</v>
      </c>
      <c r="F10" s="37">
        <v>92.326181278679158</v>
      </c>
      <c r="G10" s="37">
        <v>98.117598209533128</v>
      </c>
      <c r="H10" s="37">
        <v>98.612266841945996</v>
      </c>
      <c r="I10" s="37">
        <v>86.047557041452549</v>
      </c>
      <c r="J10" s="37">
        <v>93.645423463997176</v>
      </c>
      <c r="K10" s="37">
        <v>95.712122247510962</v>
      </c>
      <c r="L10" s="37">
        <v>97.913369099506923</v>
      </c>
      <c r="M10" s="37">
        <v>92.354480118625531</v>
      </c>
      <c r="N10" s="37">
        <v>100.21796399956344</v>
      </c>
      <c r="O10" s="37">
        <v>98.382447767170419</v>
      </c>
      <c r="P10" s="37">
        <v>118.66812985889787</v>
      </c>
      <c r="Q10" s="37">
        <v>93.520085807124218</v>
      </c>
      <c r="R10" s="37">
        <v>93.309118314706964</v>
      </c>
      <c r="S10" s="37">
        <v>98.13111580841786</v>
      </c>
      <c r="T10" s="37">
        <v>98.813707908776905</v>
      </c>
      <c r="U10" s="34"/>
      <c r="V10" s="36">
        <v>41306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4"/>
      <c r="AQ10" s="34"/>
      <c r="AR10" s="74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M10" s="74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</row>
    <row r="11" spans="1:84" s="76" customFormat="1" ht="21" x14ac:dyDescent="0.45">
      <c r="A11" s="36">
        <v>41334</v>
      </c>
      <c r="B11" s="37">
        <v>114.23975610219253</v>
      </c>
      <c r="C11" s="37">
        <v>96.038635667070167</v>
      </c>
      <c r="D11" s="37">
        <v>104.52555132865041</v>
      </c>
      <c r="E11" s="37">
        <v>93.53604397070437</v>
      </c>
      <c r="F11" s="37">
        <v>89.409402132836831</v>
      </c>
      <c r="G11" s="37">
        <v>100.4186844722808</v>
      </c>
      <c r="H11" s="37">
        <v>102.22946784780338</v>
      </c>
      <c r="I11" s="37">
        <v>102.57926523719875</v>
      </c>
      <c r="J11" s="37">
        <v>92.286900893138579</v>
      </c>
      <c r="K11" s="37">
        <v>101.08843902086788</v>
      </c>
      <c r="L11" s="37">
        <v>99.094611255187473</v>
      </c>
      <c r="M11" s="37">
        <v>96.82938359074069</v>
      </c>
      <c r="N11" s="37">
        <v>105.58902835307711</v>
      </c>
      <c r="O11" s="37">
        <v>100.37559450262337</v>
      </c>
      <c r="P11" s="37">
        <v>117.1304023109995</v>
      </c>
      <c r="Q11" s="37">
        <v>95.372731871457887</v>
      </c>
      <c r="R11" s="37">
        <v>95.77907831671088</v>
      </c>
      <c r="S11" s="37">
        <v>98.036623487685887</v>
      </c>
      <c r="T11" s="37">
        <v>101.72127985675179</v>
      </c>
      <c r="U11" s="34"/>
      <c r="V11" s="36">
        <v>41334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4"/>
      <c r="AQ11" s="34"/>
      <c r="AR11" s="74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M11" s="74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</row>
    <row r="12" spans="1:84" s="76" customFormat="1" ht="21" x14ac:dyDescent="0.45">
      <c r="A12" s="36">
        <v>41365</v>
      </c>
      <c r="B12" s="37">
        <v>106.34567694987689</v>
      </c>
      <c r="C12" s="37">
        <v>90.921172428903603</v>
      </c>
      <c r="D12" s="37">
        <v>104.25954277447498</v>
      </c>
      <c r="E12" s="37">
        <v>91.430517145397189</v>
      </c>
      <c r="F12" s="37">
        <v>100.20605199973849</v>
      </c>
      <c r="G12" s="37">
        <v>101.48180228819903</v>
      </c>
      <c r="H12" s="37">
        <v>103.34167131420351</v>
      </c>
      <c r="I12" s="37">
        <v>92.354673483577344</v>
      </c>
      <c r="J12" s="37">
        <v>102.91784447667341</v>
      </c>
      <c r="K12" s="37">
        <v>96.317159805350514</v>
      </c>
      <c r="L12" s="37">
        <v>99.61522870495395</v>
      </c>
      <c r="M12" s="37">
        <v>102.05946764465534</v>
      </c>
      <c r="N12" s="37">
        <v>103.47096503784439</v>
      </c>
      <c r="O12" s="37">
        <v>99.372026013243371</v>
      </c>
      <c r="P12" s="37">
        <v>101.65054953687979</v>
      </c>
      <c r="Q12" s="37">
        <v>96.397388798171249</v>
      </c>
      <c r="R12" s="37">
        <v>102.09475874440903</v>
      </c>
      <c r="S12" s="37">
        <v>99.047341916443514</v>
      </c>
      <c r="T12" s="37">
        <v>101.20066680245824</v>
      </c>
      <c r="U12" s="34"/>
      <c r="V12" s="36">
        <v>41365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4"/>
      <c r="AQ12" s="34"/>
      <c r="AR12" s="74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M12" s="74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</row>
    <row r="13" spans="1:84" s="76" customFormat="1" ht="21" x14ac:dyDescent="0.45">
      <c r="A13" s="36">
        <v>41395</v>
      </c>
      <c r="B13" s="37">
        <v>99.29703195105516</v>
      </c>
      <c r="C13" s="37">
        <v>102.93228124349045</v>
      </c>
      <c r="D13" s="37">
        <v>102.87899182885299</v>
      </c>
      <c r="E13" s="37">
        <v>90.99009431779325</v>
      </c>
      <c r="F13" s="37">
        <v>105.38132561564272</v>
      </c>
      <c r="G13" s="37">
        <v>99.430787044364621</v>
      </c>
      <c r="H13" s="37">
        <v>100.34036032538292</v>
      </c>
      <c r="I13" s="37">
        <v>100.24944155912581</v>
      </c>
      <c r="J13" s="37">
        <v>95.744351523176519</v>
      </c>
      <c r="K13" s="37">
        <v>92.558931272550723</v>
      </c>
      <c r="L13" s="37">
        <v>99.539837334493868</v>
      </c>
      <c r="M13" s="37">
        <v>99.457188518363452</v>
      </c>
      <c r="N13" s="37">
        <v>98.10175415681752</v>
      </c>
      <c r="O13" s="37">
        <v>99.759417841199308</v>
      </c>
      <c r="P13" s="37">
        <v>95.084438706423228</v>
      </c>
      <c r="Q13" s="37">
        <v>103.305078592824</v>
      </c>
      <c r="R13" s="37">
        <v>100.53281789721102</v>
      </c>
      <c r="S13" s="37">
        <v>98.760688322381256</v>
      </c>
      <c r="T13" s="37">
        <v>99.505064392914591</v>
      </c>
      <c r="U13" s="34"/>
      <c r="V13" s="36">
        <v>41395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4"/>
      <c r="AQ13" s="34"/>
      <c r="AR13" s="74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M13" s="74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</row>
    <row r="14" spans="1:84" s="76" customFormat="1" ht="21" x14ac:dyDescent="0.45">
      <c r="A14" s="36">
        <v>41426</v>
      </c>
      <c r="B14" s="37">
        <v>91.639783263944452</v>
      </c>
      <c r="C14" s="37">
        <v>91.66520945461744</v>
      </c>
      <c r="D14" s="37">
        <v>94.30241751166929</v>
      </c>
      <c r="E14" s="37">
        <v>92.329937992464281</v>
      </c>
      <c r="F14" s="37">
        <v>101.02211225125266</v>
      </c>
      <c r="G14" s="37">
        <v>97.329603597632598</v>
      </c>
      <c r="H14" s="37">
        <v>95.604637529784455</v>
      </c>
      <c r="I14" s="37">
        <v>100.4884022171244</v>
      </c>
      <c r="J14" s="37">
        <v>100.90972291629544</v>
      </c>
      <c r="K14" s="37">
        <v>106.3112337666014</v>
      </c>
      <c r="L14" s="37">
        <v>99.336073364427634</v>
      </c>
      <c r="M14" s="37">
        <v>96.01548469754151</v>
      </c>
      <c r="N14" s="37">
        <v>91.734649442781858</v>
      </c>
      <c r="O14" s="37">
        <v>100.24400741605923</v>
      </c>
      <c r="P14" s="37">
        <v>95.690620017390572</v>
      </c>
      <c r="Q14" s="37">
        <v>98.684949708171544</v>
      </c>
      <c r="R14" s="37">
        <v>95.943241368901482</v>
      </c>
      <c r="S14" s="37">
        <v>97.341688271848554</v>
      </c>
      <c r="T14" s="37">
        <v>96.716136764232559</v>
      </c>
      <c r="U14" s="34"/>
      <c r="V14" s="36">
        <v>41426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4"/>
      <c r="AQ14" s="34"/>
      <c r="AR14" s="74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M14" s="74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</row>
    <row r="15" spans="1:84" s="76" customFormat="1" ht="21" x14ac:dyDescent="0.45">
      <c r="A15" s="36">
        <v>41456</v>
      </c>
      <c r="B15" s="37">
        <v>92.16614511869831</v>
      </c>
      <c r="C15" s="37">
        <v>99.20719789225771</v>
      </c>
      <c r="D15" s="37">
        <v>98.355347256701137</v>
      </c>
      <c r="E15" s="37">
        <v>99.555166994557538</v>
      </c>
      <c r="F15" s="37">
        <v>99.985997568177666</v>
      </c>
      <c r="G15" s="37">
        <v>98.187799395526923</v>
      </c>
      <c r="H15" s="37">
        <v>95.920679746127902</v>
      </c>
      <c r="I15" s="37">
        <v>102.23551049265068</v>
      </c>
      <c r="J15" s="37">
        <v>99.469768974775789</v>
      </c>
      <c r="K15" s="37">
        <v>98.703555975528886</v>
      </c>
      <c r="L15" s="37">
        <v>100.05054130155521</v>
      </c>
      <c r="M15" s="37">
        <v>100.38041987383752</v>
      </c>
      <c r="N15" s="37">
        <v>94.235940830897846</v>
      </c>
      <c r="O15" s="37">
        <v>100.18980551534595</v>
      </c>
      <c r="P15" s="37">
        <v>105.05232537341035</v>
      </c>
      <c r="Q15" s="37">
        <v>105.46268295002238</v>
      </c>
      <c r="R15" s="37">
        <v>103.30037831851155</v>
      </c>
      <c r="S15" s="37">
        <v>97.815718254127987</v>
      </c>
      <c r="T15" s="37">
        <v>98.643257374395887</v>
      </c>
      <c r="U15" s="34"/>
      <c r="V15" s="36">
        <v>41456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4"/>
      <c r="AQ15" s="34"/>
      <c r="AR15" s="74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M15" s="74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</row>
    <row r="16" spans="1:84" s="76" customFormat="1" ht="21" x14ac:dyDescent="0.45">
      <c r="A16" s="36">
        <v>41487</v>
      </c>
      <c r="B16" s="37">
        <v>95.24846061844373</v>
      </c>
      <c r="C16" s="37">
        <v>94.628183460038954</v>
      </c>
      <c r="D16" s="37">
        <v>94.733106600233825</v>
      </c>
      <c r="E16" s="37">
        <v>100.14248826148533</v>
      </c>
      <c r="F16" s="37">
        <v>103.97827127810959</v>
      </c>
      <c r="G16" s="37">
        <v>99.617015756424067</v>
      </c>
      <c r="H16" s="37">
        <v>96.061082364398132</v>
      </c>
      <c r="I16" s="37">
        <v>101.46775173936035</v>
      </c>
      <c r="J16" s="37">
        <v>98.599831677587076</v>
      </c>
      <c r="K16" s="37">
        <v>94.770351261473223</v>
      </c>
      <c r="L16" s="37">
        <v>100.2982399559663</v>
      </c>
      <c r="M16" s="37">
        <v>98.377513276742263</v>
      </c>
      <c r="N16" s="37">
        <v>89.830700813541256</v>
      </c>
      <c r="O16" s="37">
        <v>100.25146639729819</v>
      </c>
      <c r="P16" s="37">
        <v>106.31127247189795</v>
      </c>
      <c r="Q16" s="37">
        <v>109.78972909473754</v>
      </c>
      <c r="R16" s="37">
        <v>103.41339267124611</v>
      </c>
      <c r="S16" s="37">
        <v>98.884475611214384</v>
      </c>
      <c r="T16" s="37">
        <v>98.671757901038916</v>
      </c>
      <c r="U16" s="34"/>
      <c r="V16" s="36">
        <v>41487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4"/>
      <c r="AQ16" s="34"/>
      <c r="AR16" s="74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M16" s="74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</row>
    <row r="17" spans="1:84" s="76" customFormat="1" ht="21" x14ac:dyDescent="0.45">
      <c r="A17" s="36">
        <v>41518</v>
      </c>
      <c r="B17" s="37">
        <v>91.4049757814511</v>
      </c>
      <c r="C17" s="37">
        <v>92.309305972058326</v>
      </c>
      <c r="D17" s="37">
        <v>91.093895487667666</v>
      </c>
      <c r="E17" s="37">
        <v>107.90401196143959</v>
      </c>
      <c r="F17" s="37">
        <v>100.03679162740033</v>
      </c>
      <c r="G17" s="37">
        <v>100.37851400850022</v>
      </c>
      <c r="H17" s="37">
        <v>97.313298738948859</v>
      </c>
      <c r="I17" s="37">
        <v>96.073673979533439</v>
      </c>
      <c r="J17" s="37">
        <v>95.761220554418585</v>
      </c>
      <c r="K17" s="37">
        <v>103.54412733444349</v>
      </c>
      <c r="L17" s="37">
        <v>100.44398772588288</v>
      </c>
      <c r="M17" s="37">
        <v>94.852650041913378</v>
      </c>
      <c r="N17" s="37">
        <v>93.160397220440558</v>
      </c>
      <c r="O17" s="37">
        <v>101.57987297886638</v>
      </c>
      <c r="P17" s="37">
        <v>99.33626827805378</v>
      </c>
      <c r="Q17" s="37">
        <v>99.350168054322069</v>
      </c>
      <c r="R17" s="37">
        <v>105.6317013880371</v>
      </c>
      <c r="S17" s="37">
        <v>100.67641298889217</v>
      </c>
      <c r="T17" s="37">
        <v>97.718510771041196</v>
      </c>
      <c r="U17" s="34"/>
      <c r="V17" s="36">
        <v>41518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4"/>
      <c r="AQ17" s="34"/>
      <c r="AR17" s="74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M17" s="74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</row>
    <row r="18" spans="1:84" s="76" customFormat="1" ht="21" x14ac:dyDescent="0.45">
      <c r="A18" s="36">
        <v>41548</v>
      </c>
      <c r="B18" s="37">
        <v>91.260921913758509</v>
      </c>
      <c r="C18" s="37">
        <v>104.10925585776654</v>
      </c>
      <c r="D18" s="37">
        <v>95.720777803026678</v>
      </c>
      <c r="E18" s="37">
        <v>111.22546532706504</v>
      </c>
      <c r="F18" s="37">
        <v>104.61763944229681</v>
      </c>
      <c r="G18" s="37">
        <v>101.09533219336117</v>
      </c>
      <c r="H18" s="37">
        <v>99.790353438289927</v>
      </c>
      <c r="I18" s="37">
        <v>103.18450570607868</v>
      </c>
      <c r="J18" s="37">
        <v>107.57054506573746</v>
      </c>
      <c r="K18" s="37">
        <v>92.793771837490453</v>
      </c>
      <c r="L18" s="37">
        <v>101.36235746159778</v>
      </c>
      <c r="M18" s="37">
        <v>105.74309734546755</v>
      </c>
      <c r="N18" s="37">
        <v>97.061627095115753</v>
      </c>
      <c r="O18" s="37">
        <v>101.35674103075185</v>
      </c>
      <c r="P18" s="37">
        <v>85.462078234511807</v>
      </c>
      <c r="Q18" s="37">
        <v>99.492789519002244</v>
      </c>
      <c r="R18" s="37">
        <v>106.61505915868112</v>
      </c>
      <c r="S18" s="37">
        <v>103.28926859650495</v>
      </c>
      <c r="T18" s="37">
        <v>99.480789699640781</v>
      </c>
      <c r="U18" s="34"/>
      <c r="V18" s="36">
        <v>41548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4"/>
      <c r="AQ18" s="34"/>
      <c r="AR18" s="74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M18" s="74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</row>
    <row r="19" spans="1:84" s="76" customFormat="1" ht="21" x14ac:dyDescent="0.45">
      <c r="A19" s="36">
        <v>41579</v>
      </c>
      <c r="B19" s="37">
        <v>98.21232072417807</v>
      </c>
      <c r="C19" s="37">
        <v>108.93249615547811</v>
      </c>
      <c r="D19" s="37">
        <v>101.84397444702027</v>
      </c>
      <c r="E19" s="37">
        <v>111.38506747633825</v>
      </c>
      <c r="F19" s="37">
        <v>108.31301782292597</v>
      </c>
      <c r="G19" s="37">
        <v>102.59809746055343</v>
      </c>
      <c r="H19" s="37">
        <v>103.28612624569351</v>
      </c>
      <c r="I19" s="37">
        <v>103.8779664173997</v>
      </c>
      <c r="J19" s="37">
        <v>101.40684628790156</v>
      </c>
      <c r="K19" s="37">
        <v>107.30864331323751</v>
      </c>
      <c r="L19" s="37">
        <v>101.77988060771257</v>
      </c>
      <c r="M19" s="37">
        <v>107.62367128768781</v>
      </c>
      <c r="N19" s="37">
        <v>106.98679058077943</v>
      </c>
      <c r="O19" s="37">
        <v>101.4952135652595</v>
      </c>
      <c r="P19" s="37">
        <v>82.64936088244697</v>
      </c>
      <c r="Q19" s="37">
        <v>104.30902265486762</v>
      </c>
      <c r="R19" s="37">
        <v>101.07343536525715</v>
      </c>
      <c r="S19" s="37">
        <v>104.26814792819724</v>
      </c>
      <c r="T19" s="37">
        <v>102.16032962891575</v>
      </c>
      <c r="U19" s="34"/>
      <c r="V19" s="36">
        <v>41579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4"/>
      <c r="AQ19" s="34"/>
      <c r="AR19" s="74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M19" s="74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</row>
    <row r="20" spans="1:84" s="76" customFormat="1" ht="21" x14ac:dyDescent="0.45">
      <c r="A20" s="38">
        <v>41609</v>
      </c>
      <c r="B20" s="39">
        <v>106.25935853767163</v>
      </c>
      <c r="C20" s="39">
        <v>125.18152746323514</v>
      </c>
      <c r="D20" s="39">
        <v>107.05604044804397</v>
      </c>
      <c r="E20" s="39">
        <v>114.89856860683216</v>
      </c>
      <c r="F20" s="39">
        <v>105.72440814607549</v>
      </c>
      <c r="G20" s="39">
        <v>103.23180399053771</v>
      </c>
      <c r="H20" s="39">
        <v>109.12790219077458</v>
      </c>
      <c r="I20" s="39">
        <v>121.44828997341328</v>
      </c>
      <c r="J20" s="39">
        <v>118.15566560616122</v>
      </c>
      <c r="K20" s="39">
        <v>100.57868597203776</v>
      </c>
      <c r="L20" s="39">
        <v>102.94879628237778</v>
      </c>
      <c r="M20" s="39">
        <v>115.23056736164054</v>
      </c>
      <c r="N20" s="39">
        <v>122.63357928784752</v>
      </c>
      <c r="O20" s="39">
        <v>101.87904472925833</v>
      </c>
      <c r="P20" s="39">
        <v>91.614826660657286</v>
      </c>
      <c r="Q20" s="39">
        <v>102.76293699548363</v>
      </c>
      <c r="R20" s="39">
        <v>96.659077639460449</v>
      </c>
      <c r="S20" s="39">
        <v>104.43404178748139</v>
      </c>
      <c r="T20" s="39">
        <v>106.29457645756182</v>
      </c>
      <c r="U20" s="34"/>
      <c r="V20" s="38">
        <v>41609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4"/>
      <c r="AQ20" s="34"/>
      <c r="AR20" s="74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M20" s="74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</row>
    <row r="21" spans="1:84" s="76" customFormat="1" ht="21" x14ac:dyDescent="0.45">
      <c r="A21" s="54">
        <v>41640</v>
      </c>
      <c r="B21" s="55">
        <v>107.32414698406269</v>
      </c>
      <c r="C21" s="55">
        <v>120.72731557459655</v>
      </c>
      <c r="D21" s="55">
        <v>104.41021213254002</v>
      </c>
      <c r="E21" s="55">
        <v>110.25714896348931</v>
      </c>
      <c r="F21" s="55">
        <v>98.199792996293255</v>
      </c>
      <c r="G21" s="55">
        <v>101.48575192661652</v>
      </c>
      <c r="H21" s="55">
        <v>101.62949811802537</v>
      </c>
      <c r="I21" s="55">
        <v>93.759913088949546</v>
      </c>
      <c r="J21" s="55">
        <v>99.606887937013198</v>
      </c>
      <c r="K21" s="55">
        <v>114.0335683605603</v>
      </c>
      <c r="L21" s="55">
        <v>101.66409260963297</v>
      </c>
      <c r="M21" s="55">
        <v>99.113244613716418</v>
      </c>
      <c r="N21" s="55">
        <v>101.21349817076114</v>
      </c>
      <c r="O21" s="55">
        <v>98.280998647454368</v>
      </c>
      <c r="P21" s="55">
        <v>101.65368238563352</v>
      </c>
      <c r="Q21" s="55">
        <v>100.33291115891011</v>
      </c>
      <c r="R21" s="55">
        <v>97.37457306202586</v>
      </c>
      <c r="S21" s="55">
        <v>103.11388601027438</v>
      </c>
      <c r="T21" s="55">
        <v>102.74650733021946</v>
      </c>
      <c r="U21" s="34"/>
      <c r="V21" s="54">
        <v>41640</v>
      </c>
      <c r="W21" s="55">
        <f t="shared" ref="W21:W84" si="0">B21/B9*100-100</f>
        <v>1.0473227905064988</v>
      </c>
      <c r="X21" s="55">
        <f t="shared" ref="X21:X84" si="1">C21/C9*100-100</f>
        <v>16.060360670444979</v>
      </c>
      <c r="Y21" s="55">
        <f t="shared" ref="Y21:Y84" si="2">D21/D9*100-100</f>
        <v>-3.9325455942247345E-2</v>
      </c>
      <c r="Z21" s="55">
        <f t="shared" ref="Z21:Z84" si="3">E21/E9*100-100</f>
        <v>14.547415266572187</v>
      </c>
      <c r="AA21" s="55">
        <f t="shared" ref="AA21:AA84" si="4">F21/F9*100-100</f>
        <v>10.338332733600097</v>
      </c>
      <c r="AB21" s="55">
        <f t="shared" ref="AB21:AB84" si="5">G21/G9*100-100</f>
        <v>3.4376603143040114</v>
      </c>
      <c r="AC21" s="55">
        <f t="shared" ref="AC21:AC84" si="6">H21/H9*100-100</f>
        <v>3.3112467179428933</v>
      </c>
      <c r="AD21" s="55">
        <f t="shared" ref="AD21:AD84" si="7">I21/I9*100-100</f>
        <v>4.1858283645080689</v>
      </c>
      <c r="AE21" s="55">
        <f t="shared" ref="AE21:AE84" si="8">J21/J9*100-100</f>
        <v>6.4951217385954152</v>
      </c>
      <c r="AF21" s="55">
        <f t="shared" ref="AF21:AF84" si="9">K21/K9*100-100</f>
        <v>3.3727583359654432</v>
      </c>
      <c r="AG21" s="55">
        <f t="shared" ref="AG21:AG84" si="10">L21/L9*100-100</f>
        <v>4.145807098053595</v>
      </c>
      <c r="AH21" s="55">
        <f t="shared" ref="AH21:AH84" si="11">M21/M9*100-100</f>
        <v>8.8246757024394071</v>
      </c>
      <c r="AI21" s="55">
        <f t="shared" ref="AI21:AI84" si="12">N21/N9*100-100</f>
        <v>4.3689867973072012</v>
      </c>
      <c r="AJ21" s="55">
        <f t="shared" ref="AJ21:AJ84" si="13">O21/O9*100-100</f>
        <v>3.3292936312211197</v>
      </c>
      <c r="AK21" s="55">
        <f t="shared" ref="AK21:AK84" si="14">P21/P9*100-100</f>
        <v>0.29990679224792416</v>
      </c>
      <c r="AL21" s="55">
        <f t="shared" ref="AL21:AL84" si="15">Q21/Q9*100-100</f>
        <v>9.590651645275571</v>
      </c>
      <c r="AM21" s="55">
        <f t="shared" ref="AM21:AM84" si="16">R21/R9*100-100</f>
        <v>1.8051954181268286</v>
      </c>
      <c r="AN21" s="55">
        <f t="shared" ref="AN21:AN84" si="17">S21/S9*100-100</f>
        <v>3.825634587437122</v>
      </c>
      <c r="AO21" s="55">
        <f t="shared" ref="AO21:AO84" si="18">T21/T9*100-100</f>
        <v>3.7069137845914497</v>
      </c>
      <c r="AP21" s="34"/>
      <c r="AQ21" s="34"/>
      <c r="AR21" s="74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M21" s="74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</row>
    <row r="22" spans="1:84" s="76" customFormat="1" ht="21" x14ac:dyDescent="0.45">
      <c r="A22" s="56">
        <v>41671</v>
      </c>
      <c r="B22" s="57">
        <v>108.48417381119596</v>
      </c>
      <c r="C22" s="57">
        <v>133.77946681343406</v>
      </c>
      <c r="D22" s="57">
        <v>103.60658400418417</v>
      </c>
      <c r="E22" s="57">
        <v>98.836710697922712</v>
      </c>
      <c r="F22" s="57">
        <v>103.46259160820026</v>
      </c>
      <c r="G22" s="57">
        <v>100.11325519667038</v>
      </c>
      <c r="H22" s="57">
        <v>102.62017919978105</v>
      </c>
      <c r="I22" s="57">
        <v>91.58944400873628</v>
      </c>
      <c r="J22" s="57">
        <v>93.830561463375417</v>
      </c>
      <c r="K22" s="57">
        <v>96.342651359134109</v>
      </c>
      <c r="L22" s="57">
        <v>101.88046194580726</v>
      </c>
      <c r="M22" s="57">
        <v>97.58136093784907</v>
      </c>
      <c r="N22" s="57">
        <v>102.15351802221261</v>
      </c>
      <c r="O22" s="57">
        <v>101.15152799793871</v>
      </c>
      <c r="P22" s="57">
        <v>119.89316351134723</v>
      </c>
      <c r="Q22" s="57">
        <v>105.55655007252751</v>
      </c>
      <c r="R22" s="57">
        <v>97.35435672465988</v>
      </c>
      <c r="S22" s="57">
        <v>100.75611937459317</v>
      </c>
      <c r="T22" s="57">
        <v>102.57385668869614</v>
      </c>
      <c r="U22" s="34"/>
      <c r="V22" s="56">
        <v>41671</v>
      </c>
      <c r="W22" s="57">
        <f t="shared" si="0"/>
        <v>0.71520241616936175</v>
      </c>
      <c r="X22" s="57">
        <f t="shared" si="1"/>
        <v>48.555395820679536</v>
      </c>
      <c r="Y22" s="57">
        <f t="shared" si="2"/>
        <v>2.8056596159676417</v>
      </c>
      <c r="Z22" s="57">
        <f t="shared" si="3"/>
        <v>9.395517453008722</v>
      </c>
      <c r="AA22" s="57">
        <f t="shared" si="4"/>
        <v>12.062028533278919</v>
      </c>
      <c r="AB22" s="57">
        <f t="shared" si="5"/>
        <v>2.0339439851304348</v>
      </c>
      <c r="AC22" s="57">
        <f t="shared" si="6"/>
        <v>4.0643141935463802</v>
      </c>
      <c r="AD22" s="57">
        <f t="shared" si="7"/>
        <v>6.4404930922257222</v>
      </c>
      <c r="AE22" s="57">
        <f t="shared" si="8"/>
        <v>0.19770106485708538</v>
      </c>
      <c r="AF22" s="57">
        <f t="shared" si="9"/>
        <v>0.65877664899393551</v>
      </c>
      <c r="AG22" s="57">
        <f t="shared" si="10"/>
        <v>4.0516355251433396</v>
      </c>
      <c r="AH22" s="57">
        <f t="shared" si="11"/>
        <v>5.65958555828567</v>
      </c>
      <c r="AI22" s="57">
        <f t="shared" si="12"/>
        <v>1.9313443871775178</v>
      </c>
      <c r="AJ22" s="57">
        <f t="shared" si="13"/>
        <v>2.8146079850762931</v>
      </c>
      <c r="AK22" s="57">
        <f t="shared" si="14"/>
        <v>1.0323190008184895</v>
      </c>
      <c r="AL22" s="57">
        <f t="shared" si="15"/>
        <v>12.870458962395844</v>
      </c>
      <c r="AM22" s="57">
        <f t="shared" si="16"/>
        <v>4.3353087919118423</v>
      </c>
      <c r="AN22" s="57">
        <f t="shared" si="17"/>
        <v>2.6749961462785308</v>
      </c>
      <c r="AO22" s="57">
        <f t="shared" si="18"/>
        <v>3.8052906418515704</v>
      </c>
      <c r="AP22" s="34"/>
      <c r="AQ22" s="34"/>
      <c r="AR22" s="74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M22" s="74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</row>
    <row r="23" spans="1:84" s="76" customFormat="1" ht="21" x14ac:dyDescent="0.45">
      <c r="A23" s="56">
        <v>41699</v>
      </c>
      <c r="B23" s="57">
        <v>117.03316855144007</v>
      </c>
      <c r="C23" s="57">
        <v>135.83095199693099</v>
      </c>
      <c r="D23" s="57">
        <v>108.79903946263998</v>
      </c>
      <c r="E23" s="57">
        <v>107.25400192290533</v>
      </c>
      <c r="F23" s="57">
        <v>100.11933439666286</v>
      </c>
      <c r="G23" s="57">
        <v>102.18574302904094</v>
      </c>
      <c r="H23" s="57">
        <v>105.90292939305773</v>
      </c>
      <c r="I23" s="57">
        <v>102.02652224000188</v>
      </c>
      <c r="J23" s="57">
        <v>98.701076836079125</v>
      </c>
      <c r="K23" s="57">
        <v>112.08852803106907</v>
      </c>
      <c r="L23" s="57">
        <v>103.3295699814411</v>
      </c>
      <c r="M23" s="57">
        <v>103.7496847070786</v>
      </c>
      <c r="N23" s="57">
        <v>112.58762183204027</v>
      </c>
      <c r="O23" s="57">
        <v>102.66008740618867</v>
      </c>
      <c r="P23" s="57">
        <v>118.79926551384266</v>
      </c>
      <c r="Q23" s="57">
        <v>106.60580951224625</v>
      </c>
      <c r="R23" s="57">
        <v>104.63042318959515</v>
      </c>
      <c r="S23" s="57">
        <v>99.919064686058562</v>
      </c>
      <c r="T23" s="57">
        <v>106.76560413928088</v>
      </c>
      <c r="U23" s="34"/>
      <c r="V23" s="56">
        <v>41699</v>
      </c>
      <c r="W23" s="57">
        <f t="shared" si="0"/>
        <v>2.445219199127763</v>
      </c>
      <c r="X23" s="57">
        <f t="shared" si="1"/>
        <v>41.433654334497021</v>
      </c>
      <c r="Y23" s="57">
        <f t="shared" si="2"/>
        <v>4.0884626578556009</v>
      </c>
      <c r="Z23" s="57">
        <f t="shared" si="3"/>
        <v>14.665959099678673</v>
      </c>
      <c r="AA23" s="57">
        <f t="shared" si="4"/>
        <v>11.978530230986365</v>
      </c>
      <c r="AB23" s="57">
        <f t="shared" si="5"/>
        <v>1.7596910037672302</v>
      </c>
      <c r="AC23" s="57">
        <f t="shared" si="6"/>
        <v>3.5933489849749662</v>
      </c>
      <c r="AD23" s="57">
        <f t="shared" si="7"/>
        <v>-0.53884476157899996</v>
      </c>
      <c r="AE23" s="57">
        <f t="shared" si="8"/>
        <v>6.9502560827865381</v>
      </c>
      <c r="AF23" s="57">
        <f t="shared" si="9"/>
        <v>10.881648897487111</v>
      </c>
      <c r="AG23" s="57">
        <f t="shared" si="10"/>
        <v>4.2736518894531912</v>
      </c>
      <c r="AH23" s="57">
        <f t="shared" si="11"/>
        <v>7.1469019627216284</v>
      </c>
      <c r="AI23" s="57">
        <f t="shared" si="12"/>
        <v>6.6281445980928027</v>
      </c>
      <c r="AJ23" s="57">
        <f t="shared" si="13"/>
        <v>2.2759445808369065</v>
      </c>
      <c r="AK23" s="57">
        <f t="shared" si="14"/>
        <v>1.4247908057312628</v>
      </c>
      <c r="AL23" s="57">
        <f t="shared" si="15"/>
        <v>11.778081030464932</v>
      </c>
      <c r="AM23" s="57">
        <f t="shared" si="16"/>
        <v>9.2414178842018941</v>
      </c>
      <c r="AN23" s="57">
        <f t="shared" si="17"/>
        <v>1.9201407916798843</v>
      </c>
      <c r="AO23" s="57">
        <f t="shared" si="18"/>
        <v>4.9589665895206139</v>
      </c>
      <c r="AP23" s="34"/>
      <c r="AQ23" s="34"/>
      <c r="AR23" s="74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M23" s="74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</row>
    <row r="24" spans="1:84" s="76" customFormat="1" ht="21" x14ac:dyDescent="0.45">
      <c r="A24" s="56">
        <v>41730</v>
      </c>
      <c r="B24" s="57">
        <v>106.51125250531889</v>
      </c>
      <c r="C24" s="57">
        <v>156.37579911782066</v>
      </c>
      <c r="D24" s="57">
        <v>105.55247619802813</v>
      </c>
      <c r="E24" s="57">
        <v>99.252266861307533</v>
      </c>
      <c r="F24" s="57">
        <v>105.12320410844163</v>
      </c>
      <c r="G24" s="57">
        <v>103.54444115187411</v>
      </c>
      <c r="H24" s="57">
        <v>107.08023772412004</v>
      </c>
      <c r="I24" s="57">
        <v>101.61396852690335</v>
      </c>
      <c r="J24" s="57">
        <v>104.26885149819593</v>
      </c>
      <c r="K24" s="57">
        <v>97.869767343484284</v>
      </c>
      <c r="L24" s="57">
        <v>103.6832105689718</v>
      </c>
      <c r="M24" s="57">
        <v>105.84213699930912</v>
      </c>
      <c r="N24" s="57">
        <v>105.72986826251315</v>
      </c>
      <c r="O24" s="57">
        <v>103.79059423062964</v>
      </c>
      <c r="P24" s="57">
        <v>105.19489247236974</v>
      </c>
      <c r="Q24" s="57">
        <v>108.06843205558454</v>
      </c>
      <c r="R24" s="57">
        <v>102.13618508641605</v>
      </c>
      <c r="S24" s="57">
        <v>100.48273953352172</v>
      </c>
      <c r="T24" s="57">
        <v>104.79847133314412</v>
      </c>
      <c r="U24" s="34"/>
      <c r="V24" s="56">
        <v>41730</v>
      </c>
      <c r="W24" s="57">
        <f t="shared" si="0"/>
        <v>0.15569561470753968</v>
      </c>
      <c r="X24" s="57">
        <f t="shared" si="1"/>
        <v>71.990522053705064</v>
      </c>
      <c r="Y24" s="57">
        <f t="shared" si="2"/>
        <v>1.2401103909978985</v>
      </c>
      <c r="Z24" s="57">
        <f t="shared" si="3"/>
        <v>8.5548566934952532</v>
      </c>
      <c r="AA24" s="57">
        <f t="shared" si="4"/>
        <v>4.9070410524864911</v>
      </c>
      <c r="AB24" s="57">
        <f t="shared" si="5"/>
        <v>2.0325209221426377</v>
      </c>
      <c r="AC24" s="57">
        <f t="shared" si="6"/>
        <v>3.6176755827275855</v>
      </c>
      <c r="AD24" s="57">
        <f t="shared" si="7"/>
        <v>10.025800204872695</v>
      </c>
      <c r="AE24" s="57">
        <f t="shared" si="8"/>
        <v>1.312704350146717</v>
      </c>
      <c r="AF24" s="57">
        <f t="shared" si="9"/>
        <v>1.6119739631769363</v>
      </c>
      <c r="AG24" s="57">
        <f t="shared" si="10"/>
        <v>4.0836947491900304</v>
      </c>
      <c r="AH24" s="57">
        <f t="shared" si="11"/>
        <v>3.7063385121937529</v>
      </c>
      <c r="AI24" s="57">
        <f t="shared" si="12"/>
        <v>2.1831276279703928</v>
      </c>
      <c r="AJ24" s="57">
        <f t="shared" si="13"/>
        <v>4.4464910243426061</v>
      </c>
      <c r="AK24" s="57">
        <f t="shared" si="14"/>
        <v>3.4867917110512394</v>
      </c>
      <c r="AL24" s="57">
        <f t="shared" si="15"/>
        <v>12.107219296000977</v>
      </c>
      <c r="AM24" s="57">
        <f t="shared" si="16"/>
        <v>4.0576365051919083E-2</v>
      </c>
      <c r="AN24" s="57">
        <f t="shared" si="17"/>
        <v>1.4492035720545857</v>
      </c>
      <c r="AO24" s="57">
        <f t="shared" si="18"/>
        <v>3.5551193923541291</v>
      </c>
      <c r="AP24" s="34"/>
      <c r="AQ24" s="34"/>
      <c r="AR24" s="74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M24" s="74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</row>
    <row r="25" spans="1:84" s="76" customFormat="1" ht="21" x14ac:dyDescent="0.45">
      <c r="A25" s="56">
        <v>41760</v>
      </c>
      <c r="B25" s="57">
        <v>101.55567199351626</v>
      </c>
      <c r="C25" s="57">
        <v>145.29371431697498</v>
      </c>
      <c r="D25" s="57">
        <v>105.71844811698006</v>
      </c>
      <c r="E25" s="57">
        <v>104.66263458969335</v>
      </c>
      <c r="F25" s="57">
        <v>109.85737253002613</v>
      </c>
      <c r="G25" s="57">
        <v>101.84613355412475</v>
      </c>
      <c r="H25" s="57">
        <v>105.77201184274445</v>
      </c>
      <c r="I25" s="57">
        <v>106.05029037054064</v>
      </c>
      <c r="J25" s="57">
        <v>99.590373766387927</v>
      </c>
      <c r="K25" s="57">
        <v>102.54457327741464</v>
      </c>
      <c r="L25" s="57">
        <v>104.03370964188542</v>
      </c>
      <c r="M25" s="57">
        <v>102.85651661734322</v>
      </c>
      <c r="N25" s="57">
        <v>106.84246144753867</v>
      </c>
      <c r="O25" s="57">
        <v>104.13796229048225</v>
      </c>
      <c r="P25" s="57">
        <v>98.737581018783203</v>
      </c>
      <c r="Q25" s="57">
        <v>108.34226583622014</v>
      </c>
      <c r="R25" s="57">
        <v>113.11249355559183</v>
      </c>
      <c r="S25" s="57">
        <v>100.16600413930978</v>
      </c>
      <c r="T25" s="57">
        <v>104.39430010857451</v>
      </c>
      <c r="U25" s="34"/>
      <c r="V25" s="56">
        <v>41760</v>
      </c>
      <c r="W25" s="57">
        <f t="shared" si="0"/>
        <v>2.2746299643421537</v>
      </c>
      <c r="X25" s="57">
        <f t="shared" si="1"/>
        <v>41.154662620637794</v>
      </c>
      <c r="Y25" s="57">
        <f t="shared" si="2"/>
        <v>2.7599962224072954</v>
      </c>
      <c r="Z25" s="57">
        <f t="shared" si="3"/>
        <v>15.02640520862326</v>
      </c>
      <c r="AA25" s="57">
        <f t="shared" si="4"/>
        <v>4.2474763799317685</v>
      </c>
      <c r="AB25" s="57">
        <f t="shared" si="5"/>
        <v>2.4291736810676525</v>
      </c>
      <c r="AC25" s="57">
        <f t="shared" si="6"/>
        <v>5.413227040193803</v>
      </c>
      <c r="AD25" s="57">
        <f t="shared" si="7"/>
        <v>5.7864150874033129</v>
      </c>
      <c r="AE25" s="57">
        <f t="shared" si="8"/>
        <v>4.0169703820913298</v>
      </c>
      <c r="AF25" s="57">
        <f t="shared" si="9"/>
        <v>10.788415410134775</v>
      </c>
      <c r="AG25" s="57">
        <f t="shared" si="10"/>
        <v>4.5146470274914492</v>
      </c>
      <c r="AH25" s="57">
        <f t="shared" si="11"/>
        <v>3.4178807481091411</v>
      </c>
      <c r="AI25" s="57">
        <f t="shared" si="12"/>
        <v>8.9098379186461472</v>
      </c>
      <c r="AJ25" s="57">
        <f t="shared" si="13"/>
        <v>4.3891038500774755</v>
      </c>
      <c r="AK25" s="57">
        <f t="shared" si="14"/>
        <v>3.8419980830293241</v>
      </c>
      <c r="AL25" s="57">
        <f t="shared" si="15"/>
        <v>4.8760305998605986</v>
      </c>
      <c r="AM25" s="57">
        <f t="shared" si="16"/>
        <v>12.51300413288206</v>
      </c>
      <c r="AN25" s="57">
        <f t="shared" si="17"/>
        <v>1.42295061000506</v>
      </c>
      <c r="AO25" s="57">
        <f t="shared" si="18"/>
        <v>4.9135546471824227</v>
      </c>
      <c r="AP25" s="34"/>
      <c r="AQ25" s="34"/>
      <c r="AR25" s="74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M25" s="74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</row>
    <row r="26" spans="1:84" s="76" customFormat="1" ht="21" x14ac:dyDescent="0.45">
      <c r="A26" s="56">
        <v>41791</v>
      </c>
      <c r="B26" s="57">
        <v>93.336824481395652</v>
      </c>
      <c r="C26" s="57">
        <v>133.38591553119886</v>
      </c>
      <c r="D26" s="57">
        <v>98.477708666100511</v>
      </c>
      <c r="E26" s="57">
        <v>106.97923965913084</v>
      </c>
      <c r="F26" s="57">
        <v>106.10478530849106</v>
      </c>
      <c r="G26" s="57">
        <v>100.16644658541669</v>
      </c>
      <c r="H26" s="57">
        <v>100.09322605906574</v>
      </c>
      <c r="I26" s="57">
        <v>103.92410416214717</v>
      </c>
      <c r="J26" s="57">
        <v>100.10065621439348</v>
      </c>
      <c r="K26" s="57">
        <v>104.79843617802057</v>
      </c>
      <c r="L26" s="57">
        <v>103.68498482343058</v>
      </c>
      <c r="M26" s="57">
        <v>98.965730973828741</v>
      </c>
      <c r="N26" s="57">
        <v>100.10822874364179</v>
      </c>
      <c r="O26" s="57">
        <v>104.30060929608949</v>
      </c>
      <c r="P26" s="57">
        <v>99.274013025751955</v>
      </c>
      <c r="Q26" s="57">
        <v>104.07218435846497</v>
      </c>
      <c r="R26" s="57">
        <v>104.35826884155432</v>
      </c>
      <c r="S26" s="57">
        <v>100.30971917105533</v>
      </c>
      <c r="T26" s="57">
        <v>101.0495633850206</v>
      </c>
      <c r="U26" s="34"/>
      <c r="V26" s="56">
        <v>41791</v>
      </c>
      <c r="W26" s="57">
        <f t="shared" si="0"/>
        <v>1.8518607934321523</v>
      </c>
      <c r="X26" s="57">
        <f t="shared" si="1"/>
        <v>45.514221071230878</v>
      </c>
      <c r="Y26" s="57">
        <f t="shared" si="2"/>
        <v>4.4275547378353792</v>
      </c>
      <c r="Z26" s="57">
        <f t="shared" si="3"/>
        <v>15.866253119180257</v>
      </c>
      <c r="AA26" s="57">
        <f t="shared" si="4"/>
        <v>5.031248054482603</v>
      </c>
      <c r="AB26" s="57">
        <f t="shared" si="5"/>
        <v>2.9146764015517874</v>
      </c>
      <c r="AC26" s="57">
        <f t="shared" si="6"/>
        <v>4.694948535193106</v>
      </c>
      <c r="AD26" s="57">
        <f t="shared" si="7"/>
        <v>3.4190034563384586</v>
      </c>
      <c r="AE26" s="57">
        <f t="shared" si="8"/>
        <v>-0.80177279108482935</v>
      </c>
      <c r="AF26" s="57">
        <f t="shared" si="9"/>
        <v>-1.4229894010091897</v>
      </c>
      <c r="AG26" s="57">
        <f t="shared" si="10"/>
        <v>4.3779780211850863</v>
      </c>
      <c r="AH26" s="57">
        <f t="shared" si="11"/>
        <v>3.0726775848508083</v>
      </c>
      <c r="AI26" s="57">
        <f t="shared" si="12"/>
        <v>9.1280441487737107</v>
      </c>
      <c r="AJ26" s="57">
        <f t="shared" si="13"/>
        <v>4.0467275646647494</v>
      </c>
      <c r="AK26" s="57">
        <f t="shared" si="14"/>
        <v>3.7447693490857858</v>
      </c>
      <c r="AL26" s="57">
        <f t="shared" si="15"/>
        <v>5.4590235554908872</v>
      </c>
      <c r="AM26" s="57">
        <f t="shared" si="16"/>
        <v>8.7708392509870237</v>
      </c>
      <c r="AN26" s="57">
        <f t="shared" si="17"/>
        <v>3.0490850856396605</v>
      </c>
      <c r="AO26" s="57">
        <f t="shared" si="18"/>
        <v>4.4805621541230067</v>
      </c>
      <c r="AP26" s="34"/>
      <c r="AQ26" s="34"/>
      <c r="AR26" s="74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M26" s="74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</row>
    <row r="27" spans="1:84" s="76" customFormat="1" ht="21" x14ac:dyDescent="0.45">
      <c r="A27" s="56">
        <v>41821</v>
      </c>
      <c r="B27" s="57">
        <v>95.076565207597781</v>
      </c>
      <c r="C27" s="57">
        <v>171.73870053859611</v>
      </c>
      <c r="D27" s="57">
        <v>103.58464733741728</v>
      </c>
      <c r="E27" s="57">
        <v>101.05394246203477</v>
      </c>
      <c r="F27" s="57">
        <v>106.5203989495118</v>
      </c>
      <c r="G27" s="57">
        <v>101.62538253533462</v>
      </c>
      <c r="H27" s="57">
        <v>102.10426433072487</v>
      </c>
      <c r="I27" s="57">
        <v>107.08717040997746</v>
      </c>
      <c r="J27" s="57">
        <v>103.47863330011036</v>
      </c>
      <c r="K27" s="57">
        <v>102.32018436281001</v>
      </c>
      <c r="L27" s="57">
        <v>104.3123540164159</v>
      </c>
      <c r="M27" s="57">
        <v>104.82804666202273</v>
      </c>
      <c r="N27" s="57">
        <v>102.31073306044367</v>
      </c>
      <c r="O27" s="57">
        <v>103.99639286370395</v>
      </c>
      <c r="P27" s="57">
        <v>107.9583412539227</v>
      </c>
      <c r="Q27" s="57">
        <v>115.61958466383368</v>
      </c>
      <c r="R27" s="57">
        <v>102.94321809096184</v>
      </c>
      <c r="S27" s="57">
        <v>102.29530159478489</v>
      </c>
      <c r="T27" s="57">
        <v>103.77992669956785</v>
      </c>
      <c r="U27" s="34"/>
      <c r="V27" s="56">
        <v>41821</v>
      </c>
      <c r="W27" s="57">
        <f t="shared" si="0"/>
        <v>3.1577973508073001</v>
      </c>
      <c r="X27" s="57">
        <f t="shared" si="1"/>
        <v>73.111129219787074</v>
      </c>
      <c r="Y27" s="57">
        <f t="shared" si="2"/>
        <v>5.3167420242724575</v>
      </c>
      <c r="Z27" s="57">
        <f t="shared" si="3"/>
        <v>1.5054723051784578</v>
      </c>
      <c r="AA27" s="57">
        <f t="shared" si="4"/>
        <v>6.5353164845692646</v>
      </c>
      <c r="AB27" s="57">
        <f t="shared" si="5"/>
        <v>3.5010288049742257</v>
      </c>
      <c r="AC27" s="57">
        <f t="shared" si="6"/>
        <v>6.4465604298916475</v>
      </c>
      <c r="AD27" s="57">
        <f t="shared" si="7"/>
        <v>4.7455721538902651</v>
      </c>
      <c r="AE27" s="57">
        <f t="shared" si="8"/>
        <v>4.0302338757328044</v>
      </c>
      <c r="AF27" s="57">
        <f t="shared" si="9"/>
        <v>3.6641318051173073</v>
      </c>
      <c r="AG27" s="57">
        <f t="shared" si="10"/>
        <v>4.2596598273421051</v>
      </c>
      <c r="AH27" s="57">
        <f t="shared" si="11"/>
        <v>4.4307712537715815</v>
      </c>
      <c r="AI27" s="57">
        <f t="shared" si="12"/>
        <v>8.5686969943194811</v>
      </c>
      <c r="AJ27" s="57">
        <f t="shared" si="13"/>
        <v>3.7993759233068403</v>
      </c>
      <c r="AK27" s="57">
        <f t="shared" si="14"/>
        <v>2.7662556446826443</v>
      </c>
      <c r="AL27" s="57">
        <f t="shared" si="15"/>
        <v>9.6308015590922622</v>
      </c>
      <c r="AM27" s="57">
        <f t="shared" si="16"/>
        <v>-0.34574919604695253</v>
      </c>
      <c r="AN27" s="57">
        <f t="shared" si="17"/>
        <v>4.5796150359176551</v>
      </c>
      <c r="AO27" s="57">
        <f t="shared" si="18"/>
        <v>5.2073192450204431</v>
      </c>
      <c r="AP27" s="34"/>
      <c r="AQ27" s="34"/>
      <c r="AR27" s="74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M27" s="74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</row>
    <row r="28" spans="1:84" s="76" customFormat="1" ht="21" x14ac:dyDescent="0.45">
      <c r="A28" s="56">
        <v>41852</v>
      </c>
      <c r="B28" s="57">
        <v>95.444423872385329</v>
      </c>
      <c r="C28" s="57">
        <v>147.05257442778722</v>
      </c>
      <c r="D28" s="57">
        <v>97.223749425366393</v>
      </c>
      <c r="E28" s="57">
        <v>95.200743265254417</v>
      </c>
      <c r="F28" s="57">
        <v>111.02117314161796</v>
      </c>
      <c r="G28" s="57">
        <v>103.15529628133531</v>
      </c>
      <c r="H28" s="57">
        <v>102.3671913400365</v>
      </c>
      <c r="I28" s="57">
        <v>107.67642106593195</v>
      </c>
      <c r="J28" s="57">
        <v>96.930069961907378</v>
      </c>
      <c r="K28" s="57">
        <v>101.22969675347741</v>
      </c>
      <c r="L28" s="57">
        <v>104.31388912917856</v>
      </c>
      <c r="M28" s="57">
        <v>101.51804629397417</v>
      </c>
      <c r="N28" s="57">
        <v>96.491659152099658</v>
      </c>
      <c r="O28" s="57">
        <v>104.17158794104783</v>
      </c>
      <c r="P28" s="57">
        <v>108.80545347289443</v>
      </c>
      <c r="Q28" s="57">
        <v>109.88277155086354</v>
      </c>
      <c r="R28" s="57">
        <v>102.88843162096879</v>
      </c>
      <c r="S28" s="57">
        <v>102.68054484666278</v>
      </c>
      <c r="T28" s="57">
        <v>102.19832613631951</v>
      </c>
      <c r="U28" s="34"/>
      <c r="V28" s="56">
        <v>41852</v>
      </c>
      <c r="W28" s="57">
        <f t="shared" si="0"/>
        <v>0.2057390247246218</v>
      </c>
      <c r="X28" s="57">
        <f t="shared" si="1"/>
        <v>55.400398751062198</v>
      </c>
      <c r="Y28" s="57">
        <f t="shared" si="2"/>
        <v>2.6291155378687989</v>
      </c>
      <c r="Z28" s="57">
        <f t="shared" si="3"/>
        <v>-4.934713608600731</v>
      </c>
      <c r="AA28" s="57">
        <f t="shared" si="4"/>
        <v>6.7734361967519305</v>
      </c>
      <c r="AB28" s="57">
        <f t="shared" si="5"/>
        <v>3.5518836797548516</v>
      </c>
      <c r="AC28" s="57">
        <f t="shared" si="6"/>
        <v>6.5646865727754005</v>
      </c>
      <c r="AD28" s="57">
        <f t="shared" si="7"/>
        <v>6.118859657519323</v>
      </c>
      <c r="AE28" s="57">
        <f t="shared" si="8"/>
        <v>-1.6934731908464897</v>
      </c>
      <c r="AF28" s="57">
        <f t="shared" si="9"/>
        <v>6.8157872225066853</v>
      </c>
      <c r="AG28" s="57">
        <f t="shared" si="10"/>
        <v>4.0037085147010032</v>
      </c>
      <c r="AH28" s="57">
        <f t="shared" si="11"/>
        <v>3.1923281170945756</v>
      </c>
      <c r="AI28" s="57">
        <f t="shared" si="12"/>
        <v>7.415013217345745</v>
      </c>
      <c r="AJ28" s="57">
        <f t="shared" si="13"/>
        <v>3.9102884821795385</v>
      </c>
      <c r="AK28" s="57">
        <f t="shared" si="14"/>
        <v>2.3461115110401636</v>
      </c>
      <c r="AL28" s="57">
        <f t="shared" si="15"/>
        <v>8.4746047643236011E-2</v>
      </c>
      <c r="AM28" s="57">
        <f t="shared" si="16"/>
        <v>-0.50763352474683643</v>
      </c>
      <c r="AN28" s="57">
        <f t="shared" si="17"/>
        <v>3.8388930233836334</v>
      </c>
      <c r="AO28" s="57">
        <f t="shared" si="18"/>
        <v>3.5740401410680391</v>
      </c>
      <c r="AP28" s="34"/>
      <c r="AQ28" s="34"/>
      <c r="AR28" s="74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M28" s="74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</row>
    <row r="29" spans="1:84" s="76" customFormat="1" ht="21" x14ac:dyDescent="0.45">
      <c r="A29" s="56">
        <v>41883</v>
      </c>
      <c r="B29" s="57">
        <v>94.143358833493963</v>
      </c>
      <c r="C29" s="57">
        <v>163.93583508129723</v>
      </c>
      <c r="D29" s="57">
        <v>93.822793575930277</v>
      </c>
      <c r="E29" s="57">
        <v>102.98319311176991</v>
      </c>
      <c r="F29" s="57">
        <v>106.72686625830701</v>
      </c>
      <c r="G29" s="57">
        <v>103.84218961420888</v>
      </c>
      <c r="H29" s="57">
        <v>102.81079238753163</v>
      </c>
      <c r="I29" s="57">
        <v>100.1282223027378</v>
      </c>
      <c r="J29" s="57">
        <v>97.671926402094613</v>
      </c>
      <c r="K29" s="57">
        <v>104.33031107555681</v>
      </c>
      <c r="L29" s="57">
        <v>104.41074019838378</v>
      </c>
      <c r="M29" s="57">
        <v>98.756535121092597</v>
      </c>
      <c r="N29" s="57">
        <v>101.86838459803508</v>
      </c>
      <c r="O29" s="57">
        <v>104.7549051316266</v>
      </c>
      <c r="P29" s="57">
        <v>101.99190227059334</v>
      </c>
      <c r="Q29" s="57">
        <v>109.6970235623527</v>
      </c>
      <c r="R29" s="57">
        <v>103.25672682693792</v>
      </c>
      <c r="S29" s="57">
        <v>102.34339911510205</v>
      </c>
      <c r="T29" s="57">
        <v>101.76577237085792</v>
      </c>
      <c r="U29" s="34"/>
      <c r="V29" s="56">
        <v>41883</v>
      </c>
      <c r="W29" s="57">
        <f t="shared" si="0"/>
        <v>2.9958796319691885</v>
      </c>
      <c r="X29" s="57">
        <f t="shared" si="1"/>
        <v>77.594050085177741</v>
      </c>
      <c r="Y29" s="57">
        <f t="shared" si="2"/>
        <v>2.9956980911328515</v>
      </c>
      <c r="Z29" s="57">
        <f t="shared" si="3"/>
        <v>-4.5603669040852566</v>
      </c>
      <c r="AA29" s="57">
        <f t="shared" si="4"/>
        <v>6.6876141488270804</v>
      </c>
      <c r="AB29" s="57">
        <f t="shared" si="5"/>
        <v>3.450614546271666</v>
      </c>
      <c r="AC29" s="57">
        <f t="shared" si="6"/>
        <v>5.6492727302670716</v>
      </c>
      <c r="AD29" s="57">
        <f t="shared" si="7"/>
        <v>4.2202490601828089</v>
      </c>
      <c r="AE29" s="57">
        <f t="shared" si="8"/>
        <v>1.9952814266712693</v>
      </c>
      <c r="AF29" s="57">
        <f t="shared" si="9"/>
        <v>0.7592741001853085</v>
      </c>
      <c r="AG29" s="57">
        <f t="shared" si="10"/>
        <v>3.9492184274148627</v>
      </c>
      <c r="AH29" s="57">
        <f t="shared" si="11"/>
        <v>4.1157364369410487</v>
      </c>
      <c r="AI29" s="57">
        <f t="shared" si="12"/>
        <v>9.3473059770121694</v>
      </c>
      <c r="AJ29" s="57">
        <f t="shared" si="13"/>
        <v>3.1256508397296159</v>
      </c>
      <c r="AK29" s="57">
        <f t="shared" si="14"/>
        <v>2.6733780507096583</v>
      </c>
      <c r="AL29" s="57">
        <f t="shared" si="15"/>
        <v>10.41453246699416</v>
      </c>
      <c r="AM29" s="57">
        <f t="shared" si="16"/>
        <v>-2.2483539788635341</v>
      </c>
      <c r="AN29" s="57">
        <f t="shared" si="17"/>
        <v>1.6557861734642927</v>
      </c>
      <c r="AO29" s="57">
        <f t="shared" si="18"/>
        <v>4.1417553008965058</v>
      </c>
      <c r="AP29" s="34"/>
      <c r="AQ29" s="34"/>
      <c r="AR29" s="74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M29" s="74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</row>
    <row r="30" spans="1:84" s="76" customFormat="1" ht="21" x14ac:dyDescent="0.45">
      <c r="A30" s="56">
        <v>41913</v>
      </c>
      <c r="B30" s="57">
        <v>93.400966993952977</v>
      </c>
      <c r="C30" s="57">
        <v>150.11115824858172</v>
      </c>
      <c r="D30" s="57">
        <v>99.90348200318094</v>
      </c>
      <c r="E30" s="57">
        <v>114.05826067182674</v>
      </c>
      <c r="F30" s="57">
        <v>112.77735300199572</v>
      </c>
      <c r="G30" s="57">
        <v>105.5216940272396</v>
      </c>
      <c r="H30" s="57">
        <v>106.19821253104499</v>
      </c>
      <c r="I30" s="57">
        <v>106.97537151963948</v>
      </c>
      <c r="J30" s="57">
        <v>99.601907437983357</v>
      </c>
      <c r="K30" s="57">
        <v>104.96742377523088</v>
      </c>
      <c r="L30" s="57">
        <v>105.33924211957023</v>
      </c>
      <c r="M30" s="57">
        <v>109.18748336558978</v>
      </c>
      <c r="N30" s="57">
        <v>104.37988068443619</v>
      </c>
      <c r="O30" s="57">
        <v>105.30101428212728</v>
      </c>
      <c r="P30" s="57">
        <v>88.390498634199972</v>
      </c>
      <c r="Q30" s="57">
        <v>115.74850253520184</v>
      </c>
      <c r="R30" s="57">
        <v>104.37308592940613</v>
      </c>
      <c r="S30" s="57">
        <v>105.71793923785015</v>
      </c>
      <c r="T30" s="57">
        <v>103.88678130643571</v>
      </c>
      <c r="U30" s="34"/>
      <c r="V30" s="56">
        <v>41913</v>
      </c>
      <c r="W30" s="57">
        <f t="shared" si="0"/>
        <v>2.3449742072700275</v>
      </c>
      <c r="X30" s="57">
        <f t="shared" si="1"/>
        <v>44.186179232385172</v>
      </c>
      <c r="Y30" s="57">
        <f t="shared" si="2"/>
        <v>4.3696930762110924</v>
      </c>
      <c r="Z30" s="57">
        <f t="shared" si="3"/>
        <v>2.5468945770932123</v>
      </c>
      <c r="AA30" s="57">
        <f t="shared" si="4"/>
        <v>7.7995580890539031</v>
      </c>
      <c r="AB30" s="57">
        <f t="shared" si="5"/>
        <v>4.3784037678537828</v>
      </c>
      <c r="AC30" s="57">
        <f t="shared" si="6"/>
        <v>6.4213211718081169</v>
      </c>
      <c r="AD30" s="57">
        <f t="shared" si="7"/>
        <v>3.6738711763170073</v>
      </c>
      <c r="AE30" s="57">
        <f t="shared" si="8"/>
        <v>-7.4078249049350688</v>
      </c>
      <c r="AF30" s="57">
        <f t="shared" si="9"/>
        <v>13.119039884551881</v>
      </c>
      <c r="AG30" s="57">
        <f t="shared" si="10"/>
        <v>3.923433469351906</v>
      </c>
      <c r="AH30" s="57">
        <f t="shared" si="11"/>
        <v>3.2573152353096475</v>
      </c>
      <c r="AI30" s="57">
        <f t="shared" si="12"/>
        <v>7.5398010607723478</v>
      </c>
      <c r="AJ30" s="57">
        <f t="shared" si="13"/>
        <v>3.8914759997845039</v>
      </c>
      <c r="AK30" s="57">
        <f t="shared" si="14"/>
        <v>3.4265728849378547</v>
      </c>
      <c r="AL30" s="57">
        <f t="shared" si="15"/>
        <v>16.338584026830304</v>
      </c>
      <c r="AM30" s="57">
        <f t="shared" si="16"/>
        <v>-2.1028673125230313</v>
      </c>
      <c r="AN30" s="57">
        <f t="shared" si="17"/>
        <v>2.3513291112871428</v>
      </c>
      <c r="AO30" s="57">
        <f t="shared" si="18"/>
        <v>4.4289873653976741</v>
      </c>
      <c r="AP30" s="34"/>
      <c r="AQ30" s="34"/>
      <c r="AR30" s="74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M30" s="74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21" x14ac:dyDescent="0.45">
      <c r="A31" s="56">
        <v>41944</v>
      </c>
      <c r="B31" s="57">
        <v>98.932586151537649</v>
      </c>
      <c r="C31" s="57">
        <v>139.95929492352101</v>
      </c>
      <c r="D31" s="57">
        <v>107.05680761287614</v>
      </c>
      <c r="E31" s="57">
        <v>117.86728999687585</v>
      </c>
      <c r="F31" s="57">
        <v>117.8827387464323</v>
      </c>
      <c r="G31" s="57">
        <v>108.88408925405726</v>
      </c>
      <c r="H31" s="57">
        <v>107.98927721264627</v>
      </c>
      <c r="I31" s="57">
        <v>108.06057076986839</v>
      </c>
      <c r="J31" s="57">
        <v>100.0432549276767</v>
      </c>
      <c r="K31" s="57">
        <v>108.21402159383247</v>
      </c>
      <c r="L31" s="57">
        <v>105.95244296081546</v>
      </c>
      <c r="M31" s="57">
        <v>112.21000998070448</v>
      </c>
      <c r="N31" s="57">
        <v>111.87918075641566</v>
      </c>
      <c r="O31" s="57">
        <v>105.49086982141533</v>
      </c>
      <c r="P31" s="57">
        <v>85.988195165864767</v>
      </c>
      <c r="Q31" s="57">
        <v>112.67674555720998</v>
      </c>
      <c r="R31" s="57">
        <v>105.17922304312879</v>
      </c>
      <c r="S31" s="57">
        <v>111.46448814204027</v>
      </c>
      <c r="T31" s="57">
        <v>107.09360750928039</v>
      </c>
      <c r="U31" s="34"/>
      <c r="V31" s="56">
        <v>41944</v>
      </c>
      <c r="W31" s="57">
        <f t="shared" si="0"/>
        <v>0.73337583517896121</v>
      </c>
      <c r="X31" s="57">
        <f t="shared" si="1"/>
        <v>28.482592305384003</v>
      </c>
      <c r="Y31" s="57">
        <f t="shared" si="2"/>
        <v>5.1184502511413683</v>
      </c>
      <c r="Z31" s="57">
        <f t="shared" si="3"/>
        <v>5.8196512938456806</v>
      </c>
      <c r="AA31" s="57">
        <f t="shared" si="4"/>
        <v>8.8352453988044743</v>
      </c>
      <c r="AB31" s="57">
        <f t="shared" si="5"/>
        <v>6.1268112655994003</v>
      </c>
      <c r="AC31" s="57">
        <f t="shared" si="6"/>
        <v>4.5535166608582784</v>
      </c>
      <c r="AD31" s="57">
        <f t="shared" si="7"/>
        <v>4.0264596013193596</v>
      </c>
      <c r="AE31" s="57">
        <f t="shared" si="8"/>
        <v>-1.3446738658586526</v>
      </c>
      <c r="AF31" s="57">
        <f t="shared" si="9"/>
        <v>0.84371421783065159</v>
      </c>
      <c r="AG31" s="57">
        <f t="shared" si="10"/>
        <v>4.0995944662040671</v>
      </c>
      <c r="AH31" s="57">
        <f t="shared" si="11"/>
        <v>4.2614590620654127</v>
      </c>
      <c r="AI31" s="57">
        <f t="shared" si="12"/>
        <v>4.5728918019484581</v>
      </c>
      <c r="AJ31" s="57">
        <f t="shared" si="13"/>
        <v>3.9367927962304208</v>
      </c>
      <c r="AK31" s="57">
        <f t="shared" si="14"/>
        <v>4.039758139408562</v>
      </c>
      <c r="AL31" s="57">
        <f t="shared" si="15"/>
        <v>8.0220509111940146</v>
      </c>
      <c r="AM31" s="57">
        <f t="shared" si="16"/>
        <v>4.0621827714020213</v>
      </c>
      <c r="AN31" s="57">
        <f t="shared" si="17"/>
        <v>6.9017627692003174</v>
      </c>
      <c r="AO31" s="57">
        <f t="shared" si="18"/>
        <v>4.8289565022784586</v>
      </c>
      <c r="AP31" s="34"/>
      <c r="AQ31" s="34"/>
      <c r="AR31" s="74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M31" s="74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76" customFormat="1" ht="21" x14ac:dyDescent="0.45">
      <c r="A32" s="58">
        <v>41974</v>
      </c>
      <c r="B32" s="59">
        <v>108.02116009048036</v>
      </c>
      <c r="C32" s="59">
        <v>161.24607407898557</v>
      </c>
      <c r="D32" s="59">
        <v>112.88146447324429</v>
      </c>
      <c r="E32" s="59">
        <v>119.82396997842883</v>
      </c>
      <c r="F32" s="59">
        <v>111.61805558351054</v>
      </c>
      <c r="G32" s="59">
        <v>110.39595747822473</v>
      </c>
      <c r="H32" s="59">
        <v>115.43334899263783</v>
      </c>
      <c r="I32" s="59">
        <v>133.88301103811463</v>
      </c>
      <c r="J32" s="59">
        <v>121.95882691840193</v>
      </c>
      <c r="K32" s="59">
        <v>106.56114478847998</v>
      </c>
      <c r="L32" s="59">
        <v>107.23697890573632</v>
      </c>
      <c r="M32" s="59">
        <v>120.91553120797525</v>
      </c>
      <c r="N32" s="59">
        <v>120.8678709250095</v>
      </c>
      <c r="O32" s="59">
        <v>107.3839829129027</v>
      </c>
      <c r="P32" s="59">
        <v>95.854791153514967</v>
      </c>
      <c r="Q32" s="59">
        <v>114.38345972075381</v>
      </c>
      <c r="R32" s="59">
        <v>100.67961762895507</v>
      </c>
      <c r="S32" s="59">
        <v>114.56167627476881</v>
      </c>
      <c r="T32" s="59">
        <v>112.27501714571252</v>
      </c>
      <c r="U32" s="34"/>
      <c r="V32" s="58">
        <v>41974</v>
      </c>
      <c r="W32" s="59">
        <f t="shared" si="0"/>
        <v>1.6580201283486389</v>
      </c>
      <c r="X32" s="59">
        <f t="shared" si="1"/>
        <v>28.809799134574632</v>
      </c>
      <c r="Y32" s="59">
        <f t="shared" si="2"/>
        <v>5.4414715889174801</v>
      </c>
      <c r="Z32" s="59">
        <f t="shared" si="3"/>
        <v>4.2867386698704308</v>
      </c>
      <c r="AA32" s="59">
        <f t="shared" si="4"/>
        <v>5.5745381230150883</v>
      </c>
      <c r="AB32" s="59">
        <f t="shared" si="5"/>
        <v>6.9398704766834101</v>
      </c>
      <c r="AC32" s="59">
        <f t="shared" si="6"/>
        <v>5.7780335507964224</v>
      </c>
      <c r="AD32" s="59">
        <f t="shared" si="7"/>
        <v>10.238695882357419</v>
      </c>
      <c r="AE32" s="59">
        <f t="shared" si="8"/>
        <v>3.2187718572188402</v>
      </c>
      <c r="AF32" s="59">
        <f t="shared" si="9"/>
        <v>5.9480383528826621</v>
      </c>
      <c r="AG32" s="59">
        <f t="shared" si="10"/>
        <v>4.1653547959866302</v>
      </c>
      <c r="AH32" s="59">
        <f t="shared" si="11"/>
        <v>4.9335553720680565</v>
      </c>
      <c r="AI32" s="59">
        <f t="shared" si="12"/>
        <v>-1.4398245350839289</v>
      </c>
      <c r="AJ32" s="59">
        <f t="shared" si="13"/>
        <v>5.4034057722799105</v>
      </c>
      <c r="AK32" s="59">
        <f t="shared" si="14"/>
        <v>4.6280330896248785</v>
      </c>
      <c r="AL32" s="59">
        <f t="shared" si="15"/>
        <v>11.308087395148021</v>
      </c>
      <c r="AM32" s="59">
        <f t="shared" si="16"/>
        <v>4.1595058505433826</v>
      </c>
      <c r="AN32" s="59">
        <f t="shared" si="17"/>
        <v>9.697637201379905</v>
      </c>
      <c r="AO32" s="59">
        <f t="shared" si="18"/>
        <v>5.6262895882918258</v>
      </c>
      <c r="AP32" s="34"/>
      <c r="AQ32" s="34"/>
      <c r="AR32" s="74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M32" s="74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</row>
    <row r="33" spans="1:84" s="76" customFormat="1" ht="21" x14ac:dyDescent="0.45">
      <c r="A33" s="46">
        <v>42005</v>
      </c>
      <c r="B33" s="47">
        <v>109.37482311659836</v>
      </c>
      <c r="C33" s="47">
        <v>168.38167267820606</v>
      </c>
      <c r="D33" s="47">
        <v>108.37904504814644</v>
      </c>
      <c r="E33" s="47">
        <v>111.57699435413278</v>
      </c>
      <c r="F33" s="47">
        <v>104.55770080128622</v>
      </c>
      <c r="G33" s="47">
        <v>106.2894553766282</v>
      </c>
      <c r="H33" s="47">
        <v>104.52133036558662</v>
      </c>
      <c r="I33" s="47">
        <v>104.15075586697616</v>
      </c>
      <c r="J33" s="47">
        <v>97.390272230557372</v>
      </c>
      <c r="K33" s="47">
        <v>117.12277708653868</v>
      </c>
      <c r="L33" s="47">
        <v>106.18274342623715</v>
      </c>
      <c r="M33" s="47">
        <v>106.45195200189625</v>
      </c>
      <c r="N33" s="47">
        <v>112.5902357287853</v>
      </c>
      <c r="O33" s="47">
        <v>104.15322460921736</v>
      </c>
      <c r="P33" s="47">
        <v>102.99406643236861</v>
      </c>
      <c r="Q33" s="47">
        <v>112.51356044373387</v>
      </c>
      <c r="R33" s="47">
        <v>99.426863009372369</v>
      </c>
      <c r="S33" s="47">
        <v>110.69622853281757</v>
      </c>
      <c r="T33" s="47">
        <v>107.76242192033743</v>
      </c>
      <c r="U33" s="34"/>
      <c r="V33" s="46">
        <v>42005</v>
      </c>
      <c r="W33" s="47">
        <f t="shared" si="0"/>
        <v>1.9107313593092812</v>
      </c>
      <c r="X33" s="47">
        <f t="shared" si="1"/>
        <v>39.472721543422551</v>
      </c>
      <c r="Y33" s="47">
        <f t="shared" si="2"/>
        <v>3.8011922728097716</v>
      </c>
      <c r="Z33" s="47">
        <f t="shared" si="3"/>
        <v>1.1970610550437186</v>
      </c>
      <c r="AA33" s="47">
        <f t="shared" si="4"/>
        <v>6.4744615146316704</v>
      </c>
      <c r="AB33" s="47">
        <f t="shared" si="5"/>
        <v>4.7333772069651587</v>
      </c>
      <c r="AC33" s="47">
        <f t="shared" si="6"/>
        <v>2.8454654417390515</v>
      </c>
      <c r="AD33" s="47">
        <f t="shared" si="7"/>
        <v>11.082393781838149</v>
      </c>
      <c r="AE33" s="47">
        <f t="shared" si="8"/>
        <v>-2.2253638803146885</v>
      </c>
      <c r="AF33" s="47">
        <f t="shared" si="9"/>
        <v>2.7090345153548867</v>
      </c>
      <c r="AG33" s="47">
        <f t="shared" si="10"/>
        <v>4.4446871069363567</v>
      </c>
      <c r="AH33" s="47">
        <f t="shared" si="11"/>
        <v>7.4043660025273823</v>
      </c>
      <c r="AI33" s="47">
        <f t="shared" si="12"/>
        <v>11.240336282844439</v>
      </c>
      <c r="AJ33" s="47">
        <f t="shared" si="13"/>
        <v>5.9749351782915454</v>
      </c>
      <c r="AK33" s="47">
        <f t="shared" si="14"/>
        <v>1.3185789390788756</v>
      </c>
      <c r="AL33" s="47">
        <f t="shared" si="15"/>
        <v>12.140233094135681</v>
      </c>
      <c r="AM33" s="47">
        <f t="shared" si="16"/>
        <v>2.1076240776318684</v>
      </c>
      <c r="AN33" s="47">
        <f t="shared" si="17"/>
        <v>7.3533670545475047</v>
      </c>
      <c r="AO33" s="47">
        <f t="shared" si="18"/>
        <v>4.8818346437774238</v>
      </c>
      <c r="AP33" s="34"/>
      <c r="AQ33" s="34"/>
      <c r="AR33" s="74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M33" s="74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</row>
    <row r="34" spans="1:84" s="76" customFormat="1" ht="21" x14ac:dyDescent="0.45">
      <c r="A34" s="36">
        <v>42036</v>
      </c>
      <c r="B34" s="37">
        <v>110.37574154037928</v>
      </c>
      <c r="C34" s="37">
        <v>160.2632523453303</v>
      </c>
      <c r="D34" s="37">
        <v>106.13173895018264</v>
      </c>
      <c r="E34" s="37">
        <v>101.69616217106385</v>
      </c>
      <c r="F34" s="37">
        <v>107.80331304689498</v>
      </c>
      <c r="G34" s="37">
        <v>103.43100792303716</v>
      </c>
      <c r="H34" s="37">
        <v>104.57584837749644</v>
      </c>
      <c r="I34" s="37">
        <v>99.591404549522224</v>
      </c>
      <c r="J34" s="37">
        <v>98.469825095006286</v>
      </c>
      <c r="K34" s="37">
        <v>107.87955113576453</v>
      </c>
      <c r="L34" s="37">
        <v>106.24317819240403</v>
      </c>
      <c r="M34" s="37">
        <v>102.62247451397485</v>
      </c>
      <c r="N34" s="37">
        <v>111.91208726201909</v>
      </c>
      <c r="O34" s="37">
        <v>107.23236862165388</v>
      </c>
      <c r="P34" s="37">
        <v>119.85342334186744</v>
      </c>
      <c r="Q34" s="37">
        <v>111.57011986068952</v>
      </c>
      <c r="R34" s="37">
        <v>103.7834644294398</v>
      </c>
      <c r="S34" s="37">
        <v>107.97945105620643</v>
      </c>
      <c r="T34" s="37">
        <v>107.15466229567136</v>
      </c>
      <c r="U34" s="34"/>
      <c r="V34" s="36">
        <v>42036</v>
      </c>
      <c r="W34" s="37">
        <f t="shared" si="0"/>
        <v>1.743634728209642</v>
      </c>
      <c r="X34" s="37">
        <f t="shared" si="1"/>
        <v>19.79659970451965</v>
      </c>
      <c r="Y34" s="37">
        <f t="shared" si="2"/>
        <v>2.4372533563084033</v>
      </c>
      <c r="Z34" s="37">
        <f t="shared" si="3"/>
        <v>2.893106673572504</v>
      </c>
      <c r="AA34" s="37">
        <f t="shared" si="4"/>
        <v>4.1954501344142727</v>
      </c>
      <c r="AB34" s="37">
        <f t="shared" si="5"/>
        <v>3.3139994497722824</v>
      </c>
      <c r="AC34" s="37">
        <f t="shared" si="6"/>
        <v>1.9057354927319921</v>
      </c>
      <c r="AD34" s="37">
        <f t="shared" si="7"/>
        <v>8.7367716087704252</v>
      </c>
      <c r="AE34" s="37">
        <f t="shared" si="8"/>
        <v>4.9442991273602246</v>
      </c>
      <c r="AF34" s="37">
        <f t="shared" si="9"/>
        <v>11.974862237935113</v>
      </c>
      <c r="AG34" s="37">
        <f t="shared" si="10"/>
        <v>4.2821912693303403</v>
      </c>
      <c r="AH34" s="37">
        <f t="shared" si="11"/>
        <v>5.1660619688800296</v>
      </c>
      <c r="AI34" s="37">
        <f t="shared" si="12"/>
        <v>9.552846958911914</v>
      </c>
      <c r="AJ34" s="37">
        <f t="shared" si="13"/>
        <v>6.0116151916549114</v>
      </c>
      <c r="AK34" s="37">
        <f t="shared" si="14"/>
        <v>-3.3146318201886515E-2</v>
      </c>
      <c r="AL34" s="37">
        <f t="shared" si="15"/>
        <v>5.6970124393323829</v>
      </c>
      <c r="AM34" s="37">
        <f t="shared" si="16"/>
        <v>6.6038212578024513</v>
      </c>
      <c r="AN34" s="37">
        <f t="shared" si="17"/>
        <v>7.1691245419627734</v>
      </c>
      <c r="AO34" s="37">
        <f t="shared" si="18"/>
        <v>4.4658607513195108</v>
      </c>
      <c r="AP34" s="34"/>
      <c r="AQ34" s="34"/>
      <c r="AR34" s="74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M34" s="74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</row>
    <row r="35" spans="1:84" s="76" customFormat="1" ht="21" x14ac:dyDescent="0.45">
      <c r="A35" s="36">
        <v>42064</v>
      </c>
      <c r="B35" s="37">
        <v>119.20761108381623</v>
      </c>
      <c r="C35" s="37">
        <v>162.55544523639307</v>
      </c>
      <c r="D35" s="37">
        <v>114.55995643579469</v>
      </c>
      <c r="E35" s="37">
        <v>109.51239036161211</v>
      </c>
      <c r="F35" s="37">
        <v>102.88147923003837</v>
      </c>
      <c r="G35" s="37">
        <v>105.72832088519937</v>
      </c>
      <c r="H35" s="37">
        <v>108.68412119949127</v>
      </c>
      <c r="I35" s="37">
        <v>109.71893598377581</v>
      </c>
      <c r="J35" s="37">
        <v>102.90069433156992</v>
      </c>
      <c r="K35" s="37">
        <v>117.05088311382384</v>
      </c>
      <c r="L35" s="37">
        <v>107.63156092889427</v>
      </c>
      <c r="M35" s="37">
        <v>111.46445538178668</v>
      </c>
      <c r="N35" s="37">
        <v>120.18057136971693</v>
      </c>
      <c r="O35" s="37">
        <v>107.63181450137249</v>
      </c>
      <c r="P35" s="37">
        <v>122.53849571443151</v>
      </c>
      <c r="Q35" s="37">
        <v>115.45405514051195</v>
      </c>
      <c r="R35" s="37">
        <v>108.57159304739363</v>
      </c>
      <c r="S35" s="37">
        <v>109.3788957088442</v>
      </c>
      <c r="T35" s="37">
        <v>111.73453604969608</v>
      </c>
      <c r="U35" s="34"/>
      <c r="V35" s="36">
        <v>42064</v>
      </c>
      <c r="W35" s="37">
        <f t="shared" si="0"/>
        <v>1.8579711711560094</v>
      </c>
      <c r="X35" s="37">
        <f t="shared" si="1"/>
        <v>19.674818475884564</v>
      </c>
      <c r="Y35" s="37">
        <f t="shared" si="2"/>
        <v>5.2950072000708559</v>
      </c>
      <c r="Z35" s="37">
        <f t="shared" si="3"/>
        <v>2.1056449160098651</v>
      </c>
      <c r="AA35" s="37">
        <f t="shared" si="4"/>
        <v>2.7588525733023346</v>
      </c>
      <c r="AB35" s="37">
        <f t="shared" si="5"/>
        <v>3.4668024629929306</v>
      </c>
      <c r="AC35" s="37">
        <f t="shared" si="6"/>
        <v>2.6261707984593983</v>
      </c>
      <c r="AD35" s="37">
        <f t="shared" si="7"/>
        <v>7.5396216345380367</v>
      </c>
      <c r="AE35" s="37">
        <f t="shared" si="8"/>
        <v>4.2548851847538032</v>
      </c>
      <c r="AF35" s="37">
        <f t="shared" si="9"/>
        <v>4.4271748143389686</v>
      </c>
      <c r="AG35" s="37">
        <f t="shared" si="10"/>
        <v>4.1633686738712328</v>
      </c>
      <c r="AH35" s="37">
        <f t="shared" si="11"/>
        <v>7.4359461394890616</v>
      </c>
      <c r="AI35" s="37">
        <f t="shared" si="12"/>
        <v>6.7440358132832046</v>
      </c>
      <c r="AJ35" s="37">
        <f t="shared" si="13"/>
        <v>4.842901677564825</v>
      </c>
      <c r="AK35" s="37">
        <f t="shared" si="14"/>
        <v>3.1475196285225735</v>
      </c>
      <c r="AL35" s="37">
        <f t="shared" si="15"/>
        <v>8.2999657042604866</v>
      </c>
      <c r="AM35" s="37">
        <f t="shared" si="16"/>
        <v>3.766753242177856</v>
      </c>
      <c r="AN35" s="37">
        <f t="shared" si="17"/>
        <v>9.4674935684276136</v>
      </c>
      <c r="AO35" s="37">
        <f t="shared" si="18"/>
        <v>4.6540568476838047</v>
      </c>
      <c r="AP35" s="34"/>
      <c r="AQ35" s="34"/>
      <c r="AR35" s="74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M35" s="74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</row>
    <row r="36" spans="1:84" s="76" customFormat="1" ht="21" x14ac:dyDescent="0.45">
      <c r="A36" s="36">
        <v>42095</v>
      </c>
      <c r="B36" s="37">
        <v>107.64795920785768</v>
      </c>
      <c r="C36" s="37">
        <v>146.37037084817814</v>
      </c>
      <c r="D36" s="37">
        <v>108.02217885533913</v>
      </c>
      <c r="E36" s="37">
        <v>102.69082696733263</v>
      </c>
      <c r="F36" s="37">
        <v>102.53664546201291</v>
      </c>
      <c r="G36" s="37">
        <v>106.52285793593823</v>
      </c>
      <c r="H36" s="37">
        <v>108.61259670115651</v>
      </c>
      <c r="I36" s="37">
        <v>104.60064764538023</v>
      </c>
      <c r="J36" s="37">
        <v>99.008145123421016</v>
      </c>
      <c r="K36" s="37">
        <v>107.35145913585525</v>
      </c>
      <c r="L36" s="37">
        <v>107.47598398218693</v>
      </c>
      <c r="M36" s="37">
        <v>110.77611743150963</v>
      </c>
      <c r="N36" s="37">
        <v>112.65039901857016</v>
      </c>
      <c r="O36" s="37">
        <v>107.62617538347297</v>
      </c>
      <c r="P36" s="37">
        <v>106.86487700623722</v>
      </c>
      <c r="Q36" s="37">
        <v>110.5887970977446</v>
      </c>
      <c r="R36" s="37">
        <v>109.52787854941212</v>
      </c>
      <c r="S36" s="37">
        <v>109.35149655615818</v>
      </c>
      <c r="T36" s="37">
        <v>107.65577417924567</v>
      </c>
      <c r="U36" s="34"/>
      <c r="V36" s="36">
        <v>42095</v>
      </c>
      <c r="W36" s="37">
        <f t="shared" si="0"/>
        <v>1.0672174777796641</v>
      </c>
      <c r="X36" s="37">
        <f t="shared" si="1"/>
        <v>-6.3983227111146306</v>
      </c>
      <c r="Y36" s="37">
        <f t="shared" si="2"/>
        <v>2.3397865651939611</v>
      </c>
      <c r="Z36" s="37">
        <f t="shared" si="3"/>
        <v>3.4644650593522925</v>
      </c>
      <c r="AA36" s="37">
        <f t="shared" si="4"/>
        <v>-2.4605021016677711</v>
      </c>
      <c r="AB36" s="37">
        <f t="shared" si="5"/>
        <v>2.8764622715916914</v>
      </c>
      <c r="AC36" s="37">
        <f t="shared" si="6"/>
        <v>1.4310380791126249</v>
      </c>
      <c r="AD36" s="37">
        <f t="shared" si="7"/>
        <v>2.9392406986704174</v>
      </c>
      <c r="AE36" s="37">
        <f t="shared" si="8"/>
        <v>-5.0453287814970622</v>
      </c>
      <c r="AF36" s="37">
        <f t="shared" si="9"/>
        <v>9.6880702281573434</v>
      </c>
      <c r="AG36" s="37">
        <f t="shared" si="10"/>
        <v>3.6580400938608193</v>
      </c>
      <c r="AH36" s="37">
        <f t="shared" si="11"/>
        <v>4.6616409797477019</v>
      </c>
      <c r="AI36" s="37">
        <f t="shared" si="12"/>
        <v>6.5454831920098968</v>
      </c>
      <c r="AJ36" s="37">
        <f t="shared" si="13"/>
        <v>3.695499752434614</v>
      </c>
      <c r="AK36" s="37">
        <f t="shared" si="14"/>
        <v>1.5875148447022696</v>
      </c>
      <c r="AL36" s="37">
        <f t="shared" si="15"/>
        <v>2.3321935871742312</v>
      </c>
      <c r="AM36" s="37">
        <f t="shared" si="16"/>
        <v>7.2370957038801293</v>
      </c>
      <c r="AN36" s="37">
        <f t="shared" si="17"/>
        <v>8.8261497087047189</v>
      </c>
      <c r="AO36" s="37">
        <f t="shared" si="18"/>
        <v>2.7264737832085757</v>
      </c>
      <c r="AP36" s="34"/>
      <c r="AQ36" s="34"/>
      <c r="AR36" s="74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M36" s="74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</row>
    <row r="37" spans="1:84" s="76" customFormat="1" ht="21" x14ac:dyDescent="0.45">
      <c r="A37" s="36">
        <v>42125</v>
      </c>
      <c r="B37" s="37">
        <v>102.27678407373291</v>
      </c>
      <c r="C37" s="37">
        <v>145.64534004747296</v>
      </c>
      <c r="D37" s="37">
        <v>107.46918208971245</v>
      </c>
      <c r="E37" s="37">
        <v>99.750073794194208</v>
      </c>
      <c r="F37" s="37">
        <v>106.72707838678694</v>
      </c>
      <c r="G37" s="37">
        <v>104.85563711706456</v>
      </c>
      <c r="H37" s="37">
        <v>106.59198101924532</v>
      </c>
      <c r="I37" s="37">
        <v>112.99206333341927</v>
      </c>
      <c r="J37" s="37">
        <v>101.87042305092318</v>
      </c>
      <c r="K37" s="37">
        <v>106.52671042345355</v>
      </c>
      <c r="L37" s="37">
        <v>107.69772662506497</v>
      </c>
      <c r="M37" s="37">
        <v>108.34797062806093</v>
      </c>
      <c r="N37" s="37">
        <v>111.49758293992157</v>
      </c>
      <c r="O37" s="37">
        <v>107.90428761386745</v>
      </c>
      <c r="P37" s="37">
        <v>100.31622070404156</v>
      </c>
      <c r="Q37" s="37">
        <v>114.59153435907274</v>
      </c>
      <c r="R37" s="37">
        <v>107.25964508311907</v>
      </c>
      <c r="S37" s="37">
        <v>108.48905429763681</v>
      </c>
      <c r="T37" s="37">
        <v>106.67037538151371</v>
      </c>
      <c r="U37" s="34"/>
      <c r="V37" s="36">
        <v>42125</v>
      </c>
      <c r="W37" s="37">
        <f t="shared" si="0"/>
        <v>0.71006578565369693</v>
      </c>
      <c r="X37" s="37">
        <f t="shared" si="1"/>
        <v>0.24201028389352075</v>
      </c>
      <c r="Y37" s="37">
        <f t="shared" si="2"/>
        <v>1.6560344991019633</v>
      </c>
      <c r="Z37" s="37">
        <f t="shared" si="3"/>
        <v>-4.6937102383842699</v>
      </c>
      <c r="AA37" s="37">
        <f t="shared" si="4"/>
        <v>-2.8494165399628741</v>
      </c>
      <c r="AB37" s="37">
        <f t="shared" si="5"/>
        <v>2.9549512170144965</v>
      </c>
      <c r="AC37" s="37">
        <f t="shared" si="6"/>
        <v>0.77522320150245605</v>
      </c>
      <c r="AD37" s="37">
        <f t="shared" si="7"/>
        <v>6.5457368750467566</v>
      </c>
      <c r="AE37" s="37">
        <f t="shared" si="8"/>
        <v>2.2894273796819249</v>
      </c>
      <c r="AF37" s="37">
        <f t="shared" si="9"/>
        <v>3.8833231430648283</v>
      </c>
      <c r="AG37" s="37">
        <f t="shared" si="10"/>
        <v>3.5219516787319947</v>
      </c>
      <c r="AH37" s="37">
        <f t="shared" si="11"/>
        <v>5.3389461273976053</v>
      </c>
      <c r="AI37" s="37">
        <f t="shared" si="12"/>
        <v>4.3569957386919924</v>
      </c>
      <c r="AJ37" s="37">
        <f t="shared" si="13"/>
        <v>3.6166689270137766</v>
      </c>
      <c r="AK37" s="37">
        <f t="shared" si="14"/>
        <v>1.598823537066437</v>
      </c>
      <c r="AL37" s="37">
        <f t="shared" si="15"/>
        <v>5.7680799590250018</v>
      </c>
      <c r="AM37" s="37">
        <f t="shared" si="16"/>
        <v>-5.1743607522861623</v>
      </c>
      <c r="AN37" s="37">
        <f t="shared" si="17"/>
        <v>8.3092564486763649</v>
      </c>
      <c r="AO37" s="37">
        <f t="shared" si="18"/>
        <v>2.1802677642093187</v>
      </c>
      <c r="AP37" s="34"/>
      <c r="AQ37" s="34"/>
      <c r="AR37" s="74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M37" s="74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</row>
    <row r="38" spans="1:84" s="76" customFormat="1" ht="21" x14ac:dyDescent="0.45">
      <c r="A38" s="36">
        <v>42156</v>
      </c>
      <c r="B38" s="37">
        <v>96.014761130908468</v>
      </c>
      <c r="C38" s="37">
        <v>134.57357298967452</v>
      </c>
      <c r="D38" s="37">
        <v>102.7027308668557</v>
      </c>
      <c r="E38" s="37">
        <v>97.902742124274226</v>
      </c>
      <c r="F38" s="37">
        <v>103.29846927907805</v>
      </c>
      <c r="G38" s="37">
        <v>105.54538795507183</v>
      </c>
      <c r="H38" s="37">
        <v>105.18674625746306</v>
      </c>
      <c r="I38" s="37">
        <v>108.23314650289736</v>
      </c>
      <c r="J38" s="37">
        <v>106.47926614381227</v>
      </c>
      <c r="K38" s="37">
        <v>118.89786923238871</v>
      </c>
      <c r="L38" s="37">
        <v>107.93867485192446</v>
      </c>
      <c r="M38" s="37">
        <v>106.53827435080433</v>
      </c>
      <c r="N38" s="37">
        <v>106.52869903235347</v>
      </c>
      <c r="O38" s="37">
        <v>108.30051019249616</v>
      </c>
      <c r="P38" s="37">
        <v>100.92821816304894</v>
      </c>
      <c r="Q38" s="37">
        <v>113.35747048829248</v>
      </c>
      <c r="R38" s="37">
        <v>110.19669224799492</v>
      </c>
      <c r="S38" s="37">
        <v>109.73963901706156</v>
      </c>
      <c r="T38" s="37">
        <v>105.61764332869308</v>
      </c>
      <c r="U38" s="34"/>
      <c r="V38" s="36">
        <v>42156</v>
      </c>
      <c r="W38" s="37">
        <f t="shared" si="0"/>
        <v>2.869110519231981</v>
      </c>
      <c r="X38" s="37">
        <f t="shared" si="1"/>
        <v>0.89039195311282526</v>
      </c>
      <c r="Y38" s="37">
        <f t="shared" si="2"/>
        <v>4.2903335769931346</v>
      </c>
      <c r="Z38" s="37">
        <f t="shared" si="3"/>
        <v>-8.4843541268167115</v>
      </c>
      <c r="AA38" s="37">
        <f t="shared" si="4"/>
        <v>-2.6448534071803351</v>
      </c>
      <c r="AB38" s="37">
        <f t="shared" si="5"/>
        <v>5.3700031827207368</v>
      </c>
      <c r="AC38" s="37">
        <f t="shared" si="6"/>
        <v>5.0887761329538819</v>
      </c>
      <c r="AD38" s="37">
        <f t="shared" si="7"/>
        <v>4.146335804855255</v>
      </c>
      <c r="AE38" s="37">
        <f t="shared" si="8"/>
        <v>6.3721959182337429</v>
      </c>
      <c r="AF38" s="37">
        <f t="shared" si="9"/>
        <v>13.453858252634149</v>
      </c>
      <c r="AG38" s="37">
        <f t="shared" si="10"/>
        <v>4.1025130453919303</v>
      </c>
      <c r="AH38" s="37">
        <f t="shared" si="11"/>
        <v>7.6516823575810662</v>
      </c>
      <c r="AI38" s="37">
        <f t="shared" si="12"/>
        <v>6.4135290068444704</v>
      </c>
      <c r="AJ38" s="37">
        <f t="shared" si="13"/>
        <v>3.8349736625715281</v>
      </c>
      <c r="AK38" s="37">
        <f t="shared" si="14"/>
        <v>1.6663022747633676</v>
      </c>
      <c r="AL38" s="37">
        <f t="shared" si="15"/>
        <v>8.9219671779400471</v>
      </c>
      <c r="AM38" s="37">
        <f t="shared" si="16"/>
        <v>5.5945958775005948</v>
      </c>
      <c r="AN38" s="37">
        <f t="shared" si="17"/>
        <v>9.4008037545451089</v>
      </c>
      <c r="AO38" s="37">
        <f t="shared" si="18"/>
        <v>4.5206330345704657</v>
      </c>
      <c r="AP38" s="34"/>
      <c r="AQ38" s="34"/>
      <c r="AR38" s="74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M38" s="74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</row>
    <row r="39" spans="1:84" s="76" customFormat="1" ht="21" x14ac:dyDescent="0.45">
      <c r="A39" s="36">
        <v>42186</v>
      </c>
      <c r="B39" s="37">
        <v>97.240178191263453</v>
      </c>
      <c r="C39" s="37">
        <v>157.67875220480127</v>
      </c>
      <c r="D39" s="37">
        <v>108.54476832506759</v>
      </c>
      <c r="E39" s="37">
        <v>97.165429311400899</v>
      </c>
      <c r="F39" s="37">
        <v>102.58647579925554</v>
      </c>
      <c r="G39" s="37">
        <v>108.29134003826701</v>
      </c>
      <c r="H39" s="37">
        <v>107.7552161436343</v>
      </c>
      <c r="I39" s="37">
        <v>115.69978068843847</v>
      </c>
      <c r="J39" s="37">
        <v>111.52275435400762</v>
      </c>
      <c r="K39" s="37">
        <v>108.97138155430216</v>
      </c>
      <c r="L39" s="37">
        <v>108.80217037349352</v>
      </c>
      <c r="M39" s="37">
        <v>113.70658803328102</v>
      </c>
      <c r="N39" s="37">
        <v>106.73528706919329</v>
      </c>
      <c r="O39" s="37">
        <v>108.63919192694455</v>
      </c>
      <c r="P39" s="37">
        <v>110.26669458662063</v>
      </c>
      <c r="Q39" s="37">
        <v>124.02535909781992</v>
      </c>
      <c r="R39" s="37">
        <v>114.21431360775449</v>
      </c>
      <c r="S39" s="37">
        <v>112.45303310158967</v>
      </c>
      <c r="T39" s="37">
        <v>108.70124386468424</v>
      </c>
      <c r="U39" s="34"/>
      <c r="V39" s="36">
        <v>42186</v>
      </c>
      <c r="W39" s="37">
        <f t="shared" si="0"/>
        <v>2.2756532894740786</v>
      </c>
      <c r="X39" s="37">
        <f t="shared" si="1"/>
        <v>-8.1868258521235475</v>
      </c>
      <c r="Y39" s="37">
        <f t="shared" si="2"/>
        <v>4.7884711828898503</v>
      </c>
      <c r="Z39" s="37">
        <f t="shared" si="3"/>
        <v>-3.8479578885254853</v>
      </c>
      <c r="AA39" s="37">
        <f t="shared" si="4"/>
        <v>-3.6931171766647708</v>
      </c>
      <c r="AB39" s="37">
        <f t="shared" si="5"/>
        <v>6.5593430859801884</v>
      </c>
      <c r="AC39" s="37">
        <f t="shared" si="6"/>
        <v>5.5344914827508944</v>
      </c>
      <c r="AD39" s="37">
        <f t="shared" si="7"/>
        <v>8.0426163521625256</v>
      </c>
      <c r="AE39" s="37">
        <f t="shared" si="8"/>
        <v>7.7737024517588793</v>
      </c>
      <c r="AF39" s="37">
        <f t="shared" si="9"/>
        <v>6.5003764730408733</v>
      </c>
      <c r="AG39" s="37">
        <f t="shared" si="10"/>
        <v>4.3042038494990322</v>
      </c>
      <c r="AH39" s="37">
        <f t="shared" si="11"/>
        <v>8.4696239737097159</v>
      </c>
      <c r="AI39" s="37">
        <f t="shared" si="12"/>
        <v>4.3246235037096739</v>
      </c>
      <c r="AJ39" s="37">
        <f t="shared" si="13"/>
        <v>4.4643847112326114</v>
      </c>
      <c r="AK39" s="37">
        <f t="shared" si="14"/>
        <v>2.1381889587101028</v>
      </c>
      <c r="AL39" s="37">
        <f t="shared" si="15"/>
        <v>7.2701994721968646</v>
      </c>
      <c r="AM39" s="37">
        <f t="shared" si="16"/>
        <v>10.948847069103067</v>
      </c>
      <c r="AN39" s="37">
        <f t="shared" si="17"/>
        <v>9.9298123652265815</v>
      </c>
      <c r="AO39" s="37">
        <f t="shared" si="18"/>
        <v>4.742070380684595</v>
      </c>
      <c r="AP39" s="34"/>
      <c r="AQ39" s="34"/>
      <c r="AR39" s="74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M39" s="74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</row>
    <row r="40" spans="1:84" s="76" customFormat="1" ht="21" x14ac:dyDescent="0.45">
      <c r="A40" s="36">
        <v>42217</v>
      </c>
      <c r="B40" s="37">
        <v>98.914840548686612</v>
      </c>
      <c r="C40" s="37">
        <v>149.5977661773143</v>
      </c>
      <c r="D40" s="37">
        <v>101.35961216739926</v>
      </c>
      <c r="E40" s="37">
        <v>96.604474053635371</v>
      </c>
      <c r="F40" s="37">
        <v>107.29168925815578</v>
      </c>
      <c r="G40" s="37">
        <v>109.48006769371041</v>
      </c>
      <c r="H40" s="37">
        <v>107.49823053938317</v>
      </c>
      <c r="I40" s="37">
        <v>110.34980781003286</v>
      </c>
      <c r="J40" s="37">
        <v>109.82213730536081</v>
      </c>
      <c r="K40" s="37">
        <v>108.01317936140424</v>
      </c>
      <c r="L40" s="37">
        <v>108.81791649874603</v>
      </c>
      <c r="M40" s="37">
        <v>109.50333563105679</v>
      </c>
      <c r="N40" s="37">
        <v>103.73824856389133</v>
      </c>
      <c r="O40" s="37">
        <v>109.13104375195945</v>
      </c>
      <c r="P40" s="37">
        <v>111.53164799865485</v>
      </c>
      <c r="Q40" s="37">
        <v>118.52305396799062</v>
      </c>
      <c r="R40" s="37">
        <v>110.79472061464421</v>
      </c>
      <c r="S40" s="37">
        <v>112.32806987199649</v>
      </c>
      <c r="T40" s="37">
        <v>107.52229752473282</v>
      </c>
      <c r="U40" s="34"/>
      <c r="V40" s="36">
        <v>42217</v>
      </c>
      <c r="W40" s="37">
        <f t="shared" si="0"/>
        <v>3.6360601651715569</v>
      </c>
      <c r="X40" s="37">
        <f t="shared" si="1"/>
        <v>1.7308039382723877</v>
      </c>
      <c r="Y40" s="37">
        <f t="shared" si="2"/>
        <v>4.2539634260945149</v>
      </c>
      <c r="Z40" s="37">
        <f t="shared" si="3"/>
        <v>1.4744956186631697</v>
      </c>
      <c r="AA40" s="37">
        <f t="shared" si="4"/>
        <v>-3.3592546159684957</v>
      </c>
      <c r="AB40" s="37">
        <f t="shared" si="5"/>
        <v>6.1313104032250152</v>
      </c>
      <c r="AC40" s="37">
        <f t="shared" si="6"/>
        <v>5.0123864220350924</v>
      </c>
      <c r="AD40" s="37">
        <f t="shared" si="7"/>
        <v>2.4827968069852204</v>
      </c>
      <c r="AE40" s="37">
        <f t="shared" si="8"/>
        <v>13.300379694887155</v>
      </c>
      <c r="AF40" s="37">
        <f t="shared" si="9"/>
        <v>6.7010796490346962</v>
      </c>
      <c r="AG40" s="37">
        <f t="shared" si="10"/>
        <v>4.3177638252848993</v>
      </c>
      <c r="AH40" s="37">
        <f t="shared" si="11"/>
        <v>7.8658816127715454</v>
      </c>
      <c r="AI40" s="37">
        <f t="shared" si="12"/>
        <v>7.5100682022358995</v>
      </c>
      <c r="AJ40" s="37">
        <f t="shared" si="13"/>
        <v>4.7608526556379758</v>
      </c>
      <c r="AK40" s="37">
        <f t="shared" si="14"/>
        <v>2.5055679092772323</v>
      </c>
      <c r="AL40" s="37">
        <f t="shared" si="15"/>
        <v>7.8631820941352828</v>
      </c>
      <c r="AM40" s="37">
        <f t="shared" si="16"/>
        <v>7.6843323093906548</v>
      </c>
      <c r="AN40" s="37">
        <f t="shared" si="17"/>
        <v>9.3956698805414192</v>
      </c>
      <c r="AO40" s="37">
        <f t="shared" si="18"/>
        <v>5.209450672716315</v>
      </c>
      <c r="AP40" s="34"/>
      <c r="AQ40" s="34"/>
      <c r="AR40" s="74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M40" s="74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</row>
    <row r="41" spans="1:84" s="76" customFormat="1" ht="21" x14ac:dyDescent="0.45">
      <c r="A41" s="36">
        <v>42248</v>
      </c>
      <c r="B41" s="37">
        <v>98.092042053067416</v>
      </c>
      <c r="C41" s="37">
        <v>152.88496741058506</v>
      </c>
      <c r="D41" s="37">
        <v>99.973772410050799</v>
      </c>
      <c r="E41" s="37">
        <v>104.05967087920097</v>
      </c>
      <c r="F41" s="37">
        <v>104.79309456172709</v>
      </c>
      <c r="G41" s="37">
        <v>109.53505044684313</v>
      </c>
      <c r="H41" s="37">
        <v>109.56163863972053</v>
      </c>
      <c r="I41" s="37">
        <v>104.55047338425112</v>
      </c>
      <c r="J41" s="37">
        <v>107.42625317421745</v>
      </c>
      <c r="K41" s="37">
        <v>117.11091598039457</v>
      </c>
      <c r="L41" s="37">
        <v>108.75148102222647</v>
      </c>
      <c r="M41" s="37">
        <v>103.08984382879298</v>
      </c>
      <c r="N41" s="37">
        <v>105.09017819607158</v>
      </c>
      <c r="O41" s="37">
        <v>109.40023823131298</v>
      </c>
      <c r="P41" s="37">
        <v>104.29806045145274</v>
      </c>
      <c r="Q41" s="37">
        <v>114.99436809771541</v>
      </c>
      <c r="R41" s="37">
        <v>105.33436172545302</v>
      </c>
      <c r="S41" s="37">
        <v>110.5735925190518</v>
      </c>
      <c r="T41" s="37">
        <v>106.6580427719236</v>
      </c>
      <c r="U41" s="34"/>
      <c r="V41" s="36">
        <v>42248</v>
      </c>
      <c r="W41" s="37">
        <f t="shared" si="0"/>
        <v>4.1943300818034999</v>
      </c>
      <c r="X41" s="37">
        <f t="shared" si="1"/>
        <v>-6.7409713472542165</v>
      </c>
      <c r="Y41" s="37">
        <f t="shared" si="2"/>
        <v>6.5559536224452302</v>
      </c>
      <c r="Z41" s="37">
        <f t="shared" si="3"/>
        <v>1.0452946106096448</v>
      </c>
      <c r="AA41" s="37">
        <f t="shared" si="4"/>
        <v>-1.8118883879713081</v>
      </c>
      <c r="AB41" s="37">
        <f t="shared" si="5"/>
        <v>5.4822234139940491</v>
      </c>
      <c r="AC41" s="37">
        <f t="shared" si="6"/>
        <v>6.5662817058567811</v>
      </c>
      <c r="AD41" s="37">
        <f t="shared" si="7"/>
        <v>4.4165880306379961</v>
      </c>
      <c r="AE41" s="37">
        <f t="shared" si="8"/>
        <v>9.9868274656182479</v>
      </c>
      <c r="AF41" s="37">
        <f t="shared" si="9"/>
        <v>12.250135912641852</v>
      </c>
      <c r="AG41" s="37">
        <f t="shared" si="10"/>
        <v>4.1573700326184166</v>
      </c>
      <c r="AH41" s="37">
        <f t="shared" si="11"/>
        <v>4.3878703342386416</v>
      </c>
      <c r="AI41" s="37">
        <f t="shared" si="12"/>
        <v>3.1627021580340653</v>
      </c>
      <c r="AJ41" s="37">
        <f t="shared" si="13"/>
        <v>4.4344778832546581</v>
      </c>
      <c r="AK41" s="37">
        <f t="shared" si="14"/>
        <v>2.2611189021074978</v>
      </c>
      <c r="AL41" s="37">
        <f t="shared" si="15"/>
        <v>4.829068614019107</v>
      </c>
      <c r="AM41" s="37">
        <f t="shared" si="16"/>
        <v>2.0121060993898254</v>
      </c>
      <c r="AN41" s="37">
        <f t="shared" si="17"/>
        <v>8.0417432634747144</v>
      </c>
      <c r="AO41" s="37">
        <f t="shared" si="18"/>
        <v>4.8073829609793819</v>
      </c>
      <c r="AP41" s="34"/>
      <c r="AQ41" s="34"/>
      <c r="AR41" s="74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M41" s="74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</row>
    <row r="42" spans="1:84" s="76" customFormat="1" ht="21" x14ac:dyDescent="0.45">
      <c r="A42" s="36">
        <v>42278</v>
      </c>
      <c r="B42" s="37">
        <v>97.599852364820308</v>
      </c>
      <c r="C42" s="37">
        <v>153.0778107010766</v>
      </c>
      <c r="D42" s="37">
        <v>104.81405773830798</v>
      </c>
      <c r="E42" s="37">
        <v>115.8188011368982</v>
      </c>
      <c r="F42" s="37">
        <v>120.3182614419417</v>
      </c>
      <c r="G42" s="37">
        <v>110.27423433266233</v>
      </c>
      <c r="H42" s="37">
        <v>115.29117171970839</v>
      </c>
      <c r="I42" s="37">
        <v>115.24885233518062</v>
      </c>
      <c r="J42" s="37">
        <v>109.30222166020472</v>
      </c>
      <c r="K42" s="37">
        <v>111.78776983582833</v>
      </c>
      <c r="L42" s="37">
        <v>109.83812036362315</v>
      </c>
      <c r="M42" s="37">
        <v>107.85644276653682</v>
      </c>
      <c r="N42" s="37">
        <v>108.84243473413802</v>
      </c>
      <c r="O42" s="37">
        <v>108.57201375339872</v>
      </c>
      <c r="P42" s="37">
        <v>90.002891827327275</v>
      </c>
      <c r="Q42" s="37">
        <v>110.80404931683596</v>
      </c>
      <c r="R42" s="37">
        <v>108.31515834377009</v>
      </c>
      <c r="S42" s="37">
        <v>109.74924999519135</v>
      </c>
      <c r="T42" s="37">
        <v>108.46054128812838</v>
      </c>
      <c r="U42" s="34"/>
      <c r="V42" s="36">
        <v>42278</v>
      </c>
      <c r="W42" s="37">
        <f t="shared" si="0"/>
        <v>4.4955480719371792</v>
      </c>
      <c r="X42" s="37">
        <f t="shared" si="1"/>
        <v>1.9763037519050783</v>
      </c>
      <c r="Y42" s="37">
        <f t="shared" si="2"/>
        <v>4.9153199034350763</v>
      </c>
      <c r="Z42" s="37">
        <f t="shared" si="3"/>
        <v>1.5435448995114456</v>
      </c>
      <c r="AA42" s="37">
        <f t="shared" si="4"/>
        <v>6.6865449837367095</v>
      </c>
      <c r="AB42" s="37">
        <f t="shared" si="5"/>
        <v>4.5038514110623566</v>
      </c>
      <c r="AC42" s="37">
        <f t="shared" si="6"/>
        <v>8.5622525765254807</v>
      </c>
      <c r="AD42" s="37">
        <f t="shared" si="7"/>
        <v>7.7340052182218528</v>
      </c>
      <c r="AE42" s="37">
        <f t="shared" si="8"/>
        <v>9.7390847943963621</v>
      </c>
      <c r="AF42" s="37">
        <f t="shared" si="9"/>
        <v>6.4975835504946815</v>
      </c>
      <c r="AG42" s="37">
        <f t="shared" si="10"/>
        <v>4.2708473627959762</v>
      </c>
      <c r="AH42" s="37">
        <f t="shared" si="11"/>
        <v>-1.2190413754626803</v>
      </c>
      <c r="AI42" s="37">
        <f t="shared" si="12"/>
        <v>4.2753009683859773</v>
      </c>
      <c r="AJ42" s="37">
        <f t="shared" si="13"/>
        <v>3.1063323497602937</v>
      </c>
      <c r="AK42" s="37">
        <f t="shared" si="14"/>
        <v>1.8241702649513343</v>
      </c>
      <c r="AL42" s="37">
        <f t="shared" si="15"/>
        <v>-4.2717211109164452</v>
      </c>
      <c r="AM42" s="37">
        <f t="shared" si="16"/>
        <v>3.776905108497246</v>
      </c>
      <c r="AN42" s="37">
        <f t="shared" si="17"/>
        <v>3.8132702797690143</v>
      </c>
      <c r="AO42" s="37">
        <f t="shared" si="18"/>
        <v>4.4026390308517023</v>
      </c>
      <c r="AP42" s="34"/>
      <c r="AQ42" s="34"/>
      <c r="AR42" s="74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M42" s="74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</row>
    <row r="43" spans="1:84" s="76" customFormat="1" ht="21" x14ac:dyDescent="0.45">
      <c r="A43" s="36">
        <v>42309</v>
      </c>
      <c r="B43" s="37">
        <v>104.14775155081394</v>
      </c>
      <c r="C43" s="37">
        <v>168.5432030473178</v>
      </c>
      <c r="D43" s="37">
        <v>108.24556940965159</v>
      </c>
      <c r="E43" s="37">
        <v>121.16740367190936</v>
      </c>
      <c r="F43" s="37">
        <v>127.09988288022518</v>
      </c>
      <c r="G43" s="37">
        <v>111.45383453152472</v>
      </c>
      <c r="H43" s="37">
        <v>119.2501479657364</v>
      </c>
      <c r="I43" s="37">
        <v>114.70976351334535</v>
      </c>
      <c r="J43" s="37">
        <v>111.08582139435926</v>
      </c>
      <c r="K43" s="37">
        <v>120.67470863069801</v>
      </c>
      <c r="L43" s="37">
        <v>110.30363336218906</v>
      </c>
      <c r="M43" s="37">
        <v>108.92488160952338</v>
      </c>
      <c r="N43" s="37">
        <v>116.58517386254289</v>
      </c>
      <c r="O43" s="37">
        <v>108.5404708656659</v>
      </c>
      <c r="P43" s="37">
        <v>87.133965913054453</v>
      </c>
      <c r="Q43" s="37">
        <v>123.25500063372827</v>
      </c>
      <c r="R43" s="37">
        <v>106.13340763331227</v>
      </c>
      <c r="S43" s="37">
        <v>111.36431550543369</v>
      </c>
      <c r="T43" s="37">
        <v>111.44266888084348</v>
      </c>
      <c r="U43" s="34"/>
      <c r="V43" s="36">
        <v>42309</v>
      </c>
      <c r="W43" s="37">
        <f t="shared" si="0"/>
        <v>5.2714334095017819</v>
      </c>
      <c r="X43" s="37">
        <f t="shared" si="1"/>
        <v>20.423015234119404</v>
      </c>
      <c r="Y43" s="37">
        <f t="shared" si="2"/>
        <v>1.1104028069602805</v>
      </c>
      <c r="Z43" s="37">
        <f t="shared" si="3"/>
        <v>2.7998553925528995</v>
      </c>
      <c r="AA43" s="37">
        <f t="shared" si="4"/>
        <v>7.8189090547167552</v>
      </c>
      <c r="AB43" s="37">
        <f t="shared" si="5"/>
        <v>2.3600741807845935</v>
      </c>
      <c r="AC43" s="37">
        <f t="shared" si="6"/>
        <v>10.427767500393472</v>
      </c>
      <c r="AD43" s="37">
        <f t="shared" si="7"/>
        <v>6.1532089790988067</v>
      </c>
      <c r="AE43" s="37">
        <f t="shared" si="8"/>
        <v>11.037792077702235</v>
      </c>
      <c r="AF43" s="37">
        <f t="shared" si="9"/>
        <v>11.51485440919582</v>
      </c>
      <c r="AG43" s="37">
        <f t="shared" si="10"/>
        <v>4.1067390989585846</v>
      </c>
      <c r="AH43" s="37">
        <f t="shared" si="11"/>
        <v>-2.9276607066927625</v>
      </c>
      <c r="AI43" s="37">
        <f t="shared" si="12"/>
        <v>4.2063170952003617</v>
      </c>
      <c r="AJ43" s="37">
        <f t="shared" si="13"/>
        <v>2.8908672849254202</v>
      </c>
      <c r="AK43" s="37">
        <f t="shared" si="14"/>
        <v>1.3324744692914976</v>
      </c>
      <c r="AL43" s="37">
        <f t="shared" si="15"/>
        <v>9.3881439548210324</v>
      </c>
      <c r="AM43" s="37">
        <f t="shared" si="16"/>
        <v>0.90719874379774978</v>
      </c>
      <c r="AN43" s="37">
        <f t="shared" si="17"/>
        <v>-8.9869552425454913E-2</v>
      </c>
      <c r="AO43" s="37">
        <f t="shared" si="18"/>
        <v>4.0609906349323666</v>
      </c>
      <c r="AP43" s="34"/>
      <c r="AQ43" s="34"/>
      <c r="AR43" s="74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M43" s="74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</row>
    <row r="44" spans="1:84" s="76" customFormat="1" ht="21" x14ac:dyDescent="0.45">
      <c r="A44" s="38">
        <v>42339</v>
      </c>
      <c r="B44" s="39">
        <v>110.38660003331985</v>
      </c>
      <c r="C44" s="39">
        <v>134.59492172491034</v>
      </c>
      <c r="D44" s="39">
        <v>116.35775116508965</v>
      </c>
      <c r="E44" s="39">
        <v>127.32270628925534</v>
      </c>
      <c r="F44" s="39">
        <v>119.78577218196803</v>
      </c>
      <c r="G44" s="39">
        <v>110.97829709439957</v>
      </c>
      <c r="H44" s="39">
        <v>123.55511683827105</v>
      </c>
      <c r="I44" s="39">
        <v>133.83687407764853</v>
      </c>
      <c r="J44" s="39">
        <v>130.71282916533835</v>
      </c>
      <c r="K44" s="39">
        <v>123.6124511878795</v>
      </c>
      <c r="L44" s="39">
        <v>111.09847800009065</v>
      </c>
      <c r="M44" s="39">
        <v>119.45781638262601</v>
      </c>
      <c r="N44" s="39">
        <v>123.7868973231149</v>
      </c>
      <c r="O44" s="39">
        <v>108.62805714516803</v>
      </c>
      <c r="P44" s="39">
        <v>97.007986281659427</v>
      </c>
      <c r="Q44" s="39">
        <v>120.7381325516446</v>
      </c>
      <c r="R44" s="39">
        <v>104.95172678317563</v>
      </c>
      <c r="S44" s="39">
        <v>113.21998075547199</v>
      </c>
      <c r="T44" s="39">
        <v>115.23583715714547</v>
      </c>
      <c r="U44" s="34"/>
      <c r="V44" s="38">
        <v>42339</v>
      </c>
      <c r="W44" s="39">
        <f t="shared" si="0"/>
        <v>2.1897931302146389</v>
      </c>
      <c r="X44" s="39">
        <f t="shared" si="1"/>
        <v>-16.528248831050803</v>
      </c>
      <c r="Y44" s="39">
        <f t="shared" si="2"/>
        <v>3.0795903544193806</v>
      </c>
      <c r="Z44" s="39">
        <f t="shared" si="3"/>
        <v>6.2581270777261437</v>
      </c>
      <c r="AA44" s="39">
        <f t="shared" si="4"/>
        <v>7.3175585757687429</v>
      </c>
      <c r="AB44" s="39">
        <f t="shared" si="5"/>
        <v>0.52750085191270557</v>
      </c>
      <c r="AC44" s="39">
        <f t="shared" si="6"/>
        <v>7.0358938006305465</v>
      </c>
      <c r="AD44" s="39">
        <f t="shared" si="7"/>
        <v>-3.4460653452867973E-2</v>
      </c>
      <c r="AE44" s="39">
        <f t="shared" si="8"/>
        <v>7.1778340839514527</v>
      </c>
      <c r="AF44" s="39">
        <f t="shared" si="9"/>
        <v>16.001429445268968</v>
      </c>
      <c r="AG44" s="39">
        <f t="shared" si="10"/>
        <v>3.6009025373128623</v>
      </c>
      <c r="AH44" s="39">
        <f t="shared" si="11"/>
        <v>-1.2055645877633054</v>
      </c>
      <c r="AI44" s="39">
        <f t="shared" si="12"/>
        <v>2.4150556932673055</v>
      </c>
      <c r="AJ44" s="39">
        <f t="shared" si="13"/>
        <v>1.1585286730092577</v>
      </c>
      <c r="AK44" s="39">
        <f t="shared" si="14"/>
        <v>1.2030646713293294</v>
      </c>
      <c r="AL44" s="39">
        <f t="shared" si="15"/>
        <v>5.5555871857736747</v>
      </c>
      <c r="AM44" s="39">
        <f t="shared" si="16"/>
        <v>4.2432711355390893</v>
      </c>
      <c r="AN44" s="39">
        <f t="shared" si="17"/>
        <v>-1.1711556280643549</v>
      </c>
      <c r="AO44" s="39">
        <f t="shared" si="18"/>
        <v>2.6371138359215962</v>
      </c>
      <c r="AP44" s="34"/>
      <c r="AQ44" s="34"/>
      <c r="AR44" s="74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M44" s="74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</row>
    <row r="45" spans="1:84" s="76" customFormat="1" ht="21" x14ac:dyDescent="0.45">
      <c r="A45" s="54">
        <v>42370</v>
      </c>
      <c r="B45" s="55">
        <v>111.14701117869703</v>
      </c>
      <c r="C45" s="55">
        <v>128.09406461778622</v>
      </c>
      <c r="D45" s="55">
        <v>111.2012900857527</v>
      </c>
      <c r="E45" s="55">
        <v>111.54023694340862</v>
      </c>
      <c r="F45" s="55">
        <v>100.80276401837256</v>
      </c>
      <c r="G45" s="55">
        <v>107.09856995265908</v>
      </c>
      <c r="H45" s="55">
        <v>107.24325803019605</v>
      </c>
      <c r="I45" s="55">
        <v>109.44784036872447</v>
      </c>
      <c r="J45" s="55">
        <v>109.40262179403642</v>
      </c>
      <c r="K45" s="55">
        <v>125.95129400668155</v>
      </c>
      <c r="L45" s="55">
        <v>109.64700860213441</v>
      </c>
      <c r="M45" s="55">
        <v>103.72976441607298</v>
      </c>
      <c r="N45" s="55">
        <v>113.1431207973191</v>
      </c>
      <c r="O45" s="55">
        <v>106.72922955018583</v>
      </c>
      <c r="P45" s="55">
        <v>104.51175644476821</v>
      </c>
      <c r="Q45" s="55">
        <v>113.25018382487973</v>
      </c>
      <c r="R45" s="55">
        <v>104.68756844558133</v>
      </c>
      <c r="S45" s="55">
        <v>113.28946440188486</v>
      </c>
      <c r="T45" s="55">
        <v>109.74242230967438</v>
      </c>
      <c r="U45" s="34"/>
      <c r="V45" s="54">
        <v>42370</v>
      </c>
      <c r="W45" s="55">
        <f t="shared" si="0"/>
        <v>1.6202888485674833</v>
      </c>
      <c r="X45" s="55">
        <f t="shared" si="1"/>
        <v>-23.926361711237675</v>
      </c>
      <c r="Y45" s="55">
        <f t="shared" si="2"/>
        <v>2.6040504752117926</v>
      </c>
      <c r="Z45" s="55">
        <f t="shared" si="3"/>
        <v>-3.2943539066394578E-2</v>
      </c>
      <c r="AA45" s="55">
        <f t="shared" si="4"/>
        <v>-3.5912579887826581</v>
      </c>
      <c r="AB45" s="55">
        <f t="shared" si="5"/>
        <v>0.76123691965852913</v>
      </c>
      <c r="AC45" s="55">
        <f t="shared" si="6"/>
        <v>2.6041839068531516</v>
      </c>
      <c r="AD45" s="55">
        <f t="shared" si="7"/>
        <v>5.0859779726552148</v>
      </c>
      <c r="AE45" s="55">
        <f t="shared" si="8"/>
        <v>12.334239640527485</v>
      </c>
      <c r="AF45" s="55">
        <f t="shared" si="9"/>
        <v>7.5378309324237875</v>
      </c>
      <c r="AG45" s="55">
        <f t="shared" si="10"/>
        <v>3.262550075572122</v>
      </c>
      <c r="AH45" s="55">
        <f t="shared" si="11"/>
        <v>-2.5571983741310476</v>
      </c>
      <c r="AI45" s="55">
        <f t="shared" si="12"/>
        <v>0.49105951768821399</v>
      </c>
      <c r="AJ45" s="55">
        <f t="shared" si="13"/>
        <v>2.473283905163413</v>
      </c>
      <c r="AK45" s="55">
        <f t="shared" si="14"/>
        <v>1.4735703375652065</v>
      </c>
      <c r="AL45" s="55">
        <f t="shared" si="15"/>
        <v>0.65469742335125147</v>
      </c>
      <c r="AM45" s="55">
        <f t="shared" si="16"/>
        <v>5.2910302879746638</v>
      </c>
      <c r="AN45" s="55">
        <f t="shared" si="17"/>
        <v>2.3426596402048858</v>
      </c>
      <c r="AO45" s="55">
        <f t="shared" si="18"/>
        <v>1.8373755471092323</v>
      </c>
      <c r="AP45" s="34"/>
      <c r="AQ45" s="34"/>
      <c r="AR45" s="74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M45" s="74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</row>
    <row r="46" spans="1:84" s="76" customFormat="1" ht="21" x14ac:dyDescent="0.45">
      <c r="A46" s="56">
        <v>42401</v>
      </c>
      <c r="B46" s="57">
        <v>112.65013136915196</v>
      </c>
      <c r="C46" s="57">
        <v>155.10624463463682</v>
      </c>
      <c r="D46" s="57">
        <v>108.74228518819973</v>
      </c>
      <c r="E46" s="57">
        <v>102.54651067024707</v>
      </c>
      <c r="F46" s="57">
        <v>103.68223857390885</v>
      </c>
      <c r="G46" s="57">
        <v>105.59575916982094</v>
      </c>
      <c r="H46" s="57">
        <v>105.53993480403965</v>
      </c>
      <c r="I46" s="57">
        <v>101.24101476655848</v>
      </c>
      <c r="J46" s="57">
        <v>104.19889410263737</v>
      </c>
      <c r="K46" s="57">
        <v>113.42753484397787</v>
      </c>
      <c r="L46" s="57">
        <v>109.62254028709737</v>
      </c>
      <c r="M46" s="57">
        <v>101.45227659218966</v>
      </c>
      <c r="N46" s="57">
        <v>111.18884037308172</v>
      </c>
      <c r="O46" s="57">
        <v>109.52664994498841</v>
      </c>
      <c r="P46" s="57">
        <v>122.80389616683593</v>
      </c>
      <c r="Q46" s="57">
        <v>119.62143816855679</v>
      </c>
      <c r="R46" s="57">
        <v>104.32693044440353</v>
      </c>
      <c r="S46" s="57">
        <v>112.72880014746345</v>
      </c>
      <c r="T46" s="57">
        <v>109.43249586304626</v>
      </c>
      <c r="U46" s="34"/>
      <c r="V46" s="56">
        <v>42401</v>
      </c>
      <c r="W46" s="57">
        <f t="shared" si="0"/>
        <v>2.0605884925725633</v>
      </c>
      <c r="X46" s="57">
        <f t="shared" si="1"/>
        <v>-3.2178354271641325</v>
      </c>
      <c r="Y46" s="57">
        <f t="shared" si="2"/>
        <v>2.4597224768383938</v>
      </c>
      <c r="Z46" s="57">
        <f t="shared" si="3"/>
        <v>0.83616577167666151</v>
      </c>
      <c r="AA46" s="57">
        <f t="shared" si="4"/>
        <v>-3.8227716352218692</v>
      </c>
      <c r="AB46" s="57">
        <f t="shared" si="5"/>
        <v>2.0929422329467826</v>
      </c>
      <c r="AC46" s="57">
        <f t="shared" si="6"/>
        <v>0.9219016068251733</v>
      </c>
      <c r="AD46" s="57">
        <f t="shared" si="7"/>
        <v>1.6563781026062117</v>
      </c>
      <c r="AE46" s="57">
        <f t="shared" si="8"/>
        <v>5.8180960533884587</v>
      </c>
      <c r="AF46" s="57">
        <f t="shared" si="9"/>
        <v>5.1427575011239242</v>
      </c>
      <c r="AG46" s="57">
        <f t="shared" si="10"/>
        <v>3.180780311911775</v>
      </c>
      <c r="AH46" s="57">
        <f t="shared" si="11"/>
        <v>-1.1402940021932864</v>
      </c>
      <c r="AI46" s="57">
        <f t="shared" si="12"/>
        <v>-0.64626342572276485</v>
      </c>
      <c r="AJ46" s="57">
        <f t="shared" si="13"/>
        <v>2.139541775328496</v>
      </c>
      <c r="AK46" s="57">
        <f t="shared" si="14"/>
        <v>2.4617342940239695</v>
      </c>
      <c r="AL46" s="57">
        <f t="shared" si="15"/>
        <v>7.2163750634313573</v>
      </c>
      <c r="AM46" s="57">
        <f t="shared" si="16"/>
        <v>0.52365376117620599</v>
      </c>
      <c r="AN46" s="57">
        <f t="shared" si="17"/>
        <v>4.3983823262676651</v>
      </c>
      <c r="AO46" s="57">
        <f t="shared" si="18"/>
        <v>2.1257437787351563</v>
      </c>
      <c r="AP46" s="34"/>
      <c r="AQ46" s="34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M46" s="74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</row>
    <row r="47" spans="1:84" s="76" customFormat="1" ht="21" x14ac:dyDescent="0.45">
      <c r="A47" s="56">
        <v>42430</v>
      </c>
      <c r="B47" s="57">
        <v>120.14245179993513</v>
      </c>
      <c r="C47" s="57">
        <v>156.37383821556324</v>
      </c>
      <c r="D47" s="57">
        <v>111.77976913341607</v>
      </c>
      <c r="E47" s="57">
        <v>108.71821117240248</v>
      </c>
      <c r="F47" s="57">
        <v>100.41773560105386</v>
      </c>
      <c r="G47" s="57">
        <v>108.66836438440995</v>
      </c>
      <c r="H47" s="57">
        <v>107.86494565121096</v>
      </c>
      <c r="I47" s="57">
        <v>114.78039750406639</v>
      </c>
      <c r="J47" s="57">
        <v>105.83058284210466</v>
      </c>
      <c r="K47" s="57">
        <v>124.86616318865248</v>
      </c>
      <c r="L47" s="57">
        <v>110.97386857813427</v>
      </c>
      <c r="M47" s="57">
        <v>104.1586777351275</v>
      </c>
      <c r="N47" s="57">
        <v>115.73529539105701</v>
      </c>
      <c r="O47" s="57">
        <v>110.87915549903396</v>
      </c>
      <c r="P47" s="57">
        <v>122.8117448517244</v>
      </c>
      <c r="Q47" s="57">
        <v>120.84149102509706</v>
      </c>
      <c r="R47" s="57">
        <v>111.2973495266466</v>
      </c>
      <c r="S47" s="57">
        <v>114.83969862855787</v>
      </c>
      <c r="T47" s="57">
        <v>112.95118418889598</v>
      </c>
      <c r="U47" s="34"/>
      <c r="V47" s="56">
        <v>42430</v>
      </c>
      <c r="W47" s="57">
        <f t="shared" si="0"/>
        <v>0.78421227270597171</v>
      </c>
      <c r="X47" s="57">
        <f t="shared" si="1"/>
        <v>-3.8027683488795816</v>
      </c>
      <c r="Y47" s="57">
        <f t="shared" si="2"/>
        <v>-2.4268403977063144</v>
      </c>
      <c r="Z47" s="57">
        <f t="shared" si="3"/>
        <v>-0.72519573957544026</v>
      </c>
      <c r="AA47" s="57">
        <f t="shared" si="4"/>
        <v>-2.3947397018618659</v>
      </c>
      <c r="AB47" s="57">
        <f t="shared" si="5"/>
        <v>2.780753041943143</v>
      </c>
      <c r="AC47" s="57">
        <f t="shared" si="6"/>
        <v>-0.75372146293265985</v>
      </c>
      <c r="AD47" s="57">
        <f t="shared" si="7"/>
        <v>4.6131157533637008</v>
      </c>
      <c r="AE47" s="57">
        <f t="shared" si="8"/>
        <v>2.8472971242486977</v>
      </c>
      <c r="AF47" s="57">
        <f t="shared" si="9"/>
        <v>6.6768228200626396</v>
      </c>
      <c r="AG47" s="57">
        <f t="shared" si="10"/>
        <v>3.1053230301547643</v>
      </c>
      <c r="AH47" s="57">
        <f t="shared" si="11"/>
        <v>-6.5543563835085479</v>
      </c>
      <c r="AI47" s="57">
        <f t="shared" si="12"/>
        <v>-3.698830791030872</v>
      </c>
      <c r="AJ47" s="57">
        <f t="shared" si="13"/>
        <v>3.0170828325300221</v>
      </c>
      <c r="AK47" s="57">
        <f t="shared" si="14"/>
        <v>0.22299044532884693</v>
      </c>
      <c r="AL47" s="57">
        <f t="shared" si="15"/>
        <v>4.6663028665631572</v>
      </c>
      <c r="AM47" s="57">
        <f t="shared" si="16"/>
        <v>2.5105613749842632</v>
      </c>
      <c r="AN47" s="57">
        <f t="shared" si="17"/>
        <v>4.9925562736067235</v>
      </c>
      <c r="AO47" s="57">
        <f t="shared" si="18"/>
        <v>1.0888738452887736</v>
      </c>
      <c r="AP47" s="34"/>
      <c r="AQ47" s="34"/>
      <c r="AR47" s="74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M47" s="74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</row>
    <row r="48" spans="1:84" s="76" customFormat="1" ht="21" x14ac:dyDescent="0.45">
      <c r="A48" s="56">
        <v>42461</v>
      </c>
      <c r="B48" s="57">
        <v>111.20681008631404</v>
      </c>
      <c r="C48" s="57">
        <v>128.46712150403613</v>
      </c>
      <c r="D48" s="57">
        <v>114.18030953563553</v>
      </c>
      <c r="E48" s="57">
        <v>113.39529518735307</v>
      </c>
      <c r="F48" s="57">
        <v>103.95577733673014</v>
      </c>
      <c r="G48" s="57">
        <v>111.13351792510262</v>
      </c>
      <c r="H48" s="57">
        <v>112.14732562033576</v>
      </c>
      <c r="I48" s="57">
        <v>109.64612336384157</v>
      </c>
      <c r="J48" s="57">
        <v>108.87734045610249</v>
      </c>
      <c r="K48" s="57">
        <v>116.91596473543353</v>
      </c>
      <c r="L48" s="57">
        <v>111.76674512581415</v>
      </c>
      <c r="M48" s="57">
        <v>111.64486881453206</v>
      </c>
      <c r="N48" s="57">
        <v>115.22830914193992</v>
      </c>
      <c r="O48" s="57">
        <v>108.86651955208141</v>
      </c>
      <c r="P48" s="57">
        <v>107.94589975074814</v>
      </c>
      <c r="Q48" s="57">
        <v>121.41258359481749</v>
      </c>
      <c r="R48" s="57">
        <v>113.1483788307975</v>
      </c>
      <c r="S48" s="57">
        <v>115.19025030265199</v>
      </c>
      <c r="T48" s="57">
        <v>112.28169552603401</v>
      </c>
      <c r="U48" s="34"/>
      <c r="V48" s="56">
        <v>42461</v>
      </c>
      <c r="W48" s="57">
        <f t="shared" si="0"/>
        <v>3.3060086829742659</v>
      </c>
      <c r="X48" s="57">
        <f t="shared" si="1"/>
        <v>-12.23147091887337</v>
      </c>
      <c r="Y48" s="57">
        <f t="shared" si="2"/>
        <v>5.7008021367012276</v>
      </c>
      <c r="Z48" s="57">
        <f t="shared" si="3"/>
        <v>10.423977034896879</v>
      </c>
      <c r="AA48" s="57">
        <f t="shared" si="4"/>
        <v>1.3840240904340533</v>
      </c>
      <c r="AB48" s="57">
        <f t="shared" si="5"/>
        <v>4.3283292229515666</v>
      </c>
      <c r="AC48" s="57">
        <f t="shared" si="6"/>
        <v>3.2544373549091574</v>
      </c>
      <c r="AD48" s="57">
        <f t="shared" si="7"/>
        <v>4.8235606872785581</v>
      </c>
      <c r="AE48" s="57">
        <f t="shared" si="8"/>
        <v>9.9680640621827621</v>
      </c>
      <c r="AF48" s="57">
        <f t="shared" si="9"/>
        <v>8.9095254750792208</v>
      </c>
      <c r="AG48" s="57">
        <f t="shared" si="10"/>
        <v>3.9922976135192982</v>
      </c>
      <c r="AH48" s="57">
        <f t="shared" si="11"/>
        <v>0.78424068577737671</v>
      </c>
      <c r="AI48" s="57">
        <f t="shared" si="12"/>
        <v>2.2884163268208226</v>
      </c>
      <c r="AJ48" s="57">
        <f t="shared" si="13"/>
        <v>1.1524558632591777</v>
      </c>
      <c r="AK48" s="57">
        <f t="shared" si="14"/>
        <v>1.0115790845366632</v>
      </c>
      <c r="AL48" s="57">
        <f t="shared" si="15"/>
        <v>9.7874167918710668</v>
      </c>
      <c r="AM48" s="57">
        <f t="shared" si="16"/>
        <v>3.3055513622059607</v>
      </c>
      <c r="AN48" s="57">
        <f t="shared" si="17"/>
        <v>5.3394365238479224</v>
      </c>
      <c r="AO48" s="57">
        <f t="shared" si="18"/>
        <v>4.2969560918174636</v>
      </c>
      <c r="AP48" s="34"/>
      <c r="AQ48" s="34"/>
      <c r="AR48" s="74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M48" s="74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</row>
    <row r="49" spans="1:84" s="76" customFormat="1" ht="21" x14ac:dyDescent="0.45">
      <c r="A49" s="56">
        <v>42491</v>
      </c>
      <c r="B49" s="57">
        <v>104.87167718861478</v>
      </c>
      <c r="C49" s="57">
        <v>124.13412535769864</v>
      </c>
      <c r="D49" s="57">
        <v>114.09219543142481</v>
      </c>
      <c r="E49" s="57">
        <v>108.86652492211883</v>
      </c>
      <c r="F49" s="57">
        <v>108.78038591648529</v>
      </c>
      <c r="G49" s="57">
        <v>109.96325733084545</v>
      </c>
      <c r="H49" s="57">
        <v>113.4941824179331</v>
      </c>
      <c r="I49" s="57">
        <v>116.28636506712026</v>
      </c>
      <c r="J49" s="57">
        <v>112.11964338621327</v>
      </c>
      <c r="K49" s="57">
        <v>116.59677463273965</v>
      </c>
      <c r="L49" s="57">
        <v>112.09785335286755</v>
      </c>
      <c r="M49" s="57">
        <v>105.54739006760637</v>
      </c>
      <c r="N49" s="57">
        <v>110.29212976498462</v>
      </c>
      <c r="O49" s="57">
        <v>109.5052238301781</v>
      </c>
      <c r="P49" s="57">
        <v>100.86592632128746</v>
      </c>
      <c r="Q49" s="57">
        <v>119.00102888963312</v>
      </c>
      <c r="R49" s="57">
        <v>113.45348306591201</v>
      </c>
      <c r="S49" s="57">
        <v>113.60285293289706</v>
      </c>
      <c r="T49" s="57">
        <v>111.11467836722535</v>
      </c>
      <c r="U49" s="34"/>
      <c r="V49" s="56">
        <v>42491</v>
      </c>
      <c r="W49" s="57">
        <f t="shared" si="0"/>
        <v>2.5371281844481501</v>
      </c>
      <c r="X49" s="57">
        <f t="shared" si="1"/>
        <v>-14.769586642979974</v>
      </c>
      <c r="Y49" s="57">
        <f t="shared" si="2"/>
        <v>6.162709358096393</v>
      </c>
      <c r="Z49" s="57">
        <f t="shared" si="3"/>
        <v>9.1392926151952594</v>
      </c>
      <c r="AA49" s="57">
        <f t="shared" si="4"/>
        <v>1.9238861971439007</v>
      </c>
      <c r="AB49" s="57">
        <f t="shared" si="5"/>
        <v>4.8710974003987673</v>
      </c>
      <c r="AC49" s="57">
        <f t="shared" si="6"/>
        <v>6.4753477069176171</v>
      </c>
      <c r="AD49" s="57">
        <f t="shared" si="7"/>
        <v>2.915516042910113</v>
      </c>
      <c r="AE49" s="57">
        <f t="shared" si="8"/>
        <v>10.061036391462409</v>
      </c>
      <c r="AF49" s="57">
        <f t="shared" si="9"/>
        <v>9.4530884970132547</v>
      </c>
      <c r="AG49" s="57">
        <f t="shared" si="10"/>
        <v>4.0856263782809634</v>
      </c>
      <c r="AH49" s="57">
        <f t="shared" si="11"/>
        <v>-2.5848020449487166</v>
      </c>
      <c r="AI49" s="57">
        <f t="shared" si="12"/>
        <v>-1.0811473604647404</v>
      </c>
      <c r="AJ49" s="57">
        <f t="shared" si="13"/>
        <v>1.483663209046469</v>
      </c>
      <c r="AK49" s="57">
        <f t="shared" si="14"/>
        <v>0.5479728137562887</v>
      </c>
      <c r="AL49" s="57">
        <f t="shared" si="15"/>
        <v>3.8480107236746051</v>
      </c>
      <c r="AM49" s="57">
        <f t="shared" si="16"/>
        <v>5.7746209937513271</v>
      </c>
      <c r="AN49" s="57">
        <f t="shared" si="17"/>
        <v>4.7136539887523412</v>
      </c>
      <c r="AO49" s="57">
        <f t="shared" si="18"/>
        <v>4.1663891870787069</v>
      </c>
      <c r="AP49" s="34"/>
      <c r="AQ49" s="34"/>
      <c r="AR49" s="74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M49" s="74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</row>
    <row r="50" spans="1:84" s="76" customFormat="1" ht="21" x14ac:dyDescent="0.45">
      <c r="A50" s="56">
        <v>42522</v>
      </c>
      <c r="B50" s="57">
        <v>99.534951042820964</v>
      </c>
      <c r="C50" s="57">
        <v>161.45623563267279</v>
      </c>
      <c r="D50" s="57">
        <v>105.45778862993807</v>
      </c>
      <c r="E50" s="57">
        <v>103.1047755832199</v>
      </c>
      <c r="F50" s="57">
        <v>103.73853300499481</v>
      </c>
      <c r="G50" s="57">
        <v>107.90863309340477</v>
      </c>
      <c r="H50" s="57">
        <v>108.95887152106499</v>
      </c>
      <c r="I50" s="57">
        <v>111.73768445438745</v>
      </c>
      <c r="J50" s="57">
        <v>110.17807869598592</v>
      </c>
      <c r="K50" s="57">
        <v>123.94633316649015</v>
      </c>
      <c r="L50" s="57">
        <v>111.97033669793603</v>
      </c>
      <c r="M50" s="57">
        <v>100.65838133376002</v>
      </c>
      <c r="N50" s="57">
        <v>104.97679533874653</v>
      </c>
      <c r="O50" s="57">
        <v>109.69839466214842</v>
      </c>
      <c r="P50" s="57">
        <v>101.15699739892985</v>
      </c>
      <c r="Q50" s="57">
        <v>123.03043464413939</v>
      </c>
      <c r="R50" s="57">
        <v>113.64586630507067</v>
      </c>
      <c r="S50" s="57">
        <v>110.81192896540502</v>
      </c>
      <c r="T50" s="57">
        <v>108.39295991034921</v>
      </c>
      <c r="U50" s="34"/>
      <c r="V50" s="56">
        <v>42522</v>
      </c>
      <c r="W50" s="57">
        <f t="shared" si="0"/>
        <v>3.6663007546443822</v>
      </c>
      <c r="X50" s="57">
        <f t="shared" si="1"/>
        <v>19.976182578626279</v>
      </c>
      <c r="Y50" s="57">
        <f t="shared" si="2"/>
        <v>2.6825555073642988</v>
      </c>
      <c r="Z50" s="57">
        <f t="shared" si="3"/>
        <v>5.3134706404264023</v>
      </c>
      <c r="AA50" s="57">
        <f t="shared" si="4"/>
        <v>0.42601185573025191</v>
      </c>
      <c r="AB50" s="57">
        <f t="shared" si="5"/>
        <v>2.2390794937803662</v>
      </c>
      <c r="AC50" s="57">
        <f t="shared" si="6"/>
        <v>3.5861222043782846</v>
      </c>
      <c r="AD50" s="57">
        <f t="shared" si="7"/>
        <v>3.2379525725016975</v>
      </c>
      <c r="AE50" s="57">
        <f t="shared" si="8"/>
        <v>3.4737397111452566</v>
      </c>
      <c r="AF50" s="57">
        <f t="shared" si="9"/>
        <v>4.2460508053631258</v>
      </c>
      <c r="AG50" s="57">
        <f t="shared" si="10"/>
        <v>3.7351411359666855</v>
      </c>
      <c r="AH50" s="57">
        <f t="shared" si="11"/>
        <v>-5.519042853729033</v>
      </c>
      <c r="AI50" s="57">
        <f t="shared" si="12"/>
        <v>-1.456793997958826</v>
      </c>
      <c r="AJ50" s="57">
        <f t="shared" si="13"/>
        <v>1.2907459689410814</v>
      </c>
      <c r="AK50" s="57">
        <f t="shared" si="14"/>
        <v>0.22667519554472904</v>
      </c>
      <c r="AL50" s="57">
        <f t="shared" si="15"/>
        <v>8.5331510258478573</v>
      </c>
      <c r="AM50" s="57">
        <f t="shared" si="16"/>
        <v>3.1300159621066257</v>
      </c>
      <c r="AN50" s="57">
        <f t="shared" si="17"/>
        <v>0.97712181117776709</v>
      </c>
      <c r="AO50" s="57">
        <f t="shared" si="18"/>
        <v>2.6277016738756913</v>
      </c>
      <c r="AP50" s="34"/>
      <c r="AQ50" s="34"/>
      <c r="AR50" s="74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M50" s="74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</row>
    <row r="51" spans="1:84" s="76" customFormat="1" ht="21" x14ac:dyDescent="0.45">
      <c r="A51" s="56">
        <v>42552</v>
      </c>
      <c r="B51" s="57">
        <v>99.146708713085459</v>
      </c>
      <c r="C51" s="57">
        <v>124.64770422880466</v>
      </c>
      <c r="D51" s="57">
        <v>108.5161528147236</v>
      </c>
      <c r="E51" s="57">
        <v>105.59250436672397</v>
      </c>
      <c r="F51" s="57">
        <v>106.39984073020402</v>
      </c>
      <c r="G51" s="57">
        <v>107.89226749818272</v>
      </c>
      <c r="H51" s="57">
        <v>108.12041470605442</v>
      </c>
      <c r="I51" s="57">
        <v>125.78782189417505</v>
      </c>
      <c r="J51" s="57">
        <v>108.54167816702815</v>
      </c>
      <c r="K51" s="57">
        <v>116.81500939894066</v>
      </c>
      <c r="L51" s="57">
        <v>112.29990005996896</v>
      </c>
      <c r="M51" s="57">
        <v>104.91187828815775</v>
      </c>
      <c r="N51" s="57">
        <v>104.38332902100501</v>
      </c>
      <c r="O51" s="57">
        <v>109.60126912917882</v>
      </c>
      <c r="P51" s="57">
        <v>110.34763762753136</v>
      </c>
      <c r="Q51" s="57">
        <v>131.10884852885783</v>
      </c>
      <c r="R51" s="57">
        <v>111.73168057919337</v>
      </c>
      <c r="S51" s="57">
        <v>110.16668112905855</v>
      </c>
      <c r="T51" s="57">
        <v>109.34935647961156</v>
      </c>
      <c r="U51" s="34"/>
      <c r="V51" s="56">
        <v>42552</v>
      </c>
      <c r="W51" s="57">
        <f t="shared" si="0"/>
        <v>1.9606407117765769</v>
      </c>
      <c r="X51" s="57">
        <f t="shared" si="1"/>
        <v>-20.948318980286061</v>
      </c>
      <c r="Y51" s="57">
        <f t="shared" si="2"/>
        <v>-2.6362864636922723E-2</v>
      </c>
      <c r="Z51" s="57">
        <f t="shared" si="3"/>
        <v>8.672914960644647</v>
      </c>
      <c r="AA51" s="57">
        <f t="shared" si="4"/>
        <v>3.7172199368760772</v>
      </c>
      <c r="AB51" s="57">
        <f t="shared" si="5"/>
        <v>-0.36851750097770264</v>
      </c>
      <c r="AC51" s="57">
        <f t="shared" si="6"/>
        <v>0.33891497366896317</v>
      </c>
      <c r="AD51" s="57">
        <f t="shared" si="7"/>
        <v>8.719153265209826</v>
      </c>
      <c r="AE51" s="57">
        <f t="shared" si="8"/>
        <v>-2.6730654244035321</v>
      </c>
      <c r="AF51" s="57">
        <f t="shared" si="9"/>
        <v>7.1978786840743965</v>
      </c>
      <c r="AG51" s="57">
        <f t="shared" si="10"/>
        <v>3.2147609505109216</v>
      </c>
      <c r="AH51" s="57">
        <f t="shared" si="11"/>
        <v>-7.7345648103952698</v>
      </c>
      <c r="AI51" s="57">
        <f t="shared" si="12"/>
        <v>-2.2035430950436989</v>
      </c>
      <c r="AJ51" s="57">
        <f t="shared" si="13"/>
        <v>0.88557102199473547</v>
      </c>
      <c r="AK51" s="57">
        <f t="shared" si="14"/>
        <v>7.3406608599427159E-2</v>
      </c>
      <c r="AL51" s="57">
        <f t="shared" si="15"/>
        <v>5.7113234604312595</v>
      </c>
      <c r="AM51" s="57">
        <f t="shared" si="16"/>
        <v>-2.1736619081626003</v>
      </c>
      <c r="AN51" s="57">
        <f t="shared" si="17"/>
        <v>-2.033161676008902</v>
      </c>
      <c r="AO51" s="57">
        <f t="shared" si="18"/>
        <v>0.59623293339137717</v>
      </c>
      <c r="AP51" s="34"/>
      <c r="AQ51" s="34"/>
      <c r="AR51" s="74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M51" s="74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</row>
    <row r="52" spans="1:84" s="76" customFormat="1" ht="21" x14ac:dyDescent="0.45">
      <c r="A52" s="56">
        <v>42583</v>
      </c>
      <c r="B52" s="57">
        <v>104.37270183424694</v>
      </c>
      <c r="C52" s="57">
        <v>151.70468308179278</v>
      </c>
      <c r="D52" s="57">
        <v>106.19222534573233</v>
      </c>
      <c r="E52" s="57">
        <v>109.18160397703372</v>
      </c>
      <c r="F52" s="57">
        <v>110.60907983714023</v>
      </c>
      <c r="G52" s="57">
        <v>109.97117677582277</v>
      </c>
      <c r="H52" s="57">
        <v>111.15692436413818</v>
      </c>
      <c r="I52" s="57">
        <v>113.48914576333858</v>
      </c>
      <c r="J52" s="57">
        <v>109.71750307885634</v>
      </c>
      <c r="K52" s="57">
        <v>114.80966934363532</v>
      </c>
      <c r="L52" s="57">
        <v>112.71565565097735</v>
      </c>
      <c r="M52" s="57">
        <v>104.05199444478212</v>
      </c>
      <c r="N52" s="57">
        <v>103.60539493182836</v>
      </c>
      <c r="O52" s="57">
        <v>109.4917195041367</v>
      </c>
      <c r="P52" s="57">
        <v>110.943873304237</v>
      </c>
      <c r="Q52" s="57">
        <v>129.24993848730765</v>
      </c>
      <c r="R52" s="57">
        <v>115.22772856567421</v>
      </c>
      <c r="S52" s="57">
        <v>112.27025495001018</v>
      </c>
      <c r="T52" s="57">
        <v>110.4141267195955</v>
      </c>
      <c r="U52" s="34"/>
      <c r="V52" s="56">
        <v>42583</v>
      </c>
      <c r="W52" s="57">
        <f t="shared" si="0"/>
        <v>5.5177375359301379</v>
      </c>
      <c r="X52" s="57">
        <f t="shared" si="1"/>
        <v>1.4083879447646268</v>
      </c>
      <c r="Y52" s="57">
        <f t="shared" si="2"/>
        <v>4.7677897290607376</v>
      </c>
      <c r="Z52" s="57">
        <f t="shared" si="3"/>
        <v>13.019200245752032</v>
      </c>
      <c r="AA52" s="57">
        <f t="shared" si="4"/>
        <v>3.0919361992730217</v>
      </c>
      <c r="AB52" s="57">
        <f t="shared" si="5"/>
        <v>0.4485831005204659</v>
      </c>
      <c r="AC52" s="57">
        <f t="shared" si="6"/>
        <v>3.403492137867886</v>
      </c>
      <c r="AD52" s="57">
        <f t="shared" si="7"/>
        <v>2.8448966206720456</v>
      </c>
      <c r="AE52" s="57">
        <f t="shared" si="8"/>
        <v>-9.5276079187513574E-2</v>
      </c>
      <c r="AF52" s="57">
        <f t="shared" si="9"/>
        <v>6.2922784260340308</v>
      </c>
      <c r="AG52" s="57">
        <f t="shared" si="10"/>
        <v>3.5818909951986058</v>
      </c>
      <c r="AH52" s="57">
        <f t="shared" si="11"/>
        <v>-4.9782421282960314</v>
      </c>
      <c r="AI52" s="57">
        <f t="shared" si="12"/>
        <v>-0.12806619921018125</v>
      </c>
      <c r="AJ52" s="57">
        <f t="shared" si="13"/>
        <v>0.33049784898695123</v>
      </c>
      <c r="AK52" s="57">
        <f t="shared" si="14"/>
        <v>-0.52700260864514803</v>
      </c>
      <c r="AL52" s="57">
        <f t="shared" si="15"/>
        <v>9.0504624713889257</v>
      </c>
      <c r="AM52" s="57">
        <f t="shared" si="16"/>
        <v>4.0011003470539634</v>
      </c>
      <c r="AN52" s="57">
        <f t="shared" si="17"/>
        <v>-5.1469701252941036E-2</v>
      </c>
      <c r="AO52" s="57">
        <f t="shared" si="18"/>
        <v>2.689515813403716</v>
      </c>
      <c r="AP52" s="34"/>
      <c r="AQ52" s="34"/>
      <c r="AR52" s="74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M52" s="74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</row>
    <row r="53" spans="1:84" s="76" customFormat="1" ht="21" x14ac:dyDescent="0.45">
      <c r="A53" s="56">
        <v>42614</v>
      </c>
      <c r="B53" s="57">
        <v>100.17587587921848</v>
      </c>
      <c r="C53" s="57">
        <v>126.48278129757506</v>
      </c>
      <c r="D53" s="57">
        <v>103.14585215235813</v>
      </c>
      <c r="E53" s="57">
        <v>116.3943715668907</v>
      </c>
      <c r="F53" s="57">
        <v>106.83913563612124</v>
      </c>
      <c r="G53" s="57">
        <v>111.38859966766991</v>
      </c>
      <c r="H53" s="57">
        <v>112.81564907496406</v>
      </c>
      <c r="I53" s="57">
        <v>112.32733700568437</v>
      </c>
      <c r="J53" s="57">
        <v>113.37348297902386</v>
      </c>
      <c r="K53" s="57">
        <v>131.44922393366497</v>
      </c>
      <c r="L53" s="57">
        <v>112.96797881290674</v>
      </c>
      <c r="M53" s="57">
        <v>100.60705667811825</v>
      </c>
      <c r="N53" s="57">
        <v>106.28310457154765</v>
      </c>
      <c r="O53" s="57">
        <v>110.42948514180328</v>
      </c>
      <c r="P53" s="57">
        <v>104.12122429269338</v>
      </c>
      <c r="Q53" s="57">
        <v>122.30832593555353</v>
      </c>
      <c r="R53" s="57">
        <v>109.84553957172325</v>
      </c>
      <c r="S53" s="57">
        <v>114.33411419732924</v>
      </c>
      <c r="T53" s="57">
        <v>109.80092986307395</v>
      </c>
      <c r="U53" s="34"/>
      <c r="V53" s="56">
        <v>42614</v>
      </c>
      <c r="W53" s="57">
        <f t="shared" si="0"/>
        <v>2.1243658328814519</v>
      </c>
      <c r="X53" s="57">
        <f t="shared" si="1"/>
        <v>-17.269314675068586</v>
      </c>
      <c r="Y53" s="57">
        <f t="shared" si="2"/>
        <v>3.1729119206353289</v>
      </c>
      <c r="Z53" s="57">
        <f t="shared" si="3"/>
        <v>11.853488083782835</v>
      </c>
      <c r="AA53" s="57">
        <f t="shared" si="4"/>
        <v>1.9524579200101329</v>
      </c>
      <c r="AB53" s="57">
        <f t="shared" si="5"/>
        <v>1.6921973498577074</v>
      </c>
      <c r="AC53" s="57">
        <f t="shared" si="6"/>
        <v>2.970027169768727</v>
      </c>
      <c r="AD53" s="57">
        <f t="shared" si="7"/>
        <v>7.4383820270724073</v>
      </c>
      <c r="AE53" s="57">
        <f t="shared" si="8"/>
        <v>5.5361046569887691</v>
      </c>
      <c r="AF53" s="57">
        <f t="shared" si="9"/>
        <v>12.243357361896784</v>
      </c>
      <c r="AG53" s="57">
        <f t="shared" si="10"/>
        <v>3.8771865459179367</v>
      </c>
      <c r="AH53" s="57">
        <f t="shared" si="11"/>
        <v>-2.4083722105525993</v>
      </c>
      <c r="AI53" s="57">
        <f t="shared" si="12"/>
        <v>1.1351454493210298</v>
      </c>
      <c r="AJ53" s="57">
        <f t="shared" si="13"/>
        <v>0.9408086555662436</v>
      </c>
      <c r="AK53" s="57">
        <f t="shared" si="14"/>
        <v>-0.16954884682795068</v>
      </c>
      <c r="AL53" s="57">
        <f t="shared" si="15"/>
        <v>6.3602748193921599</v>
      </c>
      <c r="AM53" s="57">
        <f t="shared" si="16"/>
        <v>4.2827219649636419</v>
      </c>
      <c r="AN53" s="57">
        <f t="shared" si="17"/>
        <v>3.4009220398889539</v>
      </c>
      <c r="AO53" s="57">
        <f t="shared" si="18"/>
        <v>2.9466948853271759</v>
      </c>
      <c r="AP53" s="34"/>
      <c r="AQ53" s="34"/>
      <c r="AR53" s="74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M53" s="74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</row>
    <row r="54" spans="1:84" s="76" customFormat="1" ht="21" x14ac:dyDescent="0.45">
      <c r="A54" s="56">
        <v>42644</v>
      </c>
      <c r="B54" s="57">
        <v>97.497743704372624</v>
      </c>
      <c r="C54" s="57">
        <v>117.79972467523864</v>
      </c>
      <c r="D54" s="57">
        <v>106.46255586735829</v>
      </c>
      <c r="E54" s="57">
        <v>110.80561421488305</v>
      </c>
      <c r="F54" s="57">
        <v>117.55490982351363</v>
      </c>
      <c r="G54" s="57">
        <v>113.13731073059601</v>
      </c>
      <c r="H54" s="57">
        <v>114.83155583069291</v>
      </c>
      <c r="I54" s="57">
        <v>124.67774360253419</v>
      </c>
      <c r="J54" s="57">
        <v>109.1275696332406</v>
      </c>
      <c r="K54" s="57">
        <v>120.71559073253586</v>
      </c>
      <c r="L54" s="57">
        <v>114.2012442641936</v>
      </c>
      <c r="M54" s="57">
        <v>108.50768138834773</v>
      </c>
      <c r="N54" s="57">
        <v>111.7813062108911</v>
      </c>
      <c r="O54" s="57">
        <v>110.77272428181655</v>
      </c>
      <c r="P54" s="57">
        <v>90.126516792524924</v>
      </c>
      <c r="Q54" s="57">
        <v>123.258256810774</v>
      </c>
      <c r="R54" s="57">
        <v>111.47511402485206</v>
      </c>
      <c r="S54" s="57">
        <v>114.40390682291887</v>
      </c>
      <c r="T54" s="57">
        <v>110.43023135661387</v>
      </c>
      <c r="U54" s="34"/>
      <c r="V54" s="56">
        <v>42644</v>
      </c>
      <c r="W54" s="57">
        <f t="shared" si="0"/>
        <v>-0.10461968740077054</v>
      </c>
      <c r="X54" s="57">
        <f t="shared" si="1"/>
        <v>-23.04585221350429</v>
      </c>
      <c r="Y54" s="57">
        <f t="shared" si="2"/>
        <v>1.5727834267862875</v>
      </c>
      <c r="Z54" s="57">
        <f t="shared" si="3"/>
        <v>-4.3284741965939872</v>
      </c>
      <c r="AA54" s="57">
        <f t="shared" si="4"/>
        <v>-2.2967017519294046</v>
      </c>
      <c r="AB54" s="57">
        <f t="shared" si="5"/>
        <v>2.5963239874299973</v>
      </c>
      <c r="AC54" s="57">
        <f t="shared" si="6"/>
        <v>-0.39865662058919327</v>
      </c>
      <c r="AD54" s="57">
        <f t="shared" si="7"/>
        <v>8.1813320274386285</v>
      </c>
      <c r="AE54" s="57">
        <f t="shared" si="8"/>
        <v>-0.15978817659085109</v>
      </c>
      <c r="AF54" s="57">
        <f t="shared" si="9"/>
        <v>7.9864021885568803</v>
      </c>
      <c r="AG54" s="57">
        <f t="shared" si="10"/>
        <v>3.9723220737264882</v>
      </c>
      <c r="AH54" s="57">
        <f t="shared" si="11"/>
        <v>0.60380131692325278</v>
      </c>
      <c r="AI54" s="57">
        <f t="shared" si="12"/>
        <v>2.7001155238135226</v>
      </c>
      <c r="AJ54" s="57">
        <f t="shared" si="13"/>
        <v>2.0269592985687268</v>
      </c>
      <c r="AK54" s="57">
        <f t="shared" si="14"/>
        <v>0.1373566589780495</v>
      </c>
      <c r="AL54" s="57">
        <f t="shared" si="15"/>
        <v>11.239848697520216</v>
      </c>
      <c r="AM54" s="57">
        <f t="shared" si="16"/>
        <v>2.9173716120627518</v>
      </c>
      <c r="AN54" s="57">
        <f t="shared" si="17"/>
        <v>4.2411741564807528</v>
      </c>
      <c r="AO54" s="57">
        <f t="shared" si="18"/>
        <v>1.8160430006088291</v>
      </c>
      <c r="AP54" s="34"/>
      <c r="AQ54" s="34"/>
      <c r="AR54" s="74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M54" s="74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</row>
    <row r="55" spans="1:84" s="76" customFormat="1" ht="21" x14ac:dyDescent="0.45">
      <c r="A55" s="56">
        <v>42675</v>
      </c>
      <c r="B55" s="57">
        <v>107.49531202996853</v>
      </c>
      <c r="C55" s="57">
        <v>134.6017159559087</v>
      </c>
      <c r="D55" s="57">
        <v>113.47264736976443</v>
      </c>
      <c r="E55" s="57">
        <v>122.24007837365072</v>
      </c>
      <c r="F55" s="57">
        <v>124.31290608658094</v>
      </c>
      <c r="G55" s="57">
        <v>117.54048429635569</v>
      </c>
      <c r="H55" s="57">
        <v>119.38645840987043</v>
      </c>
      <c r="I55" s="57">
        <v>118.20408113319689</v>
      </c>
      <c r="J55" s="57">
        <v>114.60094695694865</v>
      </c>
      <c r="K55" s="57">
        <v>132.12354235622269</v>
      </c>
      <c r="L55" s="57">
        <v>115.00380872534471</v>
      </c>
      <c r="M55" s="57">
        <v>113.94619826753394</v>
      </c>
      <c r="N55" s="57">
        <v>115.53880919894034</v>
      </c>
      <c r="O55" s="57">
        <v>111.73215231446504</v>
      </c>
      <c r="P55" s="57">
        <v>87.659145608208917</v>
      </c>
      <c r="Q55" s="57">
        <v>121.7664545105543</v>
      </c>
      <c r="R55" s="57">
        <v>112.22285671523326</v>
      </c>
      <c r="S55" s="57">
        <v>116.68947822171128</v>
      </c>
      <c r="T55" s="57">
        <v>114.9977085840937</v>
      </c>
      <c r="U55" s="34"/>
      <c r="V55" s="56">
        <v>42675</v>
      </c>
      <c r="W55" s="57">
        <f t="shared" si="0"/>
        <v>3.2142417184314525</v>
      </c>
      <c r="X55" s="57">
        <f t="shared" si="1"/>
        <v>-20.138152401126604</v>
      </c>
      <c r="Y55" s="57">
        <f t="shared" si="2"/>
        <v>4.8289070754768346</v>
      </c>
      <c r="Z55" s="57">
        <f t="shared" si="3"/>
        <v>0.88528322736524956</v>
      </c>
      <c r="AA55" s="57">
        <f t="shared" si="4"/>
        <v>-2.1927453672562365</v>
      </c>
      <c r="AB55" s="57">
        <f t="shared" si="5"/>
        <v>5.4611398436088336</v>
      </c>
      <c r="AC55" s="57">
        <f t="shared" si="6"/>
        <v>0.11430631027241134</v>
      </c>
      <c r="AD55" s="57">
        <f t="shared" si="7"/>
        <v>3.0462251100753264</v>
      </c>
      <c r="AE55" s="57">
        <f t="shared" si="8"/>
        <v>3.1643332321507955</v>
      </c>
      <c r="AF55" s="57">
        <f t="shared" si="9"/>
        <v>9.4873514553589331</v>
      </c>
      <c r="AG55" s="57">
        <f t="shared" si="10"/>
        <v>4.2611246972457479</v>
      </c>
      <c r="AH55" s="57">
        <f t="shared" si="11"/>
        <v>4.6098894796242149</v>
      </c>
      <c r="AI55" s="57">
        <f t="shared" si="12"/>
        <v>-0.89751091749988632</v>
      </c>
      <c r="AJ55" s="57">
        <f t="shared" si="13"/>
        <v>2.9405450550783883</v>
      </c>
      <c r="AK55" s="57">
        <f t="shared" si="14"/>
        <v>0.60272672045998377</v>
      </c>
      <c r="AL55" s="57">
        <f t="shared" si="15"/>
        <v>-1.2076963332282418</v>
      </c>
      <c r="AM55" s="57">
        <f t="shared" si="16"/>
        <v>5.7375422288897653</v>
      </c>
      <c r="AN55" s="57">
        <f t="shared" si="17"/>
        <v>4.7817496045380494</v>
      </c>
      <c r="AO55" s="57">
        <f t="shared" si="18"/>
        <v>3.1900166596434758</v>
      </c>
      <c r="AP55" s="34"/>
      <c r="AQ55" s="34"/>
      <c r="AR55" s="74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M55" s="74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</row>
    <row r="56" spans="1:84" s="76" customFormat="1" ht="21" x14ac:dyDescent="0.45">
      <c r="A56" s="58">
        <v>42705</v>
      </c>
      <c r="B56" s="59">
        <v>112.92687314338581</v>
      </c>
      <c r="C56" s="59">
        <v>159.00546981462909</v>
      </c>
      <c r="D56" s="59">
        <v>121.54223073678878</v>
      </c>
      <c r="E56" s="59">
        <v>122.36462924003717</v>
      </c>
      <c r="F56" s="59">
        <v>118.75789123439849</v>
      </c>
      <c r="G56" s="59">
        <v>119.63049789286295</v>
      </c>
      <c r="H56" s="59">
        <v>127.69801055474329</v>
      </c>
      <c r="I56" s="59">
        <v>140.90153723378006</v>
      </c>
      <c r="J56" s="59">
        <v>138.08548588237147</v>
      </c>
      <c r="K56" s="59">
        <v>129.36078911010793</v>
      </c>
      <c r="L56" s="59">
        <v>116.6281354433801</v>
      </c>
      <c r="M56" s="59">
        <v>128.40221590188085</v>
      </c>
      <c r="N56" s="59">
        <v>132.85023967147379</v>
      </c>
      <c r="O56" s="59">
        <v>112.83184307789959</v>
      </c>
      <c r="P56" s="59">
        <v>97.686415602910145</v>
      </c>
      <c r="Q56" s="59">
        <v>124.08332163664407</v>
      </c>
      <c r="R56" s="59">
        <v>109.26551612130442</v>
      </c>
      <c r="S56" s="59">
        <v>120.26306790145783</v>
      </c>
      <c r="T56" s="59">
        <v>120.64329935194161</v>
      </c>
      <c r="U56" s="34"/>
      <c r="V56" s="58">
        <v>42705</v>
      </c>
      <c r="W56" s="59">
        <f t="shared" si="0"/>
        <v>2.3012513378427997</v>
      </c>
      <c r="X56" s="59">
        <f t="shared" si="1"/>
        <v>18.136306910308136</v>
      </c>
      <c r="Y56" s="59">
        <f t="shared" si="2"/>
        <v>4.4556374799159926</v>
      </c>
      <c r="Z56" s="59">
        <f t="shared" si="3"/>
        <v>-3.8941027831707089</v>
      </c>
      <c r="AA56" s="59">
        <f t="shared" si="4"/>
        <v>-0.85809936259214226</v>
      </c>
      <c r="AB56" s="59">
        <f t="shared" si="5"/>
        <v>7.7962998396918124</v>
      </c>
      <c r="AC56" s="59">
        <f t="shared" si="6"/>
        <v>3.3530733671638444</v>
      </c>
      <c r="AD56" s="59">
        <f t="shared" si="7"/>
        <v>5.278562582112329</v>
      </c>
      <c r="AE56" s="59">
        <f t="shared" si="8"/>
        <v>5.6403466776068854</v>
      </c>
      <c r="AF56" s="59">
        <f t="shared" si="9"/>
        <v>4.6502903768905099</v>
      </c>
      <c r="AG56" s="59">
        <f t="shared" si="10"/>
        <v>4.9772576031914042</v>
      </c>
      <c r="AH56" s="59">
        <f t="shared" si="11"/>
        <v>7.4874962477178997</v>
      </c>
      <c r="AI56" s="59">
        <f t="shared" si="12"/>
        <v>7.3217299604022514</v>
      </c>
      <c r="AJ56" s="59">
        <f t="shared" si="13"/>
        <v>3.8698896428882392</v>
      </c>
      <c r="AK56" s="59">
        <f t="shared" si="14"/>
        <v>0.69935409161149664</v>
      </c>
      <c r="AL56" s="59">
        <f t="shared" si="15"/>
        <v>2.7706152267748649</v>
      </c>
      <c r="AM56" s="59">
        <f t="shared" si="16"/>
        <v>4.110260469597435</v>
      </c>
      <c r="AN56" s="59">
        <f t="shared" si="17"/>
        <v>6.2207104249533529</v>
      </c>
      <c r="AO56" s="59">
        <f t="shared" si="18"/>
        <v>4.6925178210160965</v>
      </c>
      <c r="AP56" s="34"/>
      <c r="AQ56" s="34"/>
      <c r="AR56" s="74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M56" s="74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</row>
    <row r="57" spans="1:84" s="76" customFormat="1" ht="21" x14ac:dyDescent="0.45">
      <c r="A57" s="46">
        <v>42736</v>
      </c>
      <c r="B57" s="47">
        <v>115.18612480332487</v>
      </c>
      <c r="C57" s="47">
        <v>151.17694859540904</v>
      </c>
      <c r="D57" s="47">
        <v>115.85047655345863</v>
      </c>
      <c r="E57" s="47">
        <v>116.97929530774677</v>
      </c>
      <c r="F57" s="47">
        <v>107.1360617441827</v>
      </c>
      <c r="G57" s="47">
        <v>114.57229633114244</v>
      </c>
      <c r="H57" s="47">
        <v>116.97766090072687</v>
      </c>
      <c r="I57" s="47">
        <v>112.49660169716157</v>
      </c>
      <c r="J57" s="47">
        <v>113.5303555502605</v>
      </c>
      <c r="K57" s="47">
        <v>139.78008512800645</v>
      </c>
      <c r="L57" s="47">
        <v>114.62946472136467</v>
      </c>
      <c r="M57" s="47">
        <v>107.82374477899826</v>
      </c>
      <c r="N57" s="47">
        <v>113.19181079376378</v>
      </c>
      <c r="O57" s="47">
        <v>109.74967541844585</v>
      </c>
      <c r="P57" s="47">
        <v>106.02767516206717</v>
      </c>
      <c r="Q57" s="47">
        <v>120.19134065093847</v>
      </c>
      <c r="R57" s="47">
        <v>113.56241175554008</v>
      </c>
      <c r="S57" s="47">
        <v>119.4111179021661</v>
      </c>
      <c r="T57" s="47">
        <v>115.40819404082563</v>
      </c>
      <c r="U57" s="34"/>
      <c r="V57" s="46">
        <v>42736</v>
      </c>
      <c r="W57" s="47">
        <f t="shared" si="0"/>
        <v>3.6340281054737034</v>
      </c>
      <c r="X57" s="47">
        <f t="shared" si="1"/>
        <v>18.020260381695863</v>
      </c>
      <c r="Y57" s="47">
        <f t="shared" si="2"/>
        <v>4.1808745780923289</v>
      </c>
      <c r="Z57" s="47">
        <f t="shared" si="3"/>
        <v>4.8763195357902447</v>
      </c>
      <c r="AA57" s="47">
        <f t="shared" si="4"/>
        <v>6.2828611769572262</v>
      </c>
      <c r="AB57" s="47">
        <f t="shared" si="5"/>
        <v>6.9783624391875492</v>
      </c>
      <c r="AC57" s="47">
        <f t="shared" si="6"/>
        <v>9.0769369089756253</v>
      </c>
      <c r="AD57" s="47">
        <f t="shared" si="7"/>
        <v>2.7855838161501936</v>
      </c>
      <c r="AE57" s="47">
        <f t="shared" si="8"/>
        <v>3.7729751705539911</v>
      </c>
      <c r="AF57" s="47">
        <f t="shared" si="9"/>
        <v>10.979475225233728</v>
      </c>
      <c r="AG57" s="47">
        <f t="shared" si="10"/>
        <v>4.5440875977835589</v>
      </c>
      <c r="AH57" s="47">
        <f t="shared" si="11"/>
        <v>3.9467749550686619</v>
      </c>
      <c r="AI57" s="47">
        <f t="shared" si="12"/>
        <v>4.3033987485557645E-2</v>
      </c>
      <c r="AJ57" s="47">
        <f t="shared" si="13"/>
        <v>2.8300081252247367</v>
      </c>
      <c r="AK57" s="47">
        <f t="shared" si="14"/>
        <v>1.4504767395236371</v>
      </c>
      <c r="AL57" s="47">
        <f t="shared" si="15"/>
        <v>6.1290468515194334</v>
      </c>
      <c r="AM57" s="47">
        <f t="shared" si="16"/>
        <v>8.4774567235956511</v>
      </c>
      <c r="AN57" s="47">
        <f t="shared" si="17"/>
        <v>5.4035505707443292</v>
      </c>
      <c r="AO57" s="47">
        <f t="shared" si="18"/>
        <v>5.1627908441490575</v>
      </c>
      <c r="AP57" s="34"/>
      <c r="AQ57" s="34"/>
      <c r="AR57" s="74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M57" s="74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</row>
    <row r="58" spans="1:84" s="76" customFormat="1" ht="21" x14ac:dyDescent="0.45">
      <c r="A58" s="36">
        <v>42767</v>
      </c>
      <c r="B58" s="37">
        <v>119.23146560972518</v>
      </c>
      <c r="C58" s="37">
        <v>132.66351851635994</v>
      </c>
      <c r="D58" s="37">
        <v>113.10532409837542</v>
      </c>
      <c r="E58" s="37">
        <v>109.93053477105035</v>
      </c>
      <c r="F58" s="37">
        <v>108.44163682489926</v>
      </c>
      <c r="G58" s="37">
        <v>111.2590584799938</v>
      </c>
      <c r="H58" s="37">
        <v>113.08523545863693</v>
      </c>
      <c r="I58" s="37">
        <v>104.81672823467626</v>
      </c>
      <c r="J58" s="37">
        <v>110.2724303523819</v>
      </c>
      <c r="K58" s="37">
        <v>121.54933407153793</v>
      </c>
      <c r="L58" s="37">
        <v>114.13125554914269</v>
      </c>
      <c r="M58" s="37">
        <v>109.0442530395911</v>
      </c>
      <c r="N58" s="37">
        <v>113.57375600877614</v>
      </c>
      <c r="O58" s="37">
        <v>114.2493769904342</v>
      </c>
      <c r="P58" s="37">
        <v>124.54953932263952</v>
      </c>
      <c r="Q58" s="37">
        <v>121.87238814958958</v>
      </c>
      <c r="R58" s="37">
        <v>111.00469858238479</v>
      </c>
      <c r="S58" s="37">
        <v>116.41691546832206</v>
      </c>
      <c r="T58" s="37">
        <v>114.31029542949527</v>
      </c>
      <c r="U58" s="34"/>
      <c r="V58" s="36">
        <v>42767</v>
      </c>
      <c r="W58" s="37">
        <f t="shared" si="0"/>
        <v>5.8422783538585747</v>
      </c>
      <c r="X58" s="37">
        <f t="shared" si="1"/>
        <v>-14.469260197190792</v>
      </c>
      <c r="Y58" s="37">
        <f t="shared" si="2"/>
        <v>4.0122744364113601</v>
      </c>
      <c r="Z58" s="37">
        <f t="shared" si="3"/>
        <v>7.2006585621890764</v>
      </c>
      <c r="AA58" s="37">
        <f t="shared" si="4"/>
        <v>4.5903698805632303</v>
      </c>
      <c r="AB58" s="37">
        <f t="shared" si="5"/>
        <v>5.3631882138988516</v>
      </c>
      <c r="AC58" s="37">
        <f t="shared" si="6"/>
        <v>7.1492375550609779</v>
      </c>
      <c r="AD58" s="37">
        <f t="shared" si="7"/>
        <v>3.5318822873937563</v>
      </c>
      <c r="AE58" s="37">
        <f t="shared" si="8"/>
        <v>5.8287914685179203</v>
      </c>
      <c r="AF58" s="37">
        <f t="shared" si="9"/>
        <v>7.1603418329877115</v>
      </c>
      <c r="AG58" s="37">
        <f t="shared" si="10"/>
        <v>4.1129454309644586</v>
      </c>
      <c r="AH58" s="37">
        <f t="shared" si="11"/>
        <v>7.4832982584699437</v>
      </c>
      <c r="AI58" s="37">
        <f t="shared" si="12"/>
        <v>2.1449235621957286</v>
      </c>
      <c r="AJ58" s="37">
        <f t="shared" si="13"/>
        <v>4.3119433013041828</v>
      </c>
      <c r="AK58" s="37">
        <f t="shared" si="14"/>
        <v>1.4214884138790183</v>
      </c>
      <c r="AL58" s="37">
        <f t="shared" si="15"/>
        <v>1.881727903873724</v>
      </c>
      <c r="AM58" s="37">
        <f t="shared" si="16"/>
        <v>6.4008095604230135</v>
      </c>
      <c r="AN58" s="37">
        <f t="shared" si="17"/>
        <v>3.2716708738442151</v>
      </c>
      <c r="AO58" s="37">
        <f t="shared" si="18"/>
        <v>4.457359331869327</v>
      </c>
      <c r="AP58" s="34"/>
      <c r="AQ58" s="34"/>
      <c r="AR58" s="74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M58" s="74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</row>
    <row r="59" spans="1:84" s="76" customFormat="1" ht="21" x14ac:dyDescent="0.45">
      <c r="A59" s="36">
        <v>42795</v>
      </c>
      <c r="B59" s="37">
        <v>125.29549300192268</v>
      </c>
      <c r="C59" s="37">
        <v>143.17457010794251</v>
      </c>
      <c r="D59" s="37">
        <v>119.63958012511672</v>
      </c>
      <c r="E59" s="37">
        <v>115.81246963108481</v>
      </c>
      <c r="F59" s="37">
        <v>103.9765751872489</v>
      </c>
      <c r="G59" s="37">
        <v>112.68571227694574</v>
      </c>
      <c r="H59" s="37">
        <v>116.56398291816951</v>
      </c>
      <c r="I59" s="37">
        <v>115.92265924114527</v>
      </c>
      <c r="J59" s="37">
        <v>116.90875611834338</v>
      </c>
      <c r="K59" s="37">
        <v>124.74059513202563</v>
      </c>
      <c r="L59" s="37">
        <v>115.40981222570962</v>
      </c>
      <c r="M59" s="37">
        <v>114.63290008961452</v>
      </c>
      <c r="N59" s="37">
        <v>120.43674200226231</v>
      </c>
      <c r="O59" s="37">
        <v>114.70747378125435</v>
      </c>
      <c r="P59" s="37">
        <v>125.62178889298572</v>
      </c>
      <c r="Q59" s="37">
        <v>126.67650025361002</v>
      </c>
      <c r="R59" s="37">
        <v>121.15050717383528</v>
      </c>
      <c r="S59" s="37">
        <v>117.85036088152434</v>
      </c>
      <c r="T59" s="37">
        <v>118.08015088892758</v>
      </c>
      <c r="U59" s="34"/>
      <c r="V59" s="36">
        <v>42795</v>
      </c>
      <c r="W59" s="37">
        <f t="shared" si="0"/>
        <v>4.2891094070300397</v>
      </c>
      <c r="X59" s="37">
        <f t="shared" si="1"/>
        <v>-8.4408416767422239</v>
      </c>
      <c r="Y59" s="37">
        <f t="shared" si="2"/>
        <v>7.0315147836094383</v>
      </c>
      <c r="Z59" s="37">
        <f t="shared" si="3"/>
        <v>6.5253634898687238</v>
      </c>
      <c r="AA59" s="37">
        <f t="shared" si="4"/>
        <v>3.5440348907426369</v>
      </c>
      <c r="AB59" s="37">
        <f t="shared" si="5"/>
        <v>3.6968881562664961</v>
      </c>
      <c r="AC59" s="37">
        <f t="shared" si="6"/>
        <v>8.0647491309062644</v>
      </c>
      <c r="AD59" s="37">
        <f t="shared" si="7"/>
        <v>0.99517144209089281</v>
      </c>
      <c r="AE59" s="37">
        <f t="shared" si="8"/>
        <v>10.467837347893052</v>
      </c>
      <c r="AF59" s="37">
        <f t="shared" si="9"/>
        <v>-0.10056211660570114</v>
      </c>
      <c r="AG59" s="37">
        <f t="shared" si="10"/>
        <v>3.9972866625372205</v>
      </c>
      <c r="AH59" s="37">
        <f t="shared" si="11"/>
        <v>10.056024694478822</v>
      </c>
      <c r="AI59" s="37">
        <f t="shared" si="12"/>
        <v>4.0622409916694977</v>
      </c>
      <c r="AJ59" s="37">
        <f t="shared" si="13"/>
        <v>3.4526943003761801</v>
      </c>
      <c r="AK59" s="37">
        <f t="shared" si="14"/>
        <v>2.288090642026134</v>
      </c>
      <c r="AL59" s="37">
        <f t="shared" si="15"/>
        <v>4.8286471633332724</v>
      </c>
      <c r="AM59" s="37">
        <f t="shared" si="16"/>
        <v>8.853002959275031</v>
      </c>
      <c r="AN59" s="37">
        <f t="shared" si="17"/>
        <v>2.6216215201890094</v>
      </c>
      <c r="AO59" s="37">
        <f t="shared" si="18"/>
        <v>4.5408702324484409</v>
      </c>
      <c r="AP59" s="34"/>
      <c r="AQ59" s="34"/>
      <c r="AR59" s="74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M59" s="74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</row>
    <row r="60" spans="1:84" s="76" customFormat="1" ht="21" x14ac:dyDescent="0.45">
      <c r="A60" s="36">
        <v>42826</v>
      </c>
      <c r="B60" s="37">
        <v>112.53056575174068</v>
      </c>
      <c r="C60" s="37">
        <v>116.55292670150857</v>
      </c>
      <c r="D60" s="37">
        <v>114.57717929892632</v>
      </c>
      <c r="E60" s="37">
        <v>110.0447910835051</v>
      </c>
      <c r="F60" s="37">
        <v>106.30490237898294</v>
      </c>
      <c r="G60" s="37">
        <v>112.65470399349744</v>
      </c>
      <c r="H60" s="37">
        <v>116.60169467033703</v>
      </c>
      <c r="I60" s="37">
        <v>125.02109606641508</v>
      </c>
      <c r="J60" s="37">
        <v>111.13877772139148</v>
      </c>
      <c r="K60" s="37">
        <v>126.2252584635491</v>
      </c>
      <c r="L60" s="37">
        <v>115.76933403796916</v>
      </c>
      <c r="M60" s="37">
        <v>117.06917973063688</v>
      </c>
      <c r="N60" s="37">
        <v>115.17352299264172</v>
      </c>
      <c r="O60" s="37">
        <v>113.6396280513876</v>
      </c>
      <c r="P60" s="37">
        <v>110.02670579718759</v>
      </c>
      <c r="Q60" s="37">
        <v>120.35690362328191</v>
      </c>
      <c r="R60" s="37">
        <v>116.05657175880047</v>
      </c>
      <c r="S60" s="37">
        <v>118.11720799820692</v>
      </c>
      <c r="T60" s="37">
        <v>114.68688847639648</v>
      </c>
      <c r="U60" s="34"/>
      <c r="V60" s="36">
        <v>42826</v>
      </c>
      <c r="W60" s="37">
        <f t="shared" si="0"/>
        <v>1.1903548572242926</v>
      </c>
      <c r="X60" s="37">
        <f t="shared" si="1"/>
        <v>-9.2741198394121795</v>
      </c>
      <c r="Y60" s="37">
        <f t="shared" si="2"/>
        <v>0.3475816144699877</v>
      </c>
      <c r="Z60" s="37">
        <f t="shared" si="3"/>
        <v>-2.9547117438269481</v>
      </c>
      <c r="AA60" s="37">
        <f t="shared" si="4"/>
        <v>2.2597349588793065</v>
      </c>
      <c r="AB60" s="37">
        <f t="shared" si="5"/>
        <v>1.3687914292607815</v>
      </c>
      <c r="AC60" s="37">
        <f t="shared" si="6"/>
        <v>3.9718905692687656</v>
      </c>
      <c r="AD60" s="37">
        <f t="shared" si="7"/>
        <v>14.02235868527184</v>
      </c>
      <c r="AE60" s="37">
        <f t="shared" si="8"/>
        <v>2.0770504274034494</v>
      </c>
      <c r="AF60" s="37">
        <f t="shared" si="9"/>
        <v>7.9623802867139233</v>
      </c>
      <c r="AG60" s="37">
        <f t="shared" si="10"/>
        <v>3.5811984214529531</v>
      </c>
      <c r="AH60" s="37">
        <f t="shared" si="11"/>
        <v>4.8585402748028201</v>
      </c>
      <c r="AI60" s="37">
        <f t="shared" si="12"/>
        <v>-4.7545737420051637E-2</v>
      </c>
      <c r="AJ60" s="37">
        <f t="shared" si="13"/>
        <v>4.3843676815834556</v>
      </c>
      <c r="AK60" s="37">
        <f t="shared" si="14"/>
        <v>1.9276378734570869</v>
      </c>
      <c r="AL60" s="37">
        <f t="shared" si="15"/>
        <v>-0.8694979879998499</v>
      </c>
      <c r="AM60" s="37">
        <f t="shared" si="16"/>
        <v>2.5702471021276381</v>
      </c>
      <c r="AN60" s="37">
        <f t="shared" si="17"/>
        <v>2.5409769384688445</v>
      </c>
      <c r="AO60" s="37">
        <f t="shared" si="18"/>
        <v>2.1421060121102187</v>
      </c>
      <c r="AP60" s="34"/>
      <c r="AQ60" s="34"/>
      <c r="AR60" s="74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M60" s="74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</row>
    <row r="61" spans="1:84" s="76" customFormat="1" ht="21" x14ac:dyDescent="0.45">
      <c r="A61" s="36">
        <v>42856</v>
      </c>
      <c r="B61" s="37">
        <v>107.46104114815559</v>
      </c>
      <c r="C61" s="37">
        <v>178.30068149683305</v>
      </c>
      <c r="D61" s="37">
        <v>112.78398630498856</v>
      </c>
      <c r="E61" s="37">
        <v>107.68778331720908</v>
      </c>
      <c r="F61" s="37">
        <v>111.51919663690911</v>
      </c>
      <c r="G61" s="37">
        <v>110.69239346091321</v>
      </c>
      <c r="H61" s="37">
        <v>114.44327656612421</v>
      </c>
      <c r="I61" s="37">
        <v>119.15516193336798</v>
      </c>
      <c r="J61" s="37">
        <v>114.55918353348612</v>
      </c>
      <c r="K61" s="37">
        <v>123.83305006813188</v>
      </c>
      <c r="L61" s="37">
        <v>115.89678427939729</v>
      </c>
      <c r="M61" s="37">
        <v>110.78207072402053</v>
      </c>
      <c r="N61" s="37">
        <v>112.2100717657421</v>
      </c>
      <c r="O61" s="37">
        <v>113.0399232919677</v>
      </c>
      <c r="P61" s="37">
        <v>102.78022125454468</v>
      </c>
      <c r="Q61" s="37">
        <v>132.57351274470136</v>
      </c>
      <c r="R61" s="37">
        <v>118.15735533636955</v>
      </c>
      <c r="S61" s="37">
        <v>116.25773457272153</v>
      </c>
      <c r="T61" s="37">
        <v>113.71909435021809</v>
      </c>
      <c r="U61" s="34"/>
      <c r="V61" s="36">
        <v>42856</v>
      </c>
      <c r="W61" s="37">
        <f t="shared" si="0"/>
        <v>2.4690784289487056</v>
      </c>
      <c r="X61" s="37">
        <f t="shared" si="1"/>
        <v>43.635507950010378</v>
      </c>
      <c r="Y61" s="37">
        <f t="shared" si="2"/>
        <v>-1.1466245534932824</v>
      </c>
      <c r="Z61" s="37">
        <f t="shared" si="3"/>
        <v>-1.0827401772519067</v>
      </c>
      <c r="AA61" s="37">
        <f t="shared" si="4"/>
        <v>2.5177431550265936</v>
      </c>
      <c r="AB61" s="37">
        <f t="shared" si="5"/>
        <v>0.6630725096420349</v>
      </c>
      <c r="AC61" s="37">
        <f t="shared" si="6"/>
        <v>0.83624916094477442</v>
      </c>
      <c r="AD61" s="37">
        <f t="shared" si="7"/>
        <v>2.4670105257756205</v>
      </c>
      <c r="AE61" s="37">
        <f t="shared" si="8"/>
        <v>2.1758365203405958</v>
      </c>
      <c r="AF61" s="37">
        <f t="shared" si="9"/>
        <v>6.2062398022460599</v>
      </c>
      <c r="AG61" s="37">
        <f t="shared" si="10"/>
        <v>3.3889417262713124</v>
      </c>
      <c r="AH61" s="37">
        <f t="shared" si="11"/>
        <v>4.9595548057239398</v>
      </c>
      <c r="AI61" s="37">
        <f t="shared" si="12"/>
        <v>1.7389654228677074</v>
      </c>
      <c r="AJ61" s="37">
        <f t="shared" si="13"/>
        <v>3.2278820481397759</v>
      </c>
      <c r="AK61" s="37">
        <f t="shared" si="14"/>
        <v>1.8978608565588786</v>
      </c>
      <c r="AL61" s="37">
        <f t="shared" si="15"/>
        <v>11.40535000554992</v>
      </c>
      <c r="AM61" s="37">
        <f t="shared" si="16"/>
        <v>4.1460800879288655</v>
      </c>
      <c r="AN61" s="37">
        <f t="shared" si="17"/>
        <v>2.3369850063472057</v>
      </c>
      <c r="AO61" s="37">
        <f t="shared" si="18"/>
        <v>2.3438991330968264</v>
      </c>
      <c r="AP61" s="34"/>
      <c r="AQ61" s="34"/>
      <c r="AR61" s="74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M61" s="74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</row>
    <row r="62" spans="1:84" s="76" customFormat="1" ht="21" x14ac:dyDescent="0.45">
      <c r="A62" s="36">
        <v>42887</v>
      </c>
      <c r="B62" s="37">
        <v>103.43585862768947</v>
      </c>
      <c r="C62" s="37">
        <v>83.056578924740023</v>
      </c>
      <c r="D62" s="37">
        <v>110.50570882386054</v>
      </c>
      <c r="E62" s="37">
        <v>117.00939057849452</v>
      </c>
      <c r="F62" s="37">
        <v>107.86176280339131</v>
      </c>
      <c r="G62" s="37">
        <v>109.84465632431846</v>
      </c>
      <c r="H62" s="37">
        <v>112.11830635222221</v>
      </c>
      <c r="I62" s="37">
        <v>120.38766699391849</v>
      </c>
      <c r="J62" s="37">
        <v>115.07175155727535</v>
      </c>
      <c r="K62" s="37">
        <v>123.7913167856174</v>
      </c>
      <c r="L62" s="37">
        <v>116.04713770125026</v>
      </c>
      <c r="M62" s="37">
        <v>106.15861334874756</v>
      </c>
      <c r="N62" s="37">
        <v>108.6598880697545</v>
      </c>
      <c r="O62" s="37">
        <v>113.3074476559304</v>
      </c>
      <c r="P62" s="37">
        <v>102.80644347678661</v>
      </c>
      <c r="Q62" s="37">
        <v>126.08285103607217</v>
      </c>
      <c r="R62" s="37">
        <v>116.34453323467858</v>
      </c>
      <c r="S62" s="37">
        <v>116.17787863638443</v>
      </c>
      <c r="T62" s="37">
        <v>111.64261869567477</v>
      </c>
      <c r="U62" s="34"/>
      <c r="V62" s="36">
        <v>42887</v>
      </c>
      <c r="W62" s="37">
        <f t="shared" si="0"/>
        <v>3.9191334742208142</v>
      </c>
      <c r="X62" s="37">
        <f t="shared" si="1"/>
        <v>-48.557837608885492</v>
      </c>
      <c r="Y62" s="37">
        <f t="shared" si="2"/>
        <v>4.7866736629914755</v>
      </c>
      <c r="Z62" s="37">
        <f t="shared" si="3"/>
        <v>13.48590782204036</v>
      </c>
      <c r="AA62" s="37">
        <f t="shared" si="4"/>
        <v>3.974636693771231</v>
      </c>
      <c r="AB62" s="37">
        <f t="shared" si="5"/>
        <v>1.7941319201382839</v>
      </c>
      <c r="AC62" s="37">
        <f t="shared" si="6"/>
        <v>2.8996581802394985</v>
      </c>
      <c r="AD62" s="37">
        <f t="shared" si="7"/>
        <v>7.7413296881609028</v>
      </c>
      <c r="AE62" s="37">
        <f t="shared" si="8"/>
        <v>4.4416030114234673</v>
      </c>
      <c r="AF62" s="37">
        <f t="shared" si="9"/>
        <v>-0.12506733915599</v>
      </c>
      <c r="AG62" s="37">
        <f t="shared" si="10"/>
        <v>3.6409652087697708</v>
      </c>
      <c r="AH62" s="37">
        <f t="shared" si="11"/>
        <v>5.4642563710119987</v>
      </c>
      <c r="AI62" s="37">
        <f t="shared" si="12"/>
        <v>3.5084827262283227</v>
      </c>
      <c r="AJ62" s="37">
        <f t="shared" si="13"/>
        <v>3.2899779480795672</v>
      </c>
      <c r="AK62" s="37">
        <f t="shared" si="14"/>
        <v>1.6305803061274133</v>
      </c>
      <c r="AL62" s="37">
        <f t="shared" si="15"/>
        <v>2.4810254476965525</v>
      </c>
      <c r="AM62" s="37">
        <f t="shared" si="16"/>
        <v>2.3746283233598859</v>
      </c>
      <c r="AN62" s="37">
        <f t="shared" si="17"/>
        <v>4.8423935230426736</v>
      </c>
      <c r="AO62" s="37">
        <f t="shared" si="18"/>
        <v>2.9980349166711022</v>
      </c>
      <c r="AP62" s="34"/>
      <c r="AQ62" s="34"/>
      <c r="AR62" s="74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M62" s="74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</row>
    <row r="63" spans="1:84" s="76" customFormat="1" ht="21" x14ac:dyDescent="0.45">
      <c r="A63" s="36">
        <v>42917</v>
      </c>
      <c r="B63" s="37">
        <v>103.49469724022471</v>
      </c>
      <c r="C63" s="37">
        <v>60.779311072159928</v>
      </c>
      <c r="D63" s="37">
        <v>113.49052032609188</v>
      </c>
      <c r="E63" s="37">
        <v>118.33793632059783</v>
      </c>
      <c r="F63" s="37">
        <v>115.82164617884423</v>
      </c>
      <c r="G63" s="37">
        <v>111.59218141788257</v>
      </c>
      <c r="H63" s="37">
        <v>111.44979444264912</v>
      </c>
      <c r="I63" s="37">
        <v>131.41757351283533</v>
      </c>
      <c r="J63" s="37">
        <v>117.33087298525516</v>
      </c>
      <c r="K63" s="37">
        <v>125.83867677245605</v>
      </c>
      <c r="L63" s="37">
        <v>116.79373386429947</v>
      </c>
      <c r="M63" s="37">
        <v>110.42331749756082</v>
      </c>
      <c r="N63" s="37">
        <v>107.58338157171571</v>
      </c>
      <c r="O63" s="37">
        <v>113.936893038992</v>
      </c>
      <c r="P63" s="37">
        <v>111.91258859367028</v>
      </c>
      <c r="Q63" s="37">
        <v>128.74718086859701</v>
      </c>
      <c r="R63" s="37">
        <v>115.98425504648716</v>
      </c>
      <c r="S63" s="37">
        <v>117.36932452225034</v>
      </c>
      <c r="T63" s="37">
        <v>113.83716364531745</v>
      </c>
      <c r="U63" s="34"/>
      <c r="V63" s="36">
        <v>42917</v>
      </c>
      <c r="W63" s="37">
        <f t="shared" si="0"/>
        <v>4.3854088386550814</v>
      </c>
      <c r="X63" s="37">
        <f t="shared" si="1"/>
        <v>-51.23912514217448</v>
      </c>
      <c r="Y63" s="37">
        <f t="shared" si="2"/>
        <v>4.5839880813516487</v>
      </c>
      <c r="Z63" s="37">
        <f t="shared" si="3"/>
        <v>12.070394608322601</v>
      </c>
      <c r="AA63" s="37">
        <f t="shared" si="4"/>
        <v>8.8550935640316482</v>
      </c>
      <c r="AB63" s="37">
        <f t="shared" si="5"/>
        <v>3.4292669952109094</v>
      </c>
      <c r="AC63" s="37">
        <f t="shared" si="6"/>
        <v>3.079325718132182</v>
      </c>
      <c r="AD63" s="37">
        <f t="shared" si="7"/>
        <v>4.4755935303471404</v>
      </c>
      <c r="AE63" s="37">
        <f t="shared" si="8"/>
        <v>8.0975298766818895</v>
      </c>
      <c r="AF63" s="37">
        <f t="shared" si="9"/>
        <v>7.7247499443314069</v>
      </c>
      <c r="AG63" s="37">
        <f t="shared" si="10"/>
        <v>4.0016365125265168</v>
      </c>
      <c r="AH63" s="37">
        <f t="shared" si="11"/>
        <v>5.2533986611744723</v>
      </c>
      <c r="AI63" s="37">
        <f t="shared" si="12"/>
        <v>3.0656739737307674</v>
      </c>
      <c r="AJ63" s="37">
        <f t="shared" si="13"/>
        <v>3.9558154246399369</v>
      </c>
      <c r="AK63" s="37">
        <f t="shared" si="14"/>
        <v>1.4182006971651333</v>
      </c>
      <c r="AL63" s="37">
        <f t="shared" si="15"/>
        <v>-1.8013030293229946</v>
      </c>
      <c r="AM63" s="37">
        <f t="shared" si="16"/>
        <v>3.8060597005695769</v>
      </c>
      <c r="AN63" s="37">
        <f t="shared" si="17"/>
        <v>6.53795078455164</v>
      </c>
      <c r="AO63" s="37">
        <f t="shared" si="18"/>
        <v>4.1041002070667503</v>
      </c>
      <c r="AP63" s="34"/>
      <c r="AQ63" s="34"/>
      <c r="AR63" s="74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M63" s="74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</row>
    <row r="64" spans="1:84" s="76" customFormat="1" ht="21" x14ac:dyDescent="0.45">
      <c r="A64" s="36">
        <v>42948</v>
      </c>
      <c r="B64" s="37">
        <v>106.77087889390741</v>
      </c>
      <c r="C64" s="37">
        <v>65.151410385921466</v>
      </c>
      <c r="D64" s="37">
        <v>109.23800085391957</v>
      </c>
      <c r="E64" s="37">
        <v>118.87994026888444</v>
      </c>
      <c r="F64" s="37">
        <v>121.78663249576266</v>
      </c>
      <c r="G64" s="37">
        <v>113.9427972012555</v>
      </c>
      <c r="H64" s="37">
        <v>113.23258643720276</v>
      </c>
      <c r="I64" s="37">
        <v>120.00632219000582</v>
      </c>
      <c r="J64" s="37">
        <v>115.49347403609396</v>
      </c>
      <c r="K64" s="37">
        <v>122.51096659375044</v>
      </c>
      <c r="L64" s="37">
        <v>117.18884848913926</v>
      </c>
      <c r="M64" s="37">
        <v>108.20876248638636</v>
      </c>
      <c r="N64" s="37">
        <v>106.47993936022411</v>
      </c>
      <c r="O64" s="37">
        <v>114.02308021801838</v>
      </c>
      <c r="P64" s="37">
        <v>112.55832845147589</v>
      </c>
      <c r="Q64" s="37">
        <v>130.64703601537073</v>
      </c>
      <c r="R64" s="37">
        <v>115.75805096191047</v>
      </c>
      <c r="S64" s="37">
        <v>117.19240567110975</v>
      </c>
      <c r="T64" s="37">
        <v>113.89801764162286</v>
      </c>
      <c r="U64" s="34"/>
      <c r="V64" s="36">
        <v>42948</v>
      </c>
      <c r="W64" s="37">
        <f t="shared" si="0"/>
        <v>2.2977052596271648</v>
      </c>
      <c r="X64" s="37">
        <f t="shared" si="1"/>
        <v>-57.053790916398697</v>
      </c>
      <c r="Y64" s="37">
        <f t="shared" si="2"/>
        <v>2.8681718442862092</v>
      </c>
      <c r="Z64" s="37">
        <f t="shared" si="3"/>
        <v>8.8827567452578933</v>
      </c>
      <c r="AA64" s="37">
        <f t="shared" si="4"/>
        <v>10.105456690427374</v>
      </c>
      <c r="AB64" s="37">
        <f t="shared" si="5"/>
        <v>3.6115103446868773</v>
      </c>
      <c r="AC64" s="37">
        <f t="shared" si="6"/>
        <v>1.8673259312797654</v>
      </c>
      <c r="AD64" s="37">
        <f t="shared" si="7"/>
        <v>5.7425548345016608</v>
      </c>
      <c r="AE64" s="37">
        <f t="shared" si="8"/>
        <v>5.2644024837917698</v>
      </c>
      <c r="AF64" s="37">
        <f t="shared" si="9"/>
        <v>6.707882092286539</v>
      </c>
      <c r="AG64" s="37">
        <f t="shared" si="10"/>
        <v>3.9685639162789386</v>
      </c>
      <c r="AH64" s="37">
        <f t="shared" si="11"/>
        <v>3.9948951135291679</v>
      </c>
      <c r="AI64" s="37">
        <f t="shared" si="12"/>
        <v>2.774512302459911</v>
      </c>
      <c r="AJ64" s="37">
        <f t="shared" si="13"/>
        <v>4.1385419229903277</v>
      </c>
      <c r="AK64" s="37">
        <f t="shared" si="14"/>
        <v>1.4551999124923469</v>
      </c>
      <c r="AL64" s="37">
        <f t="shared" si="15"/>
        <v>1.0809270351801956</v>
      </c>
      <c r="AM64" s="37">
        <f t="shared" si="16"/>
        <v>0.46023852317283342</v>
      </c>
      <c r="AN64" s="37">
        <f t="shared" si="17"/>
        <v>4.3841983999156611</v>
      </c>
      <c r="AO64" s="37">
        <f t="shared" si="18"/>
        <v>3.1552945492880298</v>
      </c>
      <c r="AP64" s="34"/>
      <c r="AQ64" s="34"/>
      <c r="AR64" s="74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M64" s="74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</row>
    <row r="65" spans="1:84" s="76" customFormat="1" ht="21" x14ac:dyDescent="0.45">
      <c r="A65" s="36">
        <v>42979</v>
      </c>
      <c r="B65" s="37">
        <v>103.90711364914256</v>
      </c>
      <c r="C65" s="37">
        <v>63.571064525490826</v>
      </c>
      <c r="D65" s="37">
        <v>106.49658874952527</v>
      </c>
      <c r="E65" s="37">
        <v>117.14476039533599</v>
      </c>
      <c r="F65" s="37">
        <v>114.87251982663449</v>
      </c>
      <c r="G65" s="37">
        <v>114.85603851680037</v>
      </c>
      <c r="H65" s="37">
        <v>112.22023421123012</v>
      </c>
      <c r="I65" s="37">
        <v>115.36413910622724</v>
      </c>
      <c r="J65" s="37">
        <v>111.73556592729557</v>
      </c>
      <c r="K65" s="37">
        <v>126.42880492970427</v>
      </c>
      <c r="L65" s="37">
        <v>117.23266677668707</v>
      </c>
      <c r="M65" s="37">
        <v>103.62507495251455</v>
      </c>
      <c r="N65" s="37">
        <v>109.31984039265927</v>
      </c>
      <c r="O65" s="37">
        <v>113.54700945706092</v>
      </c>
      <c r="P65" s="37">
        <v>104.69614235518183</v>
      </c>
      <c r="Q65" s="37">
        <v>125.78331210612917</v>
      </c>
      <c r="R65" s="37">
        <v>111.55259539383729</v>
      </c>
      <c r="S65" s="37">
        <v>116.70696228653377</v>
      </c>
      <c r="T65" s="37">
        <v>112.06562129566402</v>
      </c>
      <c r="U65" s="34"/>
      <c r="V65" s="36">
        <v>42979</v>
      </c>
      <c r="W65" s="37">
        <f t="shared" si="0"/>
        <v>3.7246869440131576</v>
      </c>
      <c r="X65" s="37">
        <f t="shared" si="1"/>
        <v>-49.739352761442149</v>
      </c>
      <c r="Y65" s="37">
        <f t="shared" si="2"/>
        <v>3.2485422605435588</v>
      </c>
      <c r="Z65" s="37">
        <f t="shared" si="3"/>
        <v>0.64469511570331406</v>
      </c>
      <c r="AA65" s="37">
        <f t="shared" si="4"/>
        <v>7.519140006779736</v>
      </c>
      <c r="AB65" s="37">
        <f t="shared" si="5"/>
        <v>3.11292076520904</v>
      </c>
      <c r="AC65" s="37">
        <f t="shared" si="6"/>
        <v>-0.52777683647265405</v>
      </c>
      <c r="AD65" s="37">
        <f t="shared" si="7"/>
        <v>2.7035289729954144</v>
      </c>
      <c r="AE65" s="37">
        <f t="shared" si="8"/>
        <v>-1.4447091230595248</v>
      </c>
      <c r="AF65" s="37">
        <f t="shared" si="9"/>
        <v>-3.8192838677345264</v>
      </c>
      <c r="AG65" s="37">
        <f t="shared" si="10"/>
        <v>3.7751299161006955</v>
      </c>
      <c r="AH65" s="37">
        <f t="shared" si="11"/>
        <v>2.9998077411727877</v>
      </c>
      <c r="AI65" s="37">
        <f t="shared" si="12"/>
        <v>2.8572140730678086</v>
      </c>
      <c r="AJ65" s="37">
        <f t="shared" si="13"/>
        <v>2.8230905099796644</v>
      </c>
      <c r="AK65" s="37">
        <f t="shared" si="14"/>
        <v>0.55216221898457718</v>
      </c>
      <c r="AL65" s="37">
        <f t="shared" si="15"/>
        <v>2.8411689425024775</v>
      </c>
      <c r="AM65" s="37">
        <f t="shared" si="16"/>
        <v>1.5540511055521051</v>
      </c>
      <c r="AN65" s="37">
        <f t="shared" si="17"/>
        <v>2.0753631633592988</v>
      </c>
      <c r="AO65" s="37">
        <f t="shared" si="18"/>
        <v>2.0625430362149331</v>
      </c>
      <c r="AP65" s="34"/>
      <c r="AQ65" s="34"/>
      <c r="AR65" s="74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M65" s="74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</row>
    <row r="66" spans="1:84" s="76" customFormat="1" ht="21" x14ac:dyDescent="0.45">
      <c r="A66" s="36">
        <v>43009</v>
      </c>
      <c r="B66" s="37">
        <v>101.75412454033632</v>
      </c>
      <c r="C66" s="37">
        <v>62.650047371253038</v>
      </c>
      <c r="D66" s="37">
        <v>108.81760752927346</v>
      </c>
      <c r="E66" s="37">
        <v>123.99523707438368</v>
      </c>
      <c r="F66" s="37">
        <v>114.6274003282979</v>
      </c>
      <c r="G66" s="37">
        <v>116.97738463709211</v>
      </c>
      <c r="H66" s="37">
        <v>115.62764953168302</v>
      </c>
      <c r="I66" s="37">
        <v>125.03519913069026</v>
      </c>
      <c r="J66" s="37">
        <v>120.02919878793871</v>
      </c>
      <c r="K66" s="37">
        <v>125.6978313354447</v>
      </c>
      <c r="L66" s="37">
        <v>118.57509311397551</v>
      </c>
      <c r="M66" s="37">
        <v>113.90524992182391</v>
      </c>
      <c r="N66" s="37">
        <v>115.20545662871181</v>
      </c>
      <c r="O66" s="37">
        <v>113.06835201559331</v>
      </c>
      <c r="P66" s="37">
        <v>89.661618915931086</v>
      </c>
      <c r="Q66" s="37">
        <v>128.64045538059162</v>
      </c>
      <c r="R66" s="37">
        <v>115.60305887237887</v>
      </c>
      <c r="S66" s="37">
        <v>119.02086297456765</v>
      </c>
      <c r="T66" s="37">
        <v>113.61178936823107</v>
      </c>
      <c r="U66" s="34"/>
      <c r="V66" s="36">
        <v>43009</v>
      </c>
      <c r="W66" s="37">
        <f t="shared" si="0"/>
        <v>4.3656198330801033</v>
      </c>
      <c r="X66" s="37">
        <f t="shared" si="1"/>
        <v>-46.816473855119291</v>
      </c>
      <c r="Y66" s="37">
        <f t="shared" si="2"/>
        <v>2.2120938603515441</v>
      </c>
      <c r="Z66" s="37">
        <f t="shared" si="3"/>
        <v>11.903388608019696</v>
      </c>
      <c r="AA66" s="37">
        <f t="shared" si="4"/>
        <v>-2.4903336658680075</v>
      </c>
      <c r="AB66" s="37">
        <f t="shared" si="5"/>
        <v>3.3941711020868581</v>
      </c>
      <c r="AC66" s="37">
        <f t="shared" si="6"/>
        <v>0.69327084809674488</v>
      </c>
      <c r="AD66" s="37">
        <f t="shared" si="7"/>
        <v>0.28670355897328648</v>
      </c>
      <c r="AE66" s="37">
        <f t="shared" si="8"/>
        <v>9.9898029355337599</v>
      </c>
      <c r="AF66" s="37">
        <f t="shared" si="9"/>
        <v>4.1272552887951122</v>
      </c>
      <c r="AG66" s="37">
        <f t="shared" si="10"/>
        <v>3.8299485070963328</v>
      </c>
      <c r="AH66" s="37">
        <f t="shared" si="11"/>
        <v>4.9743653761786106</v>
      </c>
      <c r="AI66" s="37">
        <f t="shared" si="12"/>
        <v>3.0632585482232457</v>
      </c>
      <c r="AJ66" s="37">
        <f t="shared" si="13"/>
        <v>2.0723763441408636</v>
      </c>
      <c r="AK66" s="37">
        <f t="shared" si="14"/>
        <v>-0.51582807495384486</v>
      </c>
      <c r="AL66" s="37">
        <f t="shared" si="15"/>
        <v>4.3666028622166664</v>
      </c>
      <c r="AM66" s="37">
        <f t="shared" si="16"/>
        <v>3.7030191748505672</v>
      </c>
      <c r="AN66" s="37">
        <f t="shared" si="17"/>
        <v>4.0356630117494063</v>
      </c>
      <c r="AO66" s="37">
        <f t="shared" si="18"/>
        <v>2.8810570914616278</v>
      </c>
      <c r="AP66" s="34"/>
      <c r="AQ66" s="34"/>
      <c r="AR66" s="74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M66" s="74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</row>
    <row r="67" spans="1:84" s="76" customFormat="1" ht="21" x14ac:dyDescent="0.45">
      <c r="A67" s="36">
        <v>43040</v>
      </c>
      <c r="B67" s="37">
        <v>109.69558377996016</v>
      </c>
      <c r="C67" s="37">
        <v>59.777631408504575</v>
      </c>
      <c r="D67" s="37">
        <v>118.56230476145464</v>
      </c>
      <c r="E67" s="37">
        <v>125.54319628190966</v>
      </c>
      <c r="F67" s="37">
        <v>118.65702245423981</v>
      </c>
      <c r="G67" s="37">
        <v>120.60952012819143</v>
      </c>
      <c r="H67" s="37">
        <v>118.54535509549956</v>
      </c>
      <c r="I67" s="37">
        <v>122.31587920031207</v>
      </c>
      <c r="J67" s="37">
        <v>115.36389949784424</v>
      </c>
      <c r="K67" s="37">
        <v>127.57535824174639</v>
      </c>
      <c r="L67" s="37">
        <v>119.14418631793893</v>
      </c>
      <c r="M67" s="37">
        <v>117.21144099889014</v>
      </c>
      <c r="N67" s="37">
        <v>123.39847007608707</v>
      </c>
      <c r="O67" s="37">
        <v>113.43286072945361</v>
      </c>
      <c r="P67" s="37">
        <v>86.975094227851699</v>
      </c>
      <c r="Q67" s="37">
        <v>125.00567956211688</v>
      </c>
      <c r="R67" s="37">
        <v>110.88817299062636</v>
      </c>
      <c r="S67" s="37">
        <v>124.31386611448801</v>
      </c>
      <c r="T67" s="37">
        <v>116.91926130423204</v>
      </c>
      <c r="U67" s="34"/>
      <c r="V67" s="36">
        <v>43040</v>
      </c>
      <c r="W67" s="37">
        <f t="shared" si="0"/>
        <v>2.0468536798871924</v>
      </c>
      <c r="X67" s="37">
        <f t="shared" si="1"/>
        <v>-55.589250119154613</v>
      </c>
      <c r="Y67" s="37">
        <f t="shared" si="2"/>
        <v>4.4853605777830552</v>
      </c>
      <c r="Z67" s="37">
        <f t="shared" si="3"/>
        <v>2.7021562422124106</v>
      </c>
      <c r="AA67" s="37">
        <f t="shared" si="4"/>
        <v>-4.5497155608299806</v>
      </c>
      <c r="AB67" s="37">
        <f t="shared" si="5"/>
        <v>2.6110457602827069</v>
      </c>
      <c r="AC67" s="37">
        <f t="shared" si="6"/>
        <v>-0.7045215391876809</v>
      </c>
      <c r="AD67" s="37">
        <f t="shared" si="7"/>
        <v>3.4785584623612493</v>
      </c>
      <c r="AE67" s="37">
        <f t="shared" si="8"/>
        <v>0.66574715231821813</v>
      </c>
      <c r="AF67" s="37">
        <f t="shared" si="9"/>
        <v>-3.4423722172190878</v>
      </c>
      <c r="AG67" s="37">
        <f t="shared" si="10"/>
        <v>3.6002091047978979</v>
      </c>
      <c r="AH67" s="37">
        <f t="shared" si="11"/>
        <v>2.8656004158118122</v>
      </c>
      <c r="AI67" s="37">
        <f t="shared" si="12"/>
        <v>6.8026154429318808</v>
      </c>
      <c r="AJ67" s="37">
        <f t="shared" si="13"/>
        <v>1.5221298254436135</v>
      </c>
      <c r="AK67" s="37">
        <f t="shared" si="14"/>
        <v>-0.78035369340076954</v>
      </c>
      <c r="AL67" s="37">
        <f t="shared" si="15"/>
        <v>2.6601949318330753</v>
      </c>
      <c r="AM67" s="37">
        <f t="shared" si="16"/>
        <v>-1.1893154065696905</v>
      </c>
      <c r="AN67" s="37">
        <f t="shared" si="17"/>
        <v>6.5339120621400895</v>
      </c>
      <c r="AO67" s="37">
        <f t="shared" si="18"/>
        <v>1.6709487030632175</v>
      </c>
      <c r="AP67" s="34"/>
      <c r="AQ67" s="34"/>
      <c r="AR67" s="74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M67" s="74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</row>
    <row r="68" spans="1:84" s="76" customFormat="1" ht="21" x14ac:dyDescent="0.45">
      <c r="A68" s="38">
        <v>43070</v>
      </c>
      <c r="B68" s="39">
        <v>114.77919343609126</v>
      </c>
      <c r="C68" s="39">
        <v>62.132206102670736</v>
      </c>
      <c r="D68" s="39">
        <v>121.34627982061166</v>
      </c>
      <c r="E68" s="39">
        <v>125.66970165962817</v>
      </c>
      <c r="F68" s="39">
        <v>114.5867639076762</v>
      </c>
      <c r="G68" s="39">
        <v>121.83418964898135</v>
      </c>
      <c r="H68" s="39">
        <v>125.20056548195636</v>
      </c>
      <c r="I68" s="39">
        <v>147.81450394772421</v>
      </c>
      <c r="J68" s="39">
        <v>150.69297666438754</v>
      </c>
      <c r="K68" s="39">
        <v>140.59268520048954</v>
      </c>
      <c r="L68" s="39">
        <v>120.52783921055095</v>
      </c>
      <c r="M68" s="39">
        <v>128.56612551762274</v>
      </c>
      <c r="N68" s="39">
        <v>134.74126920801916</v>
      </c>
      <c r="O68" s="39">
        <v>116.03863161314852</v>
      </c>
      <c r="P68" s="39">
        <v>97.587774438540421</v>
      </c>
      <c r="Q68" s="39">
        <v>138.83645144631615</v>
      </c>
      <c r="R68" s="39">
        <v>108.94118100767768</v>
      </c>
      <c r="S68" s="39">
        <v>129.43489439166987</v>
      </c>
      <c r="T68" s="39">
        <v>122.62817480268359</v>
      </c>
      <c r="U68" s="34"/>
      <c r="V68" s="38">
        <v>43070</v>
      </c>
      <c r="W68" s="39">
        <f t="shared" si="0"/>
        <v>1.6402829912358641</v>
      </c>
      <c r="X68" s="39">
        <f t="shared" si="1"/>
        <v>-60.924485066390879</v>
      </c>
      <c r="Y68" s="39">
        <f t="shared" si="2"/>
        <v>-0.16122043752963577</v>
      </c>
      <c r="Z68" s="39">
        <f t="shared" si="3"/>
        <v>2.7010030922478308</v>
      </c>
      <c r="AA68" s="39">
        <f t="shared" si="4"/>
        <v>-3.5122948743587301</v>
      </c>
      <c r="AB68" s="39">
        <f t="shared" si="5"/>
        <v>1.8420819063145188</v>
      </c>
      <c r="AC68" s="39">
        <f t="shared" si="6"/>
        <v>-1.9557431333014392</v>
      </c>
      <c r="AD68" s="39">
        <f t="shared" si="7"/>
        <v>4.9062393850780666</v>
      </c>
      <c r="AE68" s="39">
        <f t="shared" si="8"/>
        <v>9.1302070608317223</v>
      </c>
      <c r="AF68" s="39">
        <f t="shared" si="9"/>
        <v>8.6826125347931935</v>
      </c>
      <c r="AG68" s="39">
        <f t="shared" si="10"/>
        <v>3.343707547364545</v>
      </c>
      <c r="AH68" s="39">
        <f t="shared" si="11"/>
        <v>0.12765326095862406</v>
      </c>
      <c r="AI68" s="39">
        <f t="shared" si="12"/>
        <v>1.4234295257740825</v>
      </c>
      <c r="AJ68" s="39">
        <f t="shared" si="13"/>
        <v>2.8420953232457009</v>
      </c>
      <c r="AK68" s="39">
        <f t="shared" si="14"/>
        <v>-0.10097736083459097</v>
      </c>
      <c r="AL68" s="39">
        <f t="shared" si="15"/>
        <v>11.889696064773304</v>
      </c>
      <c r="AM68" s="39">
        <f t="shared" si="16"/>
        <v>-0.29683208860392085</v>
      </c>
      <c r="AN68" s="39">
        <f t="shared" si="17"/>
        <v>7.6264697469112832</v>
      </c>
      <c r="AO68" s="39">
        <f t="shared" si="18"/>
        <v>1.6452430109290077</v>
      </c>
      <c r="AP68" s="34"/>
      <c r="AQ68" s="34"/>
      <c r="AR68" s="74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M68" s="74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</row>
    <row r="69" spans="1:84" s="76" customFormat="1" ht="21" x14ac:dyDescent="0.45">
      <c r="A69" s="54">
        <v>43101</v>
      </c>
      <c r="B69" s="55">
        <v>116.88802908770529</v>
      </c>
      <c r="C69" s="55">
        <v>64.664310654878264</v>
      </c>
      <c r="D69" s="55">
        <v>118.75629673468498</v>
      </c>
      <c r="E69" s="55">
        <v>125.2480275067398</v>
      </c>
      <c r="F69" s="55">
        <v>103.06975446568921</v>
      </c>
      <c r="G69" s="55">
        <v>117.52879351207126</v>
      </c>
      <c r="H69" s="55">
        <v>117.00698267614774</v>
      </c>
      <c r="I69" s="55">
        <v>115.63744732165533</v>
      </c>
      <c r="J69" s="55">
        <v>113.09588405077427</v>
      </c>
      <c r="K69" s="55">
        <v>147.5147371178405</v>
      </c>
      <c r="L69" s="55">
        <v>118.80185770725809</v>
      </c>
      <c r="M69" s="55">
        <v>109.15800993488001</v>
      </c>
      <c r="N69" s="55">
        <v>116.19169371119467</v>
      </c>
      <c r="O69" s="55">
        <v>112.82914363517784</v>
      </c>
      <c r="P69" s="55">
        <v>109.09458409987084</v>
      </c>
      <c r="Q69" s="55">
        <v>128.39814042835923</v>
      </c>
      <c r="R69" s="55">
        <v>117.37683166931552</v>
      </c>
      <c r="S69" s="55">
        <v>127.08495611187878</v>
      </c>
      <c r="T69" s="55">
        <v>117.72759310151083</v>
      </c>
      <c r="U69" s="34"/>
      <c r="V69" s="54">
        <v>43101</v>
      </c>
      <c r="W69" s="55">
        <f t="shared" si="0"/>
        <v>1.4775254287669952</v>
      </c>
      <c r="X69" s="55">
        <f t="shared" si="1"/>
        <v>-57.226077615881977</v>
      </c>
      <c r="Y69" s="55">
        <f t="shared" si="2"/>
        <v>2.5082505205625836</v>
      </c>
      <c r="Z69" s="55">
        <f t="shared" si="3"/>
        <v>7.068543349692618</v>
      </c>
      <c r="AA69" s="55">
        <f t="shared" si="4"/>
        <v>-3.7954608488437174</v>
      </c>
      <c r="AB69" s="55">
        <f t="shared" si="5"/>
        <v>2.5804642794134054</v>
      </c>
      <c r="AC69" s="55">
        <f t="shared" si="6"/>
        <v>2.5066132452209899E-2</v>
      </c>
      <c r="AD69" s="55">
        <f t="shared" si="7"/>
        <v>2.7919471140549206</v>
      </c>
      <c r="AE69" s="55">
        <f t="shared" si="8"/>
        <v>-0.38269192180401035</v>
      </c>
      <c r="AF69" s="55">
        <f t="shared" si="9"/>
        <v>5.5334434678236732</v>
      </c>
      <c r="AG69" s="55">
        <f t="shared" si="10"/>
        <v>3.6398957249215584</v>
      </c>
      <c r="AH69" s="55">
        <f t="shared" si="11"/>
        <v>1.2374502097070916</v>
      </c>
      <c r="AI69" s="55">
        <f t="shared" si="12"/>
        <v>2.6502649762328616</v>
      </c>
      <c r="AJ69" s="55">
        <f t="shared" si="13"/>
        <v>2.8059018899061101</v>
      </c>
      <c r="AK69" s="55">
        <f t="shared" si="14"/>
        <v>2.8925551117817037</v>
      </c>
      <c r="AL69" s="55">
        <f t="shared" si="15"/>
        <v>6.8281123523324965</v>
      </c>
      <c r="AM69" s="55">
        <f t="shared" si="16"/>
        <v>3.3588754014722184</v>
      </c>
      <c r="AN69" s="55">
        <f t="shared" si="17"/>
        <v>6.4264017827886875</v>
      </c>
      <c r="AO69" s="55">
        <f t="shared" si="18"/>
        <v>2.0097351665209402</v>
      </c>
      <c r="AP69" s="34"/>
      <c r="AQ69" s="34"/>
      <c r="AR69" s="74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M69" s="74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</row>
    <row r="70" spans="1:84" s="76" customFormat="1" ht="21" x14ac:dyDescent="0.45">
      <c r="A70" s="56">
        <v>43132</v>
      </c>
      <c r="B70" s="57">
        <v>122.88420802155458</v>
      </c>
      <c r="C70" s="57">
        <v>63.587877164724844</v>
      </c>
      <c r="D70" s="57">
        <v>118.33540717764079</v>
      </c>
      <c r="E70" s="57">
        <v>123.56621507376997</v>
      </c>
      <c r="F70" s="57">
        <v>108.92637793153604</v>
      </c>
      <c r="G70" s="57">
        <v>114.00876165266276</v>
      </c>
      <c r="H70" s="57">
        <v>116.88553564044507</v>
      </c>
      <c r="I70" s="57">
        <v>109.08365216766384</v>
      </c>
      <c r="J70" s="57">
        <v>113.63047027222865</v>
      </c>
      <c r="K70" s="57">
        <v>127.76314172806865</v>
      </c>
      <c r="L70" s="57">
        <v>118.51902393899296</v>
      </c>
      <c r="M70" s="57">
        <v>110.62071313813104</v>
      </c>
      <c r="N70" s="57">
        <v>115.95909453111217</v>
      </c>
      <c r="O70" s="57">
        <v>118.25631580120491</v>
      </c>
      <c r="P70" s="57">
        <v>127.32012203780501</v>
      </c>
      <c r="Q70" s="57">
        <v>127.20236642488389</v>
      </c>
      <c r="R70" s="57">
        <v>114.16340379892486</v>
      </c>
      <c r="S70" s="57">
        <v>122.48953899306595</v>
      </c>
      <c r="T70" s="57">
        <v>117.75274836223824</v>
      </c>
      <c r="U70" s="34"/>
      <c r="V70" s="56">
        <v>43132</v>
      </c>
      <c r="W70" s="57">
        <f t="shared" si="0"/>
        <v>3.0635725168268522</v>
      </c>
      <c r="X70" s="57">
        <f t="shared" si="1"/>
        <v>-52.06830191460417</v>
      </c>
      <c r="Y70" s="57">
        <f t="shared" si="2"/>
        <v>4.6240821296054975</v>
      </c>
      <c r="Z70" s="57">
        <f t="shared" si="3"/>
        <v>12.403906094988358</v>
      </c>
      <c r="AA70" s="57">
        <f t="shared" si="4"/>
        <v>0.44700644589079275</v>
      </c>
      <c r="AB70" s="57">
        <f t="shared" si="5"/>
        <v>2.4714420652439628</v>
      </c>
      <c r="AC70" s="57">
        <f t="shared" si="6"/>
        <v>3.3605626467463736</v>
      </c>
      <c r="AD70" s="57">
        <f t="shared" si="7"/>
        <v>4.070842512308019</v>
      </c>
      <c r="AE70" s="57">
        <f t="shared" si="8"/>
        <v>3.0452216470752802</v>
      </c>
      <c r="AF70" s="57">
        <f t="shared" si="9"/>
        <v>5.112169230703941</v>
      </c>
      <c r="AG70" s="57">
        <f t="shared" si="10"/>
        <v>3.8444932273271775</v>
      </c>
      <c r="AH70" s="57">
        <f t="shared" si="11"/>
        <v>1.4457067241935135</v>
      </c>
      <c r="AI70" s="57">
        <f t="shared" si="12"/>
        <v>2.1002550291210724</v>
      </c>
      <c r="AJ70" s="57">
        <f t="shared" si="13"/>
        <v>3.5071865740731454</v>
      </c>
      <c r="AK70" s="57">
        <f t="shared" si="14"/>
        <v>2.2244825073085366</v>
      </c>
      <c r="AL70" s="57">
        <f t="shared" si="15"/>
        <v>4.3734092325754261</v>
      </c>
      <c r="AM70" s="57">
        <f t="shared" si="16"/>
        <v>2.8455599239303808</v>
      </c>
      <c r="AN70" s="57">
        <f t="shared" si="17"/>
        <v>5.2162724809491294</v>
      </c>
      <c r="AO70" s="57">
        <f t="shared" si="18"/>
        <v>3.0114985879519622</v>
      </c>
      <c r="AP70" s="34"/>
      <c r="AQ70" s="34"/>
      <c r="AR70" s="74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M70" s="74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</row>
    <row r="71" spans="1:84" s="76" customFormat="1" ht="21" x14ac:dyDescent="0.45">
      <c r="A71" s="56">
        <v>43160</v>
      </c>
      <c r="B71" s="57">
        <v>129.26576339718761</v>
      </c>
      <c r="C71" s="57">
        <v>64.353839064824385</v>
      </c>
      <c r="D71" s="57">
        <v>125.73038706851855</v>
      </c>
      <c r="E71" s="57">
        <v>125.20156429988485</v>
      </c>
      <c r="F71" s="57">
        <v>105.41090678638263</v>
      </c>
      <c r="G71" s="57">
        <v>115.00389608364556</v>
      </c>
      <c r="H71" s="57">
        <v>120.57839886210684</v>
      </c>
      <c r="I71" s="57">
        <v>131.42890226962052</v>
      </c>
      <c r="J71" s="57">
        <v>121.34560007200315</v>
      </c>
      <c r="K71" s="57">
        <v>129.89688641058387</v>
      </c>
      <c r="L71" s="57">
        <v>120.07236652876587</v>
      </c>
      <c r="M71" s="57">
        <v>115.58546154047757</v>
      </c>
      <c r="N71" s="57">
        <v>123.07757091751162</v>
      </c>
      <c r="O71" s="57">
        <v>120.1047363632174</v>
      </c>
      <c r="P71" s="57">
        <v>128.70983649506036</v>
      </c>
      <c r="Q71" s="57">
        <v>134.09331484915455</v>
      </c>
      <c r="R71" s="57">
        <v>120.15110687306958</v>
      </c>
      <c r="S71" s="57">
        <v>123.09885872242889</v>
      </c>
      <c r="T71" s="57">
        <v>121.73222551034141</v>
      </c>
      <c r="U71" s="34"/>
      <c r="V71" s="56">
        <v>43160</v>
      </c>
      <c r="W71" s="57">
        <f t="shared" si="0"/>
        <v>3.1687256262314349</v>
      </c>
      <c r="X71" s="57">
        <f t="shared" si="1"/>
        <v>-55.052186281190444</v>
      </c>
      <c r="Y71" s="57">
        <f t="shared" si="2"/>
        <v>5.0909631553639514</v>
      </c>
      <c r="Z71" s="57">
        <f t="shared" si="3"/>
        <v>8.107153485897129</v>
      </c>
      <c r="AA71" s="57">
        <f t="shared" si="4"/>
        <v>1.3794757103229074</v>
      </c>
      <c r="AB71" s="57">
        <f t="shared" si="5"/>
        <v>2.0572118326788882</v>
      </c>
      <c r="AC71" s="57">
        <f t="shared" si="6"/>
        <v>3.4439591402393432</v>
      </c>
      <c r="AD71" s="57">
        <f t="shared" si="7"/>
        <v>13.376369322427962</v>
      </c>
      <c r="AE71" s="57">
        <f t="shared" si="8"/>
        <v>3.795134001056752</v>
      </c>
      <c r="AF71" s="57">
        <f t="shared" si="9"/>
        <v>4.1336112538991898</v>
      </c>
      <c r="AG71" s="57">
        <f t="shared" si="10"/>
        <v>4.0399981709852995</v>
      </c>
      <c r="AH71" s="57">
        <f t="shared" si="11"/>
        <v>0.830966895296541</v>
      </c>
      <c r="AI71" s="57">
        <f t="shared" si="12"/>
        <v>2.1927103567777522</v>
      </c>
      <c r="AJ71" s="57">
        <f t="shared" si="13"/>
        <v>4.7052405602232596</v>
      </c>
      <c r="AK71" s="57">
        <f t="shared" si="14"/>
        <v>2.4582101793704396</v>
      </c>
      <c r="AL71" s="57">
        <f t="shared" si="15"/>
        <v>5.8549254050245025</v>
      </c>
      <c r="AM71" s="57">
        <f t="shared" si="16"/>
        <v>-0.82492457033768574</v>
      </c>
      <c r="AN71" s="57">
        <f t="shared" si="17"/>
        <v>4.4535271692386971</v>
      </c>
      <c r="AO71" s="57">
        <f t="shared" si="18"/>
        <v>3.0928776715818884</v>
      </c>
      <c r="AP71" s="34"/>
      <c r="AQ71" s="34"/>
      <c r="AR71" s="74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M71" s="74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</row>
    <row r="72" spans="1:84" s="76" customFormat="1" ht="21" x14ac:dyDescent="0.45">
      <c r="A72" s="56">
        <v>43191</v>
      </c>
      <c r="B72" s="57">
        <v>116.65221398449938</v>
      </c>
      <c r="C72" s="57">
        <v>69.039101207685903</v>
      </c>
      <c r="D72" s="57">
        <v>121.09868965250429</v>
      </c>
      <c r="E72" s="57">
        <v>116.9198787744013</v>
      </c>
      <c r="F72" s="57">
        <v>110.21120864158307</v>
      </c>
      <c r="G72" s="57">
        <v>116.61417097781322</v>
      </c>
      <c r="H72" s="57">
        <v>120.64408935614834</v>
      </c>
      <c r="I72" s="57">
        <v>119.46904258107632</v>
      </c>
      <c r="J72" s="57">
        <v>127.15541767900655</v>
      </c>
      <c r="K72" s="57">
        <v>131.58861558951409</v>
      </c>
      <c r="L72" s="57">
        <v>120.68977674402919</v>
      </c>
      <c r="M72" s="57">
        <v>119.47416310774385</v>
      </c>
      <c r="N72" s="57">
        <v>121.80472970778118</v>
      </c>
      <c r="O72" s="57">
        <v>119.68251778377537</v>
      </c>
      <c r="P72" s="57">
        <v>112.34863938873723</v>
      </c>
      <c r="Q72" s="57">
        <v>134.05809896202231</v>
      </c>
      <c r="R72" s="57">
        <v>120.85454098764839</v>
      </c>
      <c r="S72" s="57">
        <v>124.54239337804898</v>
      </c>
      <c r="T72" s="57">
        <v>119.49655495723935</v>
      </c>
      <c r="U72" s="34"/>
      <c r="V72" s="56">
        <v>43191</v>
      </c>
      <c r="W72" s="57">
        <f t="shared" si="0"/>
        <v>3.6626921807641821</v>
      </c>
      <c r="X72" s="57">
        <f t="shared" si="1"/>
        <v>-40.765879363548997</v>
      </c>
      <c r="Y72" s="57">
        <f t="shared" si="2"/>
        <v>5.6918056400774759</v>
      </c>
      <c r="Z72" s="57">
        <f t="shared" si="3"/>
        <v>6.247535774482202</v>
      </c>
      <c r="AA72" s="57">
        <f t="shared" si="4"/>
        <v>3.6746247587659866</v>
      </c>
      <c r="AB72" s="57">
        <f t="shared" si="5"/>
        <v>3.5146929901341224</v>
      </c>
      <c r="AC72" s="57">
        <f t="shared" si="6"/>
        <v>3.466840423923685</v>
      </c>
      <c r="AD72" s="57">
        <f t="shared" si="7"/>
        <v>-4.4408933052301336</v>
      </c>
      <c r="AE72" s="57">
        <f t="shared" si="8"/>
        <v>14.411387533671132</v>
      </c>
      <c r="AF72" s="57">
        <f t="shared" si="9"/>
        <v>4.2490363586887128</v>
      </c>
      <c r="AG72" s="57">
        <f t="shared" si="10"/>
        <v>4.2502124996644142</v>
      </c>
      <c r="AH72" s="57">
        <f t="shared" si="11"/>
        <v>2.0543266661990458</v>
      </c>
      <c r="AI72" s="57">
        <f t="shared" si="12"/>
        <v>5.7575791230794664</v>
      </c>
      <c r="AJ72" s="57">
        <f t="shared" si="13"/>
        <v>5.3175902068732341</v>
      </c>
      <c r="AK72" s="57">
        <f t="shared" si="14"/>
        <v>2.1103363721801003</v>
      </c>
      <c r="AL72" s="57">
        <f t="shared" si="15"/>
        <v>11.383805104878135</v>
      </c>
      <c r="AM72" s="57">
        <f t="shared" si="16"/>
        <v>4.1341641891848155</v>
      </c>
      <c r="AN72" s="57">
        <f t="shared" si="17"/>
        <v>5.4396691970060687</v>
      </c>
      <c r="AO72" s="57">
        <f t="shared" si="18"/>
        <v>4.1937370040627968</v>
      </c>
      <c r="AP72" s="34"/>
      <c r="AQ72" s="34"/>
      <c r="AR72" s="74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M72" s="74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</row>
    <row r="73" spans="1:84" s="76" customFormat="1" ht="21" x14ac:dyDescent="0.45">
      <c r="A73" s="56">
        <v>43221</v>
      </c>
      <c r="B73" s="57">
        <v>112.31393613864975</v>
      </c>
      <c r="C73" s="57">
        <v>72.38770819396585</v>
      </c>
      <c r="D73" s="57">
        <v>117.4114983350654</v>
      </c>
      <c r="E73" s="57">
        <v>112.75526946022364</v>
      </c>
      <c r="F73" s="57">
        <v>120.252744420003</v>
      </c>
      <c r="G73" s="57">
        <v>115.99663838821398</v>
      </c>
      <c r="H73" s="57">
        <v>119.47640792818309</v>
      </c>
      <c r="I73" s="57">
        <v>123.87399773105614</v>
      </c>
      <c r="J73" s="57">
        <v>134.86288817126996</v>
      </c>
      <c r="K73" s="57">
        <v>134.93943786458857</v>
      </c>
      <c r="L73" s="57">
        <v>121.12237911912611</v>
      </c>
      <c r="M73" s="57">
        <v>115.86694494378787</v>
      </c>
      <c r="N73" s="57">
        <v>119.0316647615614</v>
      </c>
      <c r="O73" s="57">
        <v>119.03987349714873</v>
      </c>
      <c r="P73" s="57">
        <v>104.63671764364966</v>
      </c>
      <c r="Q73" s="57">
        <v>133.48389861563916</v>
      </c>
      <c r="R73" s="57">
        <v>118.85718235453656</v>
      </c>
      <c r="S73" s="57">
        <v>124.18032372568048</v>
      </c>
      <c r="T73" s="57">
        <v>118.66541867982544</v>
      </c>
      <c r="U73" s="34"/>
      <c r="V73" s="56">
        <v>43221</v>
      </c>
      <c r="W73" s="57">
        <f t="shared" si="0"/>
        <v>4.5159575401875429</v>
      </c>
      <c r="X73" s="57">
        <f t="shared" si="1"/>
        <v>-59.401328370552761</v>
      </c>
      <c r="Y73" s="57">
        <f t="shared" si="2"/>
        <v>4.1029867640634592</v>
      </c>
      <c r="Z73" s="57">
        <f t="shared" si="3"/>
        <v>4.7057205440728609</v>
      </c>
      <c r="AA73" s="57">
        <f t="shared" si="4"/>
        <v>7.8314299658462261</v>
      </c>
      <c r="AB73" s="57">
        <f t="shared" si="5"/>
        <v>4.7918784312616367</v>
      </c>
      <c r="AC73" s="57">
        <f t="shared" si="6"/>
        <v>4.3979266524676746</v>
      </c>
      <c r="AD73" s="57">
        <f t="shared" si="7"/>
        <v>3.9602445425964419</v>
      </c>
      <c r="AE73" s="57">
        <f t="shared" si="8"/>
        <v>17.723332177772534</v>
      </c>
      <c r="AF73" s="57">
        <f t="shared" si="9"/>
        <v>8.968839732483417</v>
      </c>
      <c r="AG73" s="57">
        <f t="shared" si="10"/>
        <v>4.5088350571757445</v>
      </c>
      <c r="AH73" s="57">
        <f t="shared" si="11"/>
        <v>4.5899793951628993</v>
      </c>
      <c r="AI73" s="57">
        <f t="shared" si="12"/>
        <v>6.0793054388741155</v>
      </c>
      <c r="AJ73" s="57">
        <f t="shared" si="13"/>
        <v>5.3078151775491875</v>
      </c>
      <c r="AK73" s="57">
        <f t="shared" si="14"/>
        <v>1.8062778679053224</v>
      </c>
      <c r="AL73" s="57">
        <f t="shared" si="15"/>
        <v>0.68670268448791205</v>
      </c>
      <c r="AM73" s="57">
        <f t="shared" si="16"/>
        <v>0.59228392187245049</v>
      </c>
      <c r="AN73" s="57">
        <f t="shared" si="17"/>
        <v>6.8146770467157296</v>
      </c>
      <c r="AO73" s="57">
        <f t="shared" si="18"/>
        <v>4.3495987704353922</v>
      </c>
      <c r="AP73" s="34"/>
      <c r="AQ73" s="34"/>
      <c r="AR73" s="74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M73" s="74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</row>
    <row r="74" spans="1:84" s="76" customFormat="1" ht="21" x14ac:dyDescent="0.45">
      <c r="A74" s="56">
        <v>43252</v>
      </c>
      <c r="B74" s="57">
        <v>106.94269153708176</v>
      </c>
      <c r="C74" s="57">
        <v>67.448605700355841</v>
      </c>
      <c r="D74" s="57">
        <v>113.88032801450389</v>
      </c>
      <c r="E74" s="57">
        <v>121.5097387903314</v>
      </c>
      <c r="F74" s="57">
        <v>119.6156082283923</v>
      </c>
      <c r="G74" s="57">
        <v>114.95798729561017</v>
      </c>
      <c r="H74" s="57">
        <v>115.8988084409344</v>
      </c>
      <c r="I74" s="57">
        <v>122.29281565972674</v>
      </c>
      <c r="J74" s="57">
        <v>117.45639504085139</v>
      </c>
      <c r="K74" s="57">
        <v>130.82637965727858</v>
      </c>
      <c r="L74" s="57">
        <v>121.08154520286131</v>
      </c>
      <c r="M74" s="57">
        <v>113.16514591215773</v>
      </c>
      <c r="N74" s="57">
        <v>115.44140141786407</v>
      </c>
      <c r="O74" s="57">
        <v>118.85282581681896</v>
      </c>
      <c r="P74" s="57">
        <v>104.49018761523175</v>
      </c>
      <c r="Q74" s="57">
        <v>141.57542330030333</v>
      </c>
      <c r="R74" s="57">
        <v>116.01643828974909</v>
      </c>
      <c r="S74" s="57">
        <v>123.56657614991627</v>
      </c>
      <c r="T74" s="57">
        <v>116.38563102776271</v>
      </c>
      <c r="U74" s="34"/>
      <c r="V74" s="56">
        <v>43252</v>
      </c>
      <c r="W74" s="57">
        <f t="shared" si="0"/>
        <v>3.3903454333133141</v>
      </c>
      <c r="X74" s="57">
        <f t="shared" si="1"/>
        <v>-18.79197701909564</v>
      </c>
      <c r="Y74" s="57">
        <f t="shared" si="2"/>
        <v>3.0537962486827581</v>
      </c>
      <c r="Z74" s="57">
        <f t="shared" si="3"/>
        <v>3.8461427664798151</v>
      </c>
      <c r="AA74" s="57">
        <f t="shared" si="4"/>
        <v>10.897138262449602</v>
      </c>
      <c r="AB74" s="57">
        <f t="shared" si="5"/>
        <v>4.6550566430782823</v>
      </c>
      <c r="AC74" s="57">
        <f t="shared" si="6"/>
        <v>3.3718865470868451</v>
      </c>
      <c r="AD74" s="57">
        <f t="shared" si="7"/>
        <v>1.582511492563853</v>
      </c>
      <c r="AE74" s="57">
        <f t="shared" si="8"/>
        <v>2.0723100598578412</v>
      </c>
      <c r="AF74" s="57">
        <f t="shared" si="9"/>
        <v>5.6830018892557206</v>
      </c>
      <c r="AG74" s="57">
        <f t="shared" si="10"/>
        <v>4.3382435804418833</v>
      </c>
      <c r="AH74" s="57">
        <f t="shared" si="11"/>
        <v>6.6000603647606226</v>
      </c>
      <c r="AI74" s="57">
        <f t="shared" si="12"/>
        <v>6.2410457700418078</v>
      </c>
      <c r="AJ74" s="57">
        <f t="shared" si="13"/>
        <v>4.8940985571642699</v>
      </c>
      <c r="AK74" s="57">
        <f t="shared" si="14"/>
        <v>1.6377807474930535</v>
      </c>
      <c r="AL74" s="57">
        <f t="shared" si="15"/>
        <v>12.287612579286261</v>
      </c>
      <c r="AM74" s="57">
        <f t="shared" si="16"/>
        <v>-0.28200288901214776</v>
      </c>
      <c r="AN74" s="57">
        <f t="shared" si="17"/>
        <v>6.3598144502682032</v>
      </c>
      <c r="AO74" s="57">
        <f t="shared" si="18"/>
        <v>4.2483886418114736</v>
      </c>
      <c r="AP74" s="34"/>
      <c r="AQ74" s="34"/>
      <c r="AR74" s="74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M74" s="74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</row>
    <row r="75" spans="1:84" s="76" customFormat="1" ht="21" x14ac:dyDescent="0.45">
      <c r="A75" s="56">
        <v>43282</v>
      </c>
      <c r="B75" s="57">
        <v>105.88912583026287</v>
      </c>
      <c r="C75" s="57">
        <v>71.15893145445753</v>
      </c>
      <c r="D75" s="57">
        <v>116.2112673363426</v>
      </c>
      <c r="E75" s="57">
        <v>117.88886889518862</v>
      </c>
      <c r="F75" s="57">
        <v>123.1755379824308</v>
      </c>
      <c r="G75" s="57">
        <v>115.62154036785557</v>
      </c>
      <c r="H75" s="57">
        <v>116.36377301415386</v>
      </c>
      <c r="I75" s="57">
        <v>132.10530013312925</v>
      </c>
      <c r="J75" s="57">
        <v>122.16770192690898</v>
      </c>
      <c r="K75" s="57">
        <v>135.25163630495467</v>
      </c>
      <c r="L75" s="57">
        <v>121.70920291886759</v>
      </c>
      <c r="M75" s="57">
        <v>119.7141290169488</v>
      </c>
      <c r="N75" s="57">
        <v>113.8290179212178</v>
      </c>
      <c r="O75" s="57">
        <v>119.04497420746706</v>
      </c>
      <c r="P75" s="57">
        <v>113.46238858933833</v>
      </c>
      <c r="Q75" s="57">
        <v>137.89517770952511</v>
      </c>
      <c r="R75" s="57">
        <v>119.89944456082165</v>
      </c>
      <c r="S75" s="57">
        <v>124.00503103987266</v>
      </c>
      <c r="T75" s="57">
        <v>118.22192372586042</v>
      </c>
      <c r="U75" s="34"/>
      <c r="V75" s="56">
        <v>43282</v>
      </c>
      <c r="W75" s="57">
        <f t="shared" si="0"/>
        <v>2.3135761095859522</v>
      </c>
      <c r="X75" s="57">
        <f t="shared" si="1"/>
        <v>17.077555173296474</v>
      </c>
      <c r="Y75" s="57">
        <f t="shared" si="2"/>
        <v>2.3973341583360508</v>
      </c>
      <c r="Z75" s="57">
        <f t="shared" si="3"/>
        <v>-0.37947883778588221</v>
      </c>
      <c r="AA75" s="57">
        <f t="shared" si="4"/>
        <v>6.349324194746103</v>
      </c>
      <c r="AB75" s="57">
        <f t="shared" si="5"/>
        <v>3.6107896617632491</v>
      </c>
      <c r="AC75" s="57">
        <f t="shared" si="6"/>
        <v>4.4091409913128388</v>
      </c>
      <c r="AD75" s="57">
        <f t="shared" si="7"/>
        <v>0.52331404538279003</v>
      </c>
      <c r="AE75" s="57">
        <f t="shared" si="8"/>
        <v>4.1223838352090354</v>
      </c>
      <c r="AF75" s="57">
        <f t="shared" si="9"/>
        <v>7.480180000238974</v>
      </c>
      <c r="AG75" s="57">
        <f t="shared" si="10"/>
        <v>4.2086753218107731</v>
      </c>
      <c r="AH75" s="57">
        <f t="shared" si="11"/>
        <v>8.4138130695024813</v>
      </c>
      <c r="AI75" s="57">
        <f t="shared" si="12"/>
        <v>5.8053913701705966</v>
      </c>
      <c r="AJ75" s="57">
        <f t="shared" si="13"/>
        <v>4.4832547493874273</v>
      </c>
      <c r="AK75" s="57">
        <f t="shared" si="14"/>
        <v>1.3848307997727005</v>
      </c>
      <c r="AL75" s="57">
        <f t="shared" si="15"/>
        <v>7.1053958457271307</v>
      </c>
      <c r="AM75" s="57">
        <f t="shared" si="16"/>
        <v>3.3756215554992934</v>
      </c>
      <c r="AN75" s="57">
        <f t="shared" si="17"/>
        <v>5.6536974585419557</v>
      </c>
      <c r="AO75" s="57">
        <f t="shared" si="18"/>
        <v>3.8517826166194453</v>
      </c>
      <c r="AP75" s="34"/>
      <c r="AQ75" s="34"/>
      <c r="AR75" s="74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M75" s="74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</row>
    <row r="76" spans="1:84" s="76" customFormat="1" ht="21" x14ac:dyDescent="0.45">
      <c r="A76" s="56">
        <v>43313</v>
      </c>
      <c r="B76" s="57">
        <v>110.6869712958445</v>
      </c>
      <c r="C76" s="57">
        <v>69.405670959351326</v>
      </c>
      <c r="D76" s="57">
        <v>114.13442939098384</v>
      </c>
      <c r="E76" s="57">
        <v>116.70699780587405</v>
      </c>
      <c r="F76" s="57">
        <v>127.46978974476281</v>
      </c>
      <c r="G76" s="57">
        <v>116.63836561498638</v>
      </c>
      <c r="H76" s="57">
        <v>116.79017497772064</v>
      </c>
      <c r="I76" s="57">
        <v>124.03358547897818</v>
      </c>
      <c r="J76" s="57">
        <v>117.30622843744354</v>
      </c>
      <c r="K76" s="57">
        <v>129.30824586050932</v>
      </c>
      <c r="L76" s="57">
        <v>121.92334620727557</v>
      </c>
      <c r="M76" s="57">
        <v>118.20965993216304</v>
      </c>
      <c r="N76" s="57">
        <v>110.39668779248625</v>
      </c>
      <c r="O76" s="57">
        <v>118.8696117978391</v>
      </c>
      <c r="P76" s="57">
        <v>113.9201700759907</v>
      </c>
      <c r="Q76" s="57">
        <v>135.89553920154771</v>
      </c>
      <c r="R76" s="57">
        <v>120.44012459940296</v>
      </c>
      <c r="S76" s="57">
        <v>123.70505312908112</v>
      </c>
      <c r="T76" s="57">
        <v>118.01018739234225</v>
      </c>
      <c r="U76" s="34"/>
      <c r="V76" s="56">
        <v>43313</v>
      </c>
      <c r="W76" s="57">
        <f t="shared" si="0"/>
        <v>3.6677532699045372</v>
      </c>
      <c r="X76" s="57">
        <f t="shared" si="1"/>
        <v>6.5298057988766942</v>
      </c>
      <c r="Y76" s="57">
        <f t="shared" si="2"/>
        <v>4.4823490898667302</v>
      </c>
      <c r="Z76" s="57">
        <f t="shared" si="3"/>
        <v>-1.8278461934751959</v>
      </c>
      <c r="AA76" s="57">
        <f t="shared" si="4"/>
        <v>4.666486898057471</v>
      </c>
      <c r="AB76" s="57">
        <f t="shared" si="5"/>
        <v>2.365720765104399</v>
      </c>
      <c r="AC76" s="57">
        <f t="shared" si="6"/>
        <v>3.1418416309786181</v>
      </c>
      <c r="AD76" s="57">
        <f t="shared" si="7"/>
        <v>3.3558759367660684</v>
      </c>
      <c r="AE76" s="57">
        <f t="shared" si="8"/>
        <v>1.5695730139549227</v>
      </c>
      <c r="AF76" s="57">
        <f t="shared" si="9"/>
        <v>5.5483026995443225</v>
      </c>
      <c r="AG76" s="57">
        <f t="shared" si="10"/>
        <v>4.0400582300926828</v>
      </c>
      <c r="AH76" s="57">
        <f t="shared" si="11"/>
        <v>9.2422251359125056</v>
      </c>
      <c r="AI76" s="57">
        <f t="shared" si="12"/>
        <v>3.6783909305317053</v>
      </c>
      <c r="AJ76" s="57">
        <f t="shared" si="13"/>
        <v>4.2504829465700169</v>
      </c>
      <c r="AK76" s="57">
        <f t="shared" si="14"/>
        <v>1.2098985861378537</v>
      </c>
      <c r="AL76" s="57">
        <f t="shared" si="15"/>
        <v>4.0173151617151746</v>
      </c>
      <c r="AM76" s="57">
        <f t="shared" si="16"/>
        <v>4.0447066952026489</v>
      </c>
      <c r="AN76" s="57">
        <f t="shared" si="17"/>
        <v>5.557226529036825</v>
      </c>
      <c r="AO76" s="57">
        <f t="shared" si="18"/>
        <v>3.6103962438206878</v>
      </c>
      <c r="AP76" s="34"/>
      <c r="AQ76" s="34"/>
      <c r="AR76" s="74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M76" s="74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</row>
    <row r="77" spans="1:84" s="76" customFormat="1" ht="21" x14ac:dyDescent="0.45">
      <c r="A77" s="56">
        <v>43344</v>
      </c>
      <c r="B77" s="57">
        <v>105.77229989455687</v>
      </c>
      <c r="C77" s="57">
        <v>68.822077587627049</v>
      </c>
      <c r="D77" s="57">
        <v>107.87440154078985</v>
      </c>
      <c r="E77" s="57">
        <v>116.33858670706508</v>
      </c>
      <c r="F77" s="57">
        <v>118.45664925911234</v>
      </c>
      <c r="G77" s="57">
        <v>117.1875042443659</v>
      </c>
      <c r="H77" s="57">
        <v>118.0162370971635</v>
      </c>
      <c r="I77" s="57">
        <v>124.43507002280268</v>
      </c>
      <c r="J77" s="57">
        <v>114.28638842580973</v>
      </c>
      <c r="K77" s="57">
        <v>133.38775323635184</v>
      </c>
      <c r="L77" s="57">
        <v>122.11169468792343</v>
      </c>
      <c r="M77" s="57">
        <v>114.05661577517198</v>
      </c>
      <c r="N77" s="57">
        <v>112.41849385726672</v>
      </c>
      <c r="O77" s="57">
        <v>119.14350554284003</v>
      </c>
      <c r="P77" s="57">
        <v>105.94267444311826</v>
      </c>
      <c r="Q77" s="57">
        <v>128.66261889149646</v>
      </c>
      <c r="R77" s="57">
        <v>113.44051232249116</v>
      </c>
      <c r="S77" s="57">
        <v>123.27822755057873</v>
      </c>
      <c r="T77" s="57">
        <v>115.44666405904239</v>
      </c>
      <c r="U77" s="34"/>
      <c r="V77" s="56">
        <v>43344</v>
      </c>
      <c r="W77" s="57">
        <f t="shared" si="0"/>
        <v>1.7950515416224277</v>
      </c>
      <c r="X77" s="57">
        <f t="shared" si="1"/>
        <v>8.2600678489986024</v>
      </c>
      <c r="Y77" s="57">
        <f t="shared" si="2"/>
        <v>1.2937623706474852</v>
      </c>
      <c r="Z77" s="57">
        <f t="shared" si="3"/>
        <v>-0.68818586981635121</v>
      </c>
      <c r="AA77" s="57">
        <f t="shared" si="4"/>
        <v>3.1200929847164787</v>
      </c>
      <c r="AB77" s="57">
        <f t="shared" si="5"/>
        <v>2.0299026134568408</v>
      </c>
      <c r="AC77" s="57">
        <f t="shared" si="6"/>
        <v>5.1648465418666376</v>
      </c>
      <c r="AD77" s="57">
        <f t="shared" si="7"/>
        <v>7.8628688142187144</v>
      </c>
      <c r="AE77" s="57">
        <f t="shared" si="8"/>
        <v>2.2829100809082803</v>
      </c>
      <c r="AF77" s="57">
        <f t="shared" si="9"/>
        <v>5.5042427321185414</v>
      </c>
      <c r="AG77" s="57">
        <f t="shared" si="10"/>
        <v>4.161833084058614</v>
      </c>
      <c r="AH77" s="57">
        <f t="shared" si="11"/>
        <v>10.066618361856541</v>
      </c>
      <c r="AI77" s="57">
        <f t="shared" si="12"/>
        <v>2.834484073044365</v>
      </c>
      <c r="AJ77" s="57">
        <f t="shared" si="13"/>
        <v>4.9287921474457477</v>
      </c>
      <c r="AK77" s="57">
        <f t="shared" si="14"/>
        <v>1.1906189281621948</v>
      </c>
      <c r="AL77" s="57">
        <f t="shared" si="15"/>
        <v>2.2891007854347833</v>
      </c>
      <c r="AM77" s="57">
        <f t="shared" si="16"/>
        <v>1.6924007209232315</v>
      </c>
      <c r="AN77" s="57">
        <f t="shared" si="17"/>
        <v>5.6305683356846288</v>
      </c>
      <c r="AO77" s="57">
        <f t="shared" si="18"/>
        <v>3.0170204959272269</v>
      </c>
      <c r="AP77" s="34"/>
      <c r="AQ77" s="34"/>
      <c r="AR77" s="74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M77" s="74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</row>
    <row r="78" spans="1:84" s="76" customFormat="1" ht="21" x14ac:dyDescent="0.45">
      <c r="A78" s="56">
        <v>43374</v>
      </c>
      <c r="B78" s="57">
        <v>103.96450095027849</v>
      </c>
      <c r="C78" s="57">
        <v>65.194747379118368</v>
      </c>
      <c r="D78" s="57">
        <v>113.46981725392384</v>
      </c>
      <c r="E78" s="57">
        <v>122.59030983137596</v>
      </c>
      <c r="F78" s="57">
        <v>127.02595846633938</v>
      </c>
      <c r="G78" s="57">
        <v>119.81009958120816</v>
      </c>
      <c r="H78" s="57">
        <v>121.1130577205836</v>
      </c>
      <c r="I78" s="57">
        <v>133.04523625998732</v>
      </c>
      <c r="J78" s="57">
        <v>120.2587796183816</v>
      </c>
      <c r="K78" s="57">
        <v>132.71314794266843</v>
      </c>
      <c r="L78" s="57">
        <v>123.8463127174204</v>
      </c>
      <c r="M78" s="57">
        <v>126.48185271045922</v>
      </c>
      <c r="N78" s="57">
        <v>116.95369654479302</v>
      </c>
      <c r="O78" s="57">
        <v>118.26120881103539</v>
      </c>
      <c r="P78" s="57">
        <v>90.850175745025922</v>
      </c>
      <c r="Q78" s="57">
        <v>137.14119018207103</v>
      </c>
      <c r="R78" s="57">
        <v>118.15341022274006</v>
      </c>
      <c r="S78" s="57">
        <v>126.95411592670779</v>
      </c>
      <c r="T78" s="57">
        <v>118.05130959667967</v>
      </c>
      <c r="U78" s="34"/>
      <c r="V78" s="56">
        <v>43374</v>
      </c>
      <c r="W78" s="57">
        <f t="shared" si="0"/>
        <v>2.1722720527814516</v>
      </c>
      <c r="X78" s="57">
        <f t="shared" si="1"/>
        <v>4.0617686891533964</v>
      </c>
      <c r="Y78" s="57">
        <f t="shared" si="2"/>
        <v>4.275236177563329</v>
      </c>
      <c r="Z78" s="57">
        <f t="shared" si="3"/>
        <v>-1.1330493623435842</v>
      </c>
      <c r="AA78" s="57">
        <f t="shared" si="4"/>
        <v>10.816400007791742</v>
      </c>
      <c r="AB78" s="57">
        <f t="shared" si="5"/>
        <v>2.4215919623303108</v>
      </c>
      <c r="AC78" s="57">
        <f t="shared" si="6"/>
        <v>4.7440281032414617</v>
      </c>
      <c r="AD78" s="57">
        <f t="shared" si="7"/>
        <v>6.4062257548170436</v>
      </c>
      <c r="AE78" s="57">
        <f t="shared" si="8"/>
        <v>0.19127081806860247</v>
      </c>
      <c r="AF78" s="57">
        <f t="shared" si="9"/>
        <v>5.58109597651071</v>
      </c>
      <c r="AG78" s="57">
        <f t="shared" si="10"/>
        <v>4.4454695037668017</v>
      </c>
      <c r="AH78" s="57">
        <f t="shared" si="11"/>
        <v>11.041284574035842</v>
      </c>
      <c r="AI78" s="57">
        <f t="shared" si="12"/>
        <v>1.5174974929490475</v>
      </c>
      <c r="AJ78" s="57">
        <f t="shared" si="13"/>
        <v>4.5926704536437768</v>
      </c>
      <c r="AK78" s="57">
        <f t="shared" si="14"/>
        <v>1.3256026864842312</v>
      </c>
      <c r="AL78" s="57">
        <f t="shared" si="15"/>
        <v>6.6081348797541182</v>
      </c>
      <c r="AM78" s="57">
        <f t="shared" si="16"/>
        <v>2.206127913255898</v>
      </c>
      <c r="AN78" s="57">
        <f t="shared" si="17"/>
        <v>6.6654305420683357</v>
      </c>
      <c r="AO78" s="57">
        <f t="shared" si="18"/>
        <v>3.9076228383830198</v>
      </c>
      <c r="AP78" s="34"/>
      <c r="AQ78" s="34"/>
      <c r="AR78" s="74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M78" s="74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</row>
    <row r="79" spans="1:84" s="76" customFormat="1" ht="21" x14ac:dyDescent="0.45">
      <c r="A79" s="56">
        <v>43405</v>
      </c>
      <c r="B79" s="57">
        <v>109.8727061108289</v>
      </c>
      <c r="C79" s="57">
        <v>71.161194252159333</v>
      </c>
      <c r="D79" s="57">
        <v>118.243732564599</v>
      </c>
      <c r="E79" s="57">
        <v>123.48003144636128</v>
      </c>
      <c r="F79" s="57">
        <v>129.13651890008794</v>
      </c>
      <c r="G79" s="57">
        <v>122.45736794710247</v>
      </c>
      <c r="H79" s="57">
        <v>125.26428354942799</v>
      </c>
      <c r="I79" s="57">
        <v>132.1418563293237</v>
      </c>
      <c r="J79" s="57">
        <v>128.79582331449197</v>
      </c>
      <c r="K79" s="57">
        <v>141.99783586358342</v>
      </c>
      <c r="L79" s="57">
        <v>124.54674190718598</v>
      </c>
      <c r="M79" s="57">
        <v>129.38860081707352</v>
      </c>
      <c r="N79" s="57">
        <v>124.85393325894724</v>
      </c>
      <c r="O79" s="57">
        <v>119.16137637654191</v>
      </c>
      <c r="P79" s="57">
        <v>88.42302797958844</v>
      </c>
      <c r="Q79" s="57">
        <v>133.52990661945833</v>
      </c>
      <c r="R79" s="57">
        <v>115.40029990361468</v>
      </c>
      <c r="S79" s="57">
        <v>132.12885498059316</v>
      </c>
      <c r="T79" s="57">
        <v>121.16404639874901</v>
      </c>
      <c r="U79" s="34"/>
      <c r="V79" s="56">
        <v>43405</v>
      </c>
      <c r="W79" s="57">
        <f t="shared" si="0"/>
        <v>0.16146714823455</v>
      </c>
      <c r="X79" s="57">
        <f t="shared" si="1"/>
        <v>19.043181496875476</v>
      </c>
      <c r="Y79" s="57">
        <f t="shared" si="2"/>
        <v>-0.26869602231215595</v>
      </c>
      <c r="Z79" s="57">
        <f t="shared" si="3"/>
        <v>-1.6433903999986512</v>
      </c>
      <c r="AA79" s="57">
        <f t="shared" si="4"/>
        <v>8.8317541002594737</v>
      </c>
      <c r="AB79" s="57">
        <f t="shared" si="5"/>
        <v>1.5320911789940226</v>
      </c>
      <c r="AC79" s="57">
        <f t="shared" si="6"/>
        <v>5.6678124997100952</v>
      </c>
      <c r="AD79" s="57">
        <f t="shared" si="7"/>
        <v>8.0332800559116464</v>
      </c>
      <c r="AE79" s="57">
        <f t="shared" si="8"/>
        <v>11.643091014705803</v>
      </c>
      <c r="AF79" s="57">
        <f t="shared" si="9"/>
        <v>11.30506535165469</v>
      </c>
      <c r="AG79" s="57">
        <f t="shared" si="10"/>
        <v>4.5344684925122607</v>
      </c>
      <c r="AH79" s="57">
        <f t="shared" si="11"/>
        <v>10.38905393057891</v>
      </c>
      <c r="AI79" s="57">
        <f t="shared" si="12"/>
        <v>1.1794823565986974</v>
      </c>
      <c r="AJ79" s="57">
        <f t="shared" si="13"/>
        <v>5.0501376851909612</v>
      </c>
      <c r="AK79" s="57">
        <f t="shared" si="14"/>
        <v>1.664768247268043</v>
      </c>
      <c r="AL79" s="57">
        <f t="shared" si="15"/>
        <v>6.819071811137718</v>
      </c>
      <c r="AM79" s="57">
        <f t="shared" si="16"/>
        <v>4.0690785962987661</v>
      </c>
      <c r="AN79" s="57">
        <f t="shared" si="17"/>
        <v>6.2864981279786321</v>
      </c>
      <c r="AO79" s="57">
        <f t="shared" si="18"/>
        <v>3.6305267816153446</v>
      </c>
      <c r="AP79" s="34"/>
      <c r="AQ79" s="34"/>
      <c r="AR79" s="74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M79" s="74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</row>
    <row r="80" spans="1:84" s="76" customFormat="1" ht="21" x14ac:dyDescent="0.45">
      <c r="A80" s="58">
        <v>43435</v>
      </c>
      <c r="B80" s="59">
        <v>115.61172856698546</v>
      </c>
      <c r="C80" s="59">
        <v>64.825099094350321</v>
      </c>
      <c r="D80" s="59">
        <v>124.08717497993422</v>
      </c>
      <c r="E80" s="59">
        <v>128.62632010710806</v>
      </c>
      <c r="F80" s="59">
        <v>123.50094216421058</v>
      </c>
      <c r="G80" s="59">
        <v>122.4579873514632</v>
      </c>
      <c r="H80" s="59">
        <v>128.32906616686614</v>
      </c>
      <c r="I80" s="59">
        <v>158.73451129480796</v>
      </c>
      <c r="J80" s="59">
        <v>141.97460024818696</v>
      </c>
      <c r="K80" s="59">
        <v>144.65216290914574</v>
      </c>
      <c r="L80" s="59">
        <v>125.45716482704088</v>
      </c>
      <c r="M80" s="59">
        <v>136.97210155405972</v>
      </c>
      <c r="N80" s="59">
        <v>137.74078564222174</v>
      </c>
      <c r="O80" s="59">
        <v>119.85852355867324</v>
      </c>
      <c r="P80" s="59">
        <v>99.679277443315968</v>
      </c>
      <c r="Q80" s="59">
        <v>133.98485280478758</v>
      </c>
      <c r="R80" s="59">
        <v>113.6617945647798</v>
      </c>
      <c r="S80" s="59">
        <v>134.21578724670601</v>
      </c>
      <c r="T80" s="59">
        <v>125.19532371602318</v>
      </c>
      <c r="U80" s="34"/>
      <c r="V80" s="58">
        <v>43435</v>
      </c>
      <c r="W80" s="59">
        <f t="shared" si="0"/>
        <v>0.72533627913821874</v>
      </c>
      <c r="X80" s="59">
        <f t="shared" si="1"/>
        <v>4.3341338745154161</v>
      </c>
      <c r="Y80" s="59">
        <f t="shared" si="2"/>
        <v>2.2587385154076998</v>
      </c>
      <c r="Z80" s="59">
        <f t="shared" si="3"/>
        <v>2.3526899550440277</v>
      </c>
      <c r="AA80" s="59">
        <f t="shared" si="4"/>
        <v>7.779413566227106</v>
      </c>
      <c r="AB80" s="59">
        <f t="shared" si="5"/>
        <v>0.51200545945198428</v>
      </c>
      <c r="AC80" s="59">
        <f t="shared" si="6"/>
        <v>2.4987911778726328</v>
      </c>
      <c r="AD80" s="59">
        <f t="shared" si="7"/>
        <v>7.3876426571411997</v>
      </c>
      <c r="AE80" s="59">
        <f t="shared" si="8"/>
        <v>-5.7855227291830005</v>
      </c>
      <c r="AF80" s="59">
        <f t="shared" si="9"/>
        <v>2.8874032122419919</v>
      </c>
      <c r="AG80" s="59">
        <f t="shared" si="10"/>
        <v>4.0897817871594384</v>
      </c>
      <c r="AH80" s="59">
        <f t="shared" si="11"/>
        <v>6.5382510382058285</v>
      </c>
      <c r="AI80" s="59">
        <f t="shared" si="12"/>
        <v>2.2261304586435244</v>
      </c>
      <c r="AJ80" s="59">
        <f t="shared" si="13"/>
        <v>3.2919139879721513</v>
      </c>
      <c r="AK80" s="59">
        <f t="shared" si="14"/>
        <v>2.1432018680708183</v>
      </c>
      <c r="AL80" s="59">
        <f t="shared" si="15"/>
        <v>-3.4944703577392602</v>
      </c>
      <c r="AM80" s="59">
        <f t="shared" si="16"/>
        <v>4.3331764108280026</v>
      </c>
      <c r="AN80" s="59">
        <f t="shared" si="17"/>
        <v>3.6936661303783751</v>
      </c>
      <c r="AO80" s="59">
        <f t="shared" si="18"/>
        <v>2.0934413461427539</v>
      </c>
      <c r="AP80" s="34"/>
      <c r="AQ80" s="34"/>
      <c r="AR80" s="74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M80" s="74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</row>
    <row r="81" spans="1:84" s="76" customFormat="1" ht="21" x14ac:dyDescent="0.45">
      <c r="A81" s="46">
        <v>43466</v>
      </c>
      <c r="B81" s="47">
        <v>120.98724892425311</v>
      </c>
      <c r="C81" s="47">
        <v>64.08943483595732</v>
      </c>
      <c r="D81" s="47">
        <v>122.29810892282956</v>
      </c>
      <c r="E81" s="47">
        <v>125.78549614199652</v>
      </c>
      <c r="F81" s="47">
        <v>107.54941724709197</v>
      </c>
      <c r="G81" s="47">
        <v>120.18317482176604</v>
      </c>
      <c r="H81" s="47">
        <v>122.28371248326862</v>
      </c>
      <c r="I81" s="47">
        <v>122.32757874194166</v>
      </c>
      <c r="J81" s="47">
        <v>133.35832135084217</v>
      </c>
      <c r="K81" s="47">
        <v>149.52623253151702</v>
      </c>
      <c r="L81" s="47">
        <v>124.29965044184164</v>
      </c>
      <c r="M81" s="47">
        <v>115.25310264295356</v>
      </c>
      <c r="N81" s="47">
        <v>119.73329507562801</v>
      </c>
      <c r="O81" s="47">
        <v>116.54236588223414</v>
      </c>
      <c r="P81" s="47">
        <v>111.81593505840327</v>
      </c>
      <c r="Q81" s="47">
        <v>124.24189564941973</v>
      </c>
      <c r="R81" s="47">
        <v>119.4299047640682</v>
      </c>
      <c r="S81" s="47">
        <v>132.63126778822036</v>
      </c>
      <c r="T81" s="47">
        <v>121.91746056972559</v>
      </c>
      <c r="U81" s="34"/>
      <c r="V81" s="46">
        <v>43466</v>
      </c>
      <c r="W81" s="47">
        <f t="shared" si="0"/>
        <v>3.5069629187365621</v>
      </c>
      <c r="X81" s="47">
        <f t="shared" si="1"/>
        <v>-0.88901561479427471</v>
      </c>
      <c r="Y81" s="47">
        <f t="shared" si="2"/>
        <v>2.9824205415038989</v>
      </c>
      <c r="Z81" s="47">
        <f t="shared" si="3"/>
        <v>0.42912343288423926</v>
      </c>
      <c r="AA81" s="47">
        <f t="shared" si="4"/>
        <v>4.34624376920776</v>
      </c>
      <c r="AB81" s="47">
        <f t="shared" si="5"/>
        <v>2.2584944764383721</v>
      </c>
      <c r="AC81" s="47">
        <f t="shared" si="6"/>
        <v>4.5097563294370389</v>
      </c>
      <c r="AD81" s="47">
        <f t="shared" si="7"/>
        <v>5.785436789932902</v>
      </c>
      <c r="AE81" s="47">
        <f t="shared" si="8"/>
        <v>17.916158019482921</v>
      </c>
      <c r="AF81" s="47">
        <f t="shared" si="9"/>
        <v>1.3635894643324207</v>
      </c>
      <c r="AG81" s="47">
        <f t="shared" si="10"/>
        <v>4.6276992975402322</v>
      </c>
      <c r="AH81" s="47">
        <f t="shared" si="11"/>
        <v>5.5837338109312213</v>
      </c>
      <c r="AI81" s="47">
        <f t="shared" si="12"/>
        <v>3.0480675952932756</v>
      </c>
      <c r="AJ81" s="47">
        <f t="shared" si="13"/>
        <v>3.2910134096759975</v>
      </c>
      <c r="AK81" s="47">
        <f t="shared" si="14"/>
        <v>2.4944876787294561</v>
      </c>
      <c r="AL81" s="47">
        <f t="shared" si="15"/>
        <v>-3.2369976427022351</v>
      </c>
      <c r="AM81" s="47">
        <f t="shared" si="16"/>
        <v>1.7491297605789669</v>
      </c>
      <c r="AN81" s="47">
        <f t="shared" si="17"/>
        <v>4.364255098344529</v>
      </c>
      <c r="AO81" s="47">
        <f t="shared" si="18"/>
        <v>3.5589510987471158</v>
      </c>
      <c r="AP81" s="34"/>
      <c r="AQ81" s="34"/>
      <c r="AR81" s="74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M81" s="74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</row>
    <row r="82" spans="1:84" s="76" customFormat="1" ht="21" x14ac:dyDescent="0.45">
      <c r="A82" s="36">
        <v>43497</v>
      </c>
      <c r="B82" s="37">
        <v>125.98649473654802</v>
      </c>
      <c r="C82" s="37">
        <v>65.035970624795439</v>
      </c>
      <c r="D82" s="37">
        <v>122.28176620001716</v>
      </c>
      <c r="E82" s="37">
        <v>119.99482088235969</v>
      </c>
      <c r="F82" s="37">
        <v>121.07544562629663</v>
      </c>
      <c r="G82" s="37">
        <v>119.11280902560372</v>
      </c>
      <c r="H82" s="37">
        <v>120.9207063141549</v>
      </c>
      <c r="I82" s="37">
        <v>118.24804271353079</v>
      </c>
      <c r="J82" s="37">
        <v>122.23312922635459</v>
      </c>
      <c r="K82" s="37">
        <v>136.20295604585883</v>
      </c>
      <c r="L82" s="37">
        <v>123.92235030936939</v>
      </c>
      <c r="M82" s="37">
        <v>116.69377088231438</v>
      </c>
      <c r="N82" s="37">
        <v>121.68561564218926</v>
      </c>
      <c r="O82" s="37">
        <v>119.89569087911924</v>
      </c>
      <c r="P82" s="37">
        <v>128.44598065724739</v>
      </c>
      <c r="Q82" s="37">
        <v>131.16529707084487</v>
      </c>
      <c r="R82" s="37">
        <v>115.41094467893716</v>
      </c>
      <c r="S82" s="37">
        <v>131.20843734744292</v>
      </c>
      <c r="T82" s="37">
        <v>122.67330603954777</v>
      </c>
      <c r="U82" s="34"/>
      <c r="V82" s="36">
        <v>43497</v>
      </c>
      <c r="W82" s="37">
        <f t="shared" si="0"/>
        <v>2.5245609382527761</v>
      </c>
      <c r="X82" s="37">
        <f t="shared" si="1"/>
        <v>2.2773105891226635</v>
      </c>
      <c r="Y82" s="37">
        <f t="shared" si="2"/>
        <v>3.334892841034673</v>
      </c>
      <c r="Z82" s="37">
        <f t="shared" si="3"/>
        <v>-2.8902675292579971</v>
      </c>
      <c r="AA82" s="37">
        <f t="shared" si="4"/>
        <v>11.15346707148997</v>
      </c>
      <c r="AB82" s="37">
        <f t="shared" si="5"/>
        <v>4.4768904590779357</v>
      </c>
      <c r="AC82" s="37">
        <f t="shared" si="6"/>
        <v>3.4522412474735376</v>
      </c>
      <c r="AD82" s="37">
        <f t="shared" si="7"/>
        <v>8.4012501999667961</v>
      </c>
      <c r="AE82" s="37">
        <f t="shared" si="8"/>
        <v>7.5707325099651825</v>
      </c>
      <c r="AF82" s="37">
        <f t="shared" si="9"/>
        <v>6.6058287262170694</v>
      </c>
      <c r="AG82" s="37">
        <f t="shared" si="10"/>
        <v>4.5590371830582797</v>
      </c>
      <c r="AH82" s="37">
        <f t="shared" si="11"/>
        <v>5.4899824561788648</v>
      </c>
      <c r="AI82" s="37">
        <f t="shared" si="12"/>
        <v>4.9383975739312405</v>
      </c>
      <c r="AJ82" s="37">
        <f t="shared" si="13"/>
        <v>1.3862896597169652</v>
      </c>
      <c r="AK82" s="37">
        <f t="shared" si="14"/>
        <v>0.88427390849348342</v>
      </c>
      <c r="AL82" s="37">
        <f t="shared" si="15"/>
        <v>3.1154535543182647</v>
      </c>
      <c r="AM82" s="37">
        <f t="shared" si="16"/>
        <v>1.0927677683906296</v>
      </c>
      <c r="AN82" s="37">
        <f t="shared" si="17"/>
        <v>7.1180758994207309</v>
      </c>
      <c r="AO82" s="37">
        <f t="shared" si="18"/>
        <v>4.17872002628134</v>
      </c>
      <c r="AP82" s="34"/>
      <c r="AQ82" s="34"/>
      <c r="AR82" s="74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M82" s="74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</row>
    <row r="83" spans="1:84" s="76" customFormat="1" ht="21" x14ac:dyDescent="0.45">
      <c r="A83" s="36">
        <v>43525</v>
      </c>
      <c r="B83" s="37">
        <v>132.24756587499888</v>
      </c>
      <c r="C83" s="37">
        <v>65.409925312735609</v>
      </c>
      <c r="D83" s="37">
        <v>127.09851683579909</v>
      </c>
      <c r="E83" s="37">
        <v>123.92909548211078</v>
      </c>
      <c r="F83" s="37">
        <v>115.03209142697098</v>
      </c>
      <c r="G83" s="37">
        <v>120.63516039566491</v>
      </c>
      <c r="H83" s="37">
        <v>123.59824511262983</v>
      </c>
      <c r="I83" s="37">
        <v>134.72788905141704</v>
      </c>
      <c r="J83" s="37">
        <v>124.20430956495903</v>
      </c>
      <c r="K83" s="37">
        <v>139.62949476532111</v>
      </c>
      <c r="L83" s="37">
        <v>125.14464476941185</v>
      </c>
      <c r="M83" s="37">
        <v>119.84705473859532</v>
      </c>
      <c r="N83" s="37">
        <v>129.07665737749016</v>
      </c>
      <c r="O83" s="37">
        <v>121.51169370993779</v>
      </c>
      <c r="P83" s="37">
        <v>130.06578159550031</v>
      </c>
      <c r="Q83" s="37">
        <v>137.92813392644217</v>
      </c>
      <c r="R83" s="37">
        <v>120.81099968582207</v>
      </c>
      <c r="S83" s="37">
        <v>133.96237370652398</v>
      </c>
      <c r="T83" s="37">
        <v>125.94134014446982</v>
      </c>
      <c r="U83" s="34"/>
      <c r="V83" s="36">
        <v>43525</v>
      </c>
      <c r="W83" s="37">
        <f t="shared" si="0"/>
        <v>2.3067225222267496</v>
      </c>
      <c r="X83" s="37">
        <f t="shared" si="1"/>
        <v>1.6410617661013447</v>
      </c>
      <c r="Y83" s="37">
        <f t="shared" si="2"/>
        <v>1.0881456735951645</v>
      </c>
      <c r="Z83" s="37">
        <f t="shared" si="3"/>
        <v>-1.0163361974665435</v>
      </c>
      <c r="AA83" s="37">
        <f t="shared" si="4"/>
        <v>9.1273141783002387</v>
      </c>
      <c r="AB83" s="37">
        <f t="shared" si="5"/>
        <v>4.8965856843002769</v>
      </c>
      <c r="AC83" s="37">
        <f t="shared" si="6"/>
        <v>2.5044670347434987</v>
      </c>
      <c r="AD83" s="37">
        <f t="shared" si="7"/>
        <v>2.5100923197462208</v>
      </c>
      <c r="AE83" s="37">
        <f t="shared" si="8"/>
        <v>2.3558410780939738</v>
      </c>
      <c r="AF83" s="37">
        <f t="shared" si="9"/>
        <v>7.4925647747814139</v>
      </c>
      <c r="AG83" s="37">
        <f t="shared" si="10"/>
        <v>4.2243510203747121</v>
      </c>
      <c r="AH83" s="37">
        <f t="shared" si="11"/>
        <v>3.6869629980457006</v>
      </c>
      <c r="AI83" s="37">
        <f t="shared" si="12"/>
        <v>4.874232092213802</v>
      </c>
      <c r="AJ83" s="37">
        <f t="shared" si="13"/>
        <v>1.1714420174617572</v>
      </c>
      <c r="AK83" s="37">
        <f t="shared" si="14"/>
        <v>1.0534898787568352</v>
      </c>
      <c r="AL83" s="37">
        <f t="shared" si="15"/>
        <v>2.8598137659595579</v>
      </c>
      <c r="AM83" s="37">
        <f t="shared" si="16"/>
        <v>0.54921908746925396</v>
      </c>
      <c r="AN83" s="37">
        <f t="shared" si="17"/>
        <v>8.825033064352624</v>
      </c>
      <c r="AO83" s="37">
        <f t="shared" si="18"/>
        <v>3.4576831372977921</v>
      </c>
      <c r="AP83" s="34"/>
      <c r="AQ83" s="34"/>
      <c r="AR83" s="74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M83" s="74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</row>
    <row r="84" spans="1:84" s="76" customFormat="1" ht="21" x14ac:dyDescent="0.45">
      <c r="A84" s="36">
        <v>43556</v>
      </c>
      <c r="B84" s="37">
        <v>117.21070673441375</v>
      </c>
      <c r="C84" s="37">
        <v>68.324689359088495</v>
      </c>
      <c r="D84" s="37">
        <v>124.30079337148553</v>
      </c>
      <c r="E84" s="37">
        <v>119.87685710844707</v>
      </c>
      <c r="F84" s="37">
        <v>130.79807568673985</v>
      </c>
      <c r="G84" s="37">
        <v>121.34598717698923</v>
      </c>
      <c r="H84" s="37">
        <v>122.22827304359245</v>
      </c>
      <c r="I84" s="37">
        <v>133.02926836892132</v>
      </c>
      <c r="J84" s="37">
        <v>128.55428900084524</v>
      </c>
      <c r="K84" s="37">
        <v>140.83688376823579</v>
      </c>
      <c r="L84" s="37">
        <v>125.70841590793299</v>
      </c>
      <c r="M84" s="37">
        <v>125.46069885518587</v>
      </c>
      <c r="N84" s="37">
        <v>121.82139245253391</v>
      </c>
      <c r="O84" s="37">
        <v>121.39779195295314</v>
      </c>
      <c r="P84" s="37">
        <v>113.3033184861074</v>
      </c>
      <c r="Q84" s="37">
        <v>131.39650103073626</v>
      </c>
      <c r="R84" s="37">
        <v>118.29005453620429</v>
      </c>
      <c r="S84" s="37">
        <v>136.39070673225433</v>
      </c>
      <c r="T84" s="37">
        <v>123.97176220757393</v>
      </c>
      <c r="U84" s="34"/>
      <c r="V84" s="36">
        <v>43556</v>
      </c>
      <c r="W84" s="37">
        <f t="shared" si="0"/>
        <v>0.47876738112195483</v>
      </c>
      <c r="X84" s="37">
        <f t="shared" si="1"/>
        <v>-1.0347930898582973</v>
      </c>
      <c r="Y84" s="37">
        <f t="shared" si="2"/>
        <v>2.6442100473338996</v>
      </c>
      <c r="Z84" s="37">
        <f t="shared" si="3"/>
        <v>2.5290638042409341</v>
      </c>
      <c r="AA84" s="37">
        <f t="shared" si="4"/>
        <v>18.679467632105514</v>
      </c>
      <c r="AB84" s="37">
        <f t="shared" si="5"/>
        <v>4.0576682572105938</v>
      </c>
      <c r="AC84" s="37">
        <f t="shared" si="6"/>
        <v>1.3131050977288368</v>
      </c>
      <c r="AD84" s="37">
        <f t="shared" si="7"/>
        <v>11.350409691818285</v>
      </c>
      <c r="AE84" s="37">
        <f t="shared" si="8"/>
        <v>1.1001271887368915</v>
      </c>
      <c r="AF84" s="37">
        <f t="shared" si="9"/>
        <v>7.0281673967688363</v>
      </c>
      <c r="AG84" s="37">
        <f t="shared" si="10"/>
        <v>4.158296832836001</v>
      </c>
      <c r="AH84" s="37">
        <f t="shared" si="11"/>
        <v>5.0107367080221934</v>
      </c>
      <c r="AI84" s="37">
        <f t="shared" si="12"/>
        <v>1.3679883197255549E-2</v>
      </c>
      <c r="AJ84" s="37">
        <f t="shared" si="13"/>
        <v>1.4331869022647652</v>
      </c>
      <c r="AK84" s="37">
        <f t="shared" si="14"/>
        <v>0.84974691510673495</v>
      </c>
      <c r="AL84" s="37">
        <f t="shared" si="15"/>
        <v>-1.9854062916706425</v>
      </c>
      <c r="AM84" s="37">
        <f t="shared" si="16"/>
        <v>-2.1219611861387904</v>
      </c>
      <c r="AN84" s="37">
        <f t="shared" si="17"/>
        <v>9.5134781280778355</v>
      </c>
      <c r="AO84" s="37">
        <f t="shared" si="18"/>
        <v>3.7450512710897783</v>
      </c>
      <c r="AP84" s="34"/>
      <c r="AQ84" s="34"/>
      <c r="AR84" s="74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M84" s="74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</row>
    <row r="85" spans="1:84" s="76" customFormat="1" ht="21" x14ac:dyDescent="0.45">
      <c r="A85" s="36">
        <v>43586</v>
      </c>
      <c r="B85" s="37">
        <v>112.77171113896262</v>
      </c>
      <c r="C85" s="37">
        <v>80.13374902242073</v>
      </c>
      <c r="D85" s="37">
        <v>124.91531191343365</v>
      </c>
      <c r="E85" s="37">
        <v>112.8701890989329</v>
      </c>
      <c r="F85" s="37">
        <v>138.21534668018387</v>
      </c>
      <c r="G85" s="37">
        <v>119.55843874583856</v>
      </c>
      <c r="H85" s="37">
        <v>122.94551009385862</v>
      </c>
      <c r="I85" s="37">
        <v>134.86324931405062</v>
      </c>
      <c r="J85" s="37">
        <v>127.50349998640658</v>
      </c>
      <c r="K85" s="37">
        <v>148.36981185849675</v>
      </c>
      <c r="L85" s="37">
        <v>126.44108449147139</v>
      </c>
      <c r="M85" s="37">
        <v>122.13299105468515</v>
      </c>
      <c r="N85" s="37">
        <v>120.09614188659536</v>
      </c>
      <c r="O85" s="37">
        <v>122.32953590604798</v>
      </c>
      <c r="P85" s="37">
        <v>105.46628988017228</v>
      </c>
      <c r="Q85" s="37">
        <v>141.61598442327568</v>
      </c>
      <c r="R85" s="37">
        <v>121.28167128418129</v>
      </c>
      <c r="S85" s="37">
        <v>134.53817582505076</v>
      </c>
      <c r="T85" s="37">
        <v>123.67986950576758</v>
      </c>
      <c r="U85" s="34"/>
      <c r="V85" s="36">
        <v>43586</v>
      </c>
      <c r="W85" s="37">
        <f t="shared" ref="W85:W86" si="19">B85/B73*100-100</f>
        <v>0.40758521698300854</v>
      </c>
      <c r="X85" s="37">
        <f t="shared" ref="X85:X86" si="20">C85/C73*100-100</f>
        <v>10.70076815762566</v>
      </c>
      <c r="Y85" s="37">
        <f t="shared" ref="Y85:Y86" si="21">D85/D73*100-100</f>
        <v>6.3910380880704736</v>
      </c>
      <c r="Z85" s="37">
        <f t="shared" ref="Z85:Z86" si="22">E85/E73*100-100</f>
        <v>0.10191952824855832</v>
      </c>
      <c r="AA85" s="37">
        <f t="shared" ref="AA85:AA86" si="23">F85/F73*100-100</f>
        <v>14.937374067275712</v>
      </c>
      <c r="AB85" s="37">
        <f t="shared" ref="AB85:AB86" si="24">G85/G73*100-100</f>
        <v>3.0706065340480535</v>
      </c>
      <c r="AC85" s="37">
        <f t="shared" ref="AC85:AC86" si="25">H85/H73*100-100</f>
        <v>2.9035876001233447</v>
      </c>
      <c r="AD85" s="37">
        <f t="shared" ref="AD85:AD86" si="26">I85/I73*100-100</f>
        <v>8.871314225971247</v>
      </c>
      <c r="AE85" s="37">
        <f t="shared" ref="AE85:AE86" si="27">J85/J73*100-100</f>
        <v>-5.4569409603013099</v>
      </c>
      <c r="AF85" s="37">
        <f t="shared" ref="AF85:AF86" si="28">K85/K73*100-100</f>
        <v>9.9528901308937776</v>
      </c>
      <c r="AG85" s="37">
        <f t="shared" ref="AG85:AG86" si="29">L85/L73*100-100</f>
        <v>4.3911830423296436</v>
      </c>
      <c r="AH85" s="37">
        <f t="shared" ref="AH85:AH86" si="30">M85/M73*100-100</f>
        <v>5.4079669693001904</v>
      </c>
      <c r="AI85" s="37">
        <f t="shared" ref="AI85:AI86" si="31">N85/N73*100-100</f>
        <v>0.89428063294441529</v>
      </c>
      <c r="AJ85" s="37">
        <f t="shared" ref="AJ85:AJ86" si="32">O85/O73*100-100</f>
        <v>2.7634962237909804</v>
      </c>
      <c r="AK85" s="37">
        <f t="shared" ref="AK85:AK86" si="33">P85/P73*100-100</f>
        <v>0.79281179226953213</v>
      </c>
      <c r="AL85" s="37">
        <f t="shared" ref="AL85:AL86" si="34">Q85/Q73*100-100</f>
        <v>6.0921848192735837</v>
      </c>
      <c r="AM85" s="37">
        <f t="shared" ref="AM85:AM86" si="35">R85/R73*100-100</f>
        <v>2.0398337581424073</v>
      </c>
      <c r="AN85" s="37">
        <f t="shared" ref="AN85:AN86" si="36">S85/S73*100-100</f>
        <v>8.3409768863634213</v>
      </c>
      <c r="AO85" s="37">
        <f t="shared" ref="AO85:AO86" si="37">T85/T73*100-100</f>
        <v>4.2257052490344904</v>
      </c>
      <c r="AP85" s="34"/>
      <c r="AQ85" s="34"/>
      <c r="AR85" s="74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M85" s="74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</row>
    <row r="86" spans="1:84" s="76" customFormat="1" ht="21" x14ac:dyDescent="0.45">
      <c r="A86" s="36">
        <v>43617</v>
      </c>
      <c r="B86" s="37">
        <v>107.70792368469856</v>
      </c>
      <c r="C86" s="37">
        <v>65.290315263604981</v>
      </c>
      <c r="D86" s="37">
        <v>117.68182576438903</v>
      </c>
      <c r="E86" s="37">
        <v>110.02441090512794</v>
      </c>
      <c r="F86" s="37">
        <v>130.21412001223445</v>
      </c>
      <c r="G86" s="37">
        <v>117.80675838677709</v>
      </c>
      <c r="H86" s="37">
        <v>118.84367234773539</v>
      </c>
      <c r="I86" s="37">
        <v>136.47371509351717</v>
      </c>
      <c r="J86" s="37">
        <v>124.29947193408478</v>
      </c>
      <c r="K86" s="37">
        <v>143.51765399129584</v>
      </c>
      <c r="L86" s="37">
        <v>126.58315527030321</v>
      </c>
      <c r="M86" s="37">
        <v>118.07923807489469</v>
      </c>
      <c r="N86" s="37">
        <v>119.53361877423217</v>
      </c>
      <c r="O86" s="37">
        <v>122.99942013591173</v>
      </c>
      <c r="P86" s="37">
        <v>105.47839661858455</v>
      </c>
      <c r="Q86" s="37">
        <v>138.72981443221371</v>
      </c>
      <c r="R86" s="37">
        <v>119.2456496447419</v>
      </c>
      <c r="S86" s="37">
        <v>132.0169211684875</v>
      </c>
      <c r="T86" s="37">
        <v>120.49449604872382</v>
      </c>
      <c r="U86" s="34"/>
      <c r="V86" s="36">
        <v>43617</v>
      </c>
      <c r="W86" s="37">
        <f t="shared" si="19"/>
        <v>0.71555347693063709</v>
      </c>
      <c r="X86" s="37">
        <f t="shared" si="20"/>
        <v>-3.1999037108923858</v>
      </c>
      <c r="Y86" s="37">
        <f t="shared" si="21"/>
        <v>3.338151387657561</v>
      </c>
      <c r="Z86" s="37">
        <f t="shared" si="22"/>
        <v>-9.4521871247058868</v>
      </c>
      <c r="AA86" s="37">
        <f t="shared" si="23"/>
        <v>8.8604756024861757</v>
      </c>
      <c r="AB86" s="37">
        <f t="shared" si="24"/>
        <v>2.478097571281765</v>
      </c>
      <c r="AC86" s="37">
        <f t="shared" si="25"/>
        <v>2.5408923063275211</v>
      </c>
      <c r="AD86" s="37">
        <f t="shared" si="26"/>
        <v>11.595856516418792</v>
      </c>
      <c r="AE86" s="37">
        <f t="shared" si="27"/>
        <v>5.8260573133147631</v>
      </c>
      <c r="AF86" s="37">
        <f t="shared" si="28"/>
        <v>9.7008526623332045</v>
      </c>
      <c r="AG86" s="37">
        <f t="shared" si="29"/>
        <v>4.5437230407197546</v>
      </c>
      <c r="AH86" s="37">
        <f t="shared" si="30"/>
        <v>4.3424078351398379</v>
      </c>
      <c r="AI86" s="37">
        <f t="shared" si="31"/>
        <v>3.5448437961658641</v>
      </c>
      <c r="AJ86" s="37">
        <f t="shared" si="32"/>
        <v>3.4888479012553688</v>
      </c>
      <c r="AK86" s="37">
        <f t="shared" si="33"/>
        <v>0.9457433524683978</v>
      </c>
      <c r="AL86" s="37">
        <f t="shared" si="34"/>
        <v>-2.0099596397134718</v>
      </c>
      <c r="AM86" s="37">
        <f t="shared" si="35"/>
        <v>2.7834084571083793</v>
      </c>
      <c r="AN86" s="37">
        <f t="shared" si="36"/>
        <v>6.8386980378244857</v>
      </c>
      <c r="AO86" s="37">
        <f t="shared" si="37"/>
        <v>3.5303885751850004</v>
      </c>
      <c r="AP86" s="34"/>
      <c r="AQ86" s="34"/>
      <c r="AR86" s="74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M86" s="74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</row>
    <row r="87" spans="1:84" s="76" customFormat="1" ht="21" x14ac:dyDescent="0.45">
      <c r="A87" s="36">
        <v>43647</v>
      </c>
      <c r="B87" s="37">
        <v>109.3316431803579</v>
      </c>
      <c r="C87" s="37">
        <v>76.076800322164232</v>
      </c>
      <c r="D87" s="37">
        <v>122.12301271782347</v>
      </c>
      <c r="E87" s="37">
        <v>103.82236548951754</v>
      </c>
      <c r="F87" s="37">
        <v>133.2989933656379</v>
      </c>
      <c r="G87" s="37">
        <v>119.01107522543158</v>
      </c>
      <c r="H87" s="37">
        <v>119.7678571844682</v>
      </c>
      <c r="I87" s="37">
        <v>141.05008086313975</v>
      </c>
      <c r="J87" s="37">
        <v>129.85523572756904</v>
      </c>
      <c r="K87" s="37">
        <v>147.39833302313554</v>
      </c>
      <c r="L87" s="37">
        <v>127.23056562707356</v>
      </c>
      <c r="M87" s="37">
        <v>124.37445278098805</v>
      </c>
      <c r="N87" s="37">
        <v>120.23130080305128</v>
      </c>
      <c r="O87" s="37">
        <v>123.19530305575441</v>
      </c>
      <c r="P87" s="37">
        <v>114.9981591541536</v>
      </c>
      <c r="Q87" s="37">
        <v>144.46666838297716</v>
      </c>
      <c r="R87" s="37">
        <v>119.50166260861415</v>
      </c>
      <c r="S87" s="37">
        <v>132.60520605679531</v>
      </c>
      <c r="T87" s="37">
        <v>123.03679770324794</v>
      </c>
      <c r="U87" s="34"/>
      <c r="V87" s="36">
        <v>43647</v>
      </c>
      <c r="W87" s="37">
        <f t="shared" ref="W87:W89" si="38">B87/B75*100-100</f>
        <v>3.2510584284294595</v>
      </c>
      <c r="X87" s="37">
        <f t="shared" ref="X87:X89" si="39">C87/C75*100-100</f>
        <v>6.9111055593269839</v>
      </c>
      <c r="Y87" s="37">
        <f t="shared" ref="Y87:Y89" si="40">D87/D75*100-100</f>
        <v>5.0870673016334251</v>
      </c>
      <c r="Z87" s="37">
        <f t="shared" ref="Z87:Z89" si="41">E87/E75*100-100</f>
        <v>-11.932003027509893</v>
      </c>
      <c r="AA87" s="37">
        <f t="shared" ref="AA87:AA89" si="42">F87/F75*100-100</f>
        <v>8.2187222796226536</v>
      </c>
      <c r="AB87" s="37">
        <f t="shared" ref="AB87:AB89" si="43">G87/G75*100-100</f>
        <v>2.9315773226961284</v>
      </c>
      <c r="AC87" s="37">
        <f t="shared" ref="AC87:AC89" si="44">H87/H75*100-100</f>
        <v>2.925381398470364</v>
      </c>
      <c r="AD87" s="37">
        <f t="shared" ref="AD87:AD89" si="45">I87/I75*100-100</f>
        <v>6.7709476614461295</v>
      </c>
      <c r="AE87" s="37">
        <f t="shared" ref="AE87:AE89" si="46">J87/J75*100-100</f>
        <v>6.2926073580883042</v>
      </c>
      <c r="AF87" s="37">
        <f t="shared" ref="AF87:AF89" si="47">K87/K75*100-100</f>
        <v>8.9808131347065085</v>
      </c>
      <c r="AG87" s="37">
        <f t="shared" ref="AG87:AG89" si="48">L87/L75*100-100</f>
        <v>4.5365203088928041</v>
      </c>
      <c r="AH87" s="37">
        <f t="shared" ref="AH87:AH89" si="49">M87/M75*100-100</f>
        <v>3.8928769747633112</v>
      </c>
      <c r="AI87" s="37">
        <f t="shared" ref="AI87:AI89" si="50">N87/N75*100-100</f>
        <v>5.624473441618008</v>
      </c>
      <c r="AJ87" s="37">
        <f t="shared" ref="AJ87:AJ89" si="51">O87/O75*100-100</f>
        <v>3.486353687686389</v>
      </c>
      <c r="AK87" s="37">
        <f t="shared" ref="AK87:AK89" si="52">P87/P75*100-100</f>
        <v>1.3535503561217723</v>
      </c>
      <c r="AL87" s="37">
        <f t="shared" ref="AL87:AL89" si="53">Q87/Q75*100-100</f>
        <v>4.7655696033800581</v>
      </c>
      <c r="AM87" s="37">
        <f t="shared" ref="AM87:AM89" si="54">R87/R75*100-100</f>
        <v>-0.33176296492825941</v>
      </c>
      <c r="AN87" s="37">
        <f t="shared" ref="AN87:AN89" si="55">S87/S75*100-100</f>
        <v>6.9353436266286224</v>
      </c>
      <c r="AO87" s="37">
        <f t="shared" ref="AO87:AO89" si="56">T87/T75*100-100</f>
        <v>4.072742030955709</v>
      </c>
      <c r="AP87" s="34"/>
      <c r="AQ87" s="34"/>
      <c r="AR87" s="74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M87" s="74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</row>
    <row r="88" spans="1:84" s="76" customFormat="1" ht="21" x14ac:dyDescent="0.45">
      <c r="A88" s="36">
        <v>43678</v>
      </c>
      <c r="B88" s="37">
        <v>112.26526989032729</v>
      </c>
      <c r="C88" s="37">
        <v>74.853420980613407</v>
      </c>
      <c r="D88" s="37">
        <v>116.49215504534665</v>
      </c>
      <c r="E88" s="37">
        <v>104.97077664665262</v>
      </c>
      <c r="F88" s="37">
        <v>133.94915460208179</v>
      </c>
      <c r="G88" s="37">
        <v>121.02716818248871</v>
      </c>
      <c r="H88" s="37">
        <v>120.17467993939765</v>
      </c>
      <c r="I88" s="37">
        <v>135.20640363132409</v>
      </c>
      <c r="J88" s="37">
        <v>124.24807888692033</v>
      </c>
      <c r="K88" s="37">
        <v>140.96382594136401</v>
      </c>
      <c r="L88" s="37">
        <v>127.19869267300528</v>
      </c>
      <c r="M88" s="37">
        <v>120.95190187372478</v>
      </c>
      <c r="N88" s="37">
        <v>110.07689732842844</v>
      </c>
      <c r="O88" s="37">
        <v>123.71019340712498</v>
      </c>
      <c r="P88" s="37">
        <v>115.68616986319003</v>
      </c>
      <c r="Q88" s="37">
        <v>143.32278166702193</v>
      </c>
      <c r="R88" s="37">
        <v>119.49561838493159</v>
      </c>
      <c r="S88" s="37">
        <v>132.60856884877322</v>
      </c>
      <c r="T88" s="37">
        <v>121.98891723897391</v>
      </c>
      <c r="U88" s="34"/>
      <c r="V88" s="36">
        <v>43678</v>
      </c>
      <c r="W88" s="37">
        <f t="shared" si="38"/>
        <v>1.4259118087749556</v>
      </c>
      <c r="X88" s="37">
        <f t="shared" si="39"/>
        <v>7.8491425066009981</v>
      </c>
      <c r="Y88" s="37">
        <f t="shared" si="40"/>
        <v>2.0657444619853322</v>
      </c>
      <c r="Z88" s="37">
        <f t="shared" si="41"/>
        <v>-10.056141773728953</v>
      </c>
      <c r="AA88" s="37">
        <f t="shared" si="42"/>
        <v>5.0830591862533367</v>
      </c>
      <c r="AB88" s="37">
        <f t="shared" si="43"/>
        <v>3.7627435401396099</v>
      </c>
      <c r="AC88" s="37">
        <f t="shared" si="44"/>
        <v>2.8979363737768722</v>
      </c>
      <c r="AD88" s="37">
        <f t="shared" si="45"/>
        <v>9.0078974248789478</v>
      </c>
      <c r="AE88" s="37">
        <f t="shared" si="46"/>
        <v>5.9177168526722426</v>
      </c>
      <c r="AF88" s="37">
        <f t="shared" si="47"/>
        <v>9.0137949078886237</v>
      </c>
      <c r="AG88" s="37">
        <f t="shared" si="48"/>
        <v>4.326773033903919</v>
      </c>
      <c r="AH88" s="37">
        <f t="shared" si="49"/>
        <v>2.3198120552376338</v>
      </c>
      <c r="AI88" s="37">
        <f t="shared" si="50"/>
        <v>-0.28967396617815666</v>
      </c>
      <c r="AJ88" s="37">
        <f t="shared" si="51"/>
        <v>4.0721775196155505</v>
      </c>
      <c r="AK88" s="37">
        <f t="shared" si="52"/>
        <v>1.550208172987567</v>
      </c>
      <c r="AL88" s="37">
        <f t="shared" si="53"/>
        <v>5.4654056410628868</v>
      </c>
      <c r="AM88" s="37">
        <f t="shared" si="54"/>
        <v>-0.78421225286248841</v>
      </c>
      <c r="AN88" s="37">
        <f t="shared" si="55"/>
        <v>7.1973743145331781</v>
      </c>
      <c r="AO88" s="37">
        <f t="shared" si="56"/>
        <v>3.3715138790550299</v>
      </c>
      <c r="AP88" s="34"/>
      <c r="AQ88" s="34"/>
      <c r="AR88" s="74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M88" s="74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</row>
    <row r="89" spans="1:84" s="76" customFormat="1" ht="21" x14ac:dyDescent="0.45">
      <c r="A89" s="36">
        <v>43709</v>
      </c>
      <c r="B89" s="37">
        <v>106.44064511132484</v>
      </c>
      <c r="C89" s="37">
        <v>71.161508892398942</v>
      </c>
      <c r="D89" s="37">
        <v>111.20736694235553</v>
      </c>
      <c r="E89" s="37">
        <v>110.31370535474633</v>
      </c>
      <c r="F89" s="37">
        <v>136.60582483170089</v>
      </c>
      <c r="G89" s="37">
        <v>122.03895939165923</v>
      </c>
      <c r="H89" s="37">
        <v>122.84996079617305</v>
      </c>
      <c r="I89" s="37">
        <v>128.80978210660734</v>
      </c>
      <c r="J89" s="37">
        <v>121.30965281213255</v>
      </c>
      <c r="K89" s="37">
        <v>144.61848445875796</v>
      </c>
      <c r="L89" s="37">
        <v>127.62858481020747</v>
      </c>
      <c r="M89" s="37">
        <v>117.49853269698806</v>
      </c>
      <c r="N89" s="37">
        <v>120.89161681625937</v>
      </c>
      <c r="O89" s="37">
        <v>123.75202417283742</v>
      </c>
      <c r="P89" s="37">
        <v>107.70410614239714</v>
      </c>
      <c r="Q89" s="37">
        <v>140.1294746250577</v>
      </c>
      <c r="R89" s="37">
        <v>120.31757288560246</v>
      </c>
      <c r="S89" s="37">
        <v>132.67153708045416</v>
      </c>
      <c r="T89" s="37">
        <v>120.84224600713722</v>
      </c>
      <c r="U89" s="34"/>
      <c r="V89" s="36">
        <v>43709</v>
      </c>
      <c r="W89" s="37">
        <f t="shared" si="38"/>
        <v>0.63187168798847893</v>
      </c>
      <c r="X89" s="37">
        <f t="shared" si="39"/>
        <v>3.3992453973701089</v>
      </c>
      <c r="Y89" s="37">
        <f t="shared" si="40"/>
        <v>3.0896722057877781</v>
      </c>
      <c r="Z89" s="37">
        <f t="shared" si="41"/>
        <v>-5.1787472435857467</v>
      </c>
      <c r="AA89" s="37">
        <f t="shared" si="42"/>
        <v>15.321364977063467</v>
      </c>
      <c r="AB89" s="37">
        <f t="shared" si="43"/>
        <v>4.1399082424153448</v>
      </c>
      <c r="AC89" s="37">
        <f t="shared" si="44"/>
        <v>4.095812422005892</v>
      </c>
      <c r="AD89" s="37">
        <f t="shared" si="45"/>
        <v>3.5156584739358436</v>
      </c>
      <c r="AE89" s="37">
        <f t="shared" si="46"/>
        <v>6.1453200884741079</v>
      </c>
      <c r="AF89" s="37">
        <f t="shared" si="47"/>
        <v>8.419611958307911</v>
      </c>
      <c r="AG89" s="37">
        <f t="shared" si="48"/>
        <v>4.5179048054188087</v>
      </c>
      <c r="AH89" s="37">
        <f t="shared" si="49"/>
        <v>3.0177266776008764</v>
      </c>
      <c r="AI89" s="37">
        <f t="shared" si="50"/>
        <v>7.5371254926708247</v>
      </c>
      <c r="AJ89" s="37">
        <f t="shared" si="51"/>
        <v>3.8680401495659709</v>
      </c>
      <c r="AK89" s="37">
        <f t="shared" si="52"/>
        <v>1.662627178837738</v>
      </c>
      <c r="AL89" s="37">
        <f t="shared" si="53"/>
        <v>8.9123444185691909</v>
      </c>
      <c r="AM89" s="37">
        <f t="shared" si="54"/>
        <v>6.0622615521702272</v>
      </c>
      <c r="AN89" s="37">
        <f t="shared" si="55"/>
        <v>7.6196013817780823</v>
      </c>
      <c r="AO89" s="37">
        <f t="shared" si="56"/>
        <v>4.6736577380316362</v>
      </c>
      <c r="AP89" s="34"/>
      <c r="AQ89" s="34"/>
      <c r="AR89" s="74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M89" s="74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</row>
    <row r="90" spans="1:84" s="76" customFormat="1" ht="21" x14ac:dyDescent="0.45">
      <c r="A90" s="36">
        <v>43739</v>
      </c>
      <c r="B90" s="37">
        <v>104.65211308749377</v>
      </c>
      <c r="C90" s="37">
        <v>72.69438699660823</v>
      </c>
      <c r="D90" s="37">
        <v>116.5534692311479</v>
      </c>
      <c r="E90" s="37">
        <v>131.84362265053372</v>
      </c>
      <c r="F90" s="37">
        <v>128.34726363773186</v>
      </c>
      <c r="G90" s="37">
        <v>125.01750837418348</v>
      </c>
      <c r="H90" s="37">
        <v>124.44895087352836</v>
      </c>
      <c r="I90" s="37">
        <v>137.55447842861957</v>
      </c>
      <c r="J90" s="37">
        <v>130.95445089889256</v>
      </c>
      <c r="K90" s="37">
        <v>146.2265036125122</v>
      </c>
      <c r="L90" s="37">
        <v>129.09050972223025</v>
      </c>
      <c r="M90" s="37">
        <v>128.63340147705273</v>
      </c>
      <c r="N90" s="37">
        <v>123.11806471991949</v>
      </c>
      <c r="O90" s="37">
        <v>122.76224235754026</v>
      </c>
      <c r="P90" s="37">
        <v>92.447947824344979</v>
      </c>
      <c r="Q90" s="37">
        <v>143.3921551396364</v>
      </c>
      <c r="R90" s="37">
        <v>123.57289536102176</v>
      </c>
      <c r="S90" s="37">
        <v>137.05994315787754</v>
      </c>
      <c r="T90" s="37">
        <v>122.92761530205011</v>
      </c>
      <c r="U90" s="34"/>
      <c r="V90" s="36">
        <v>43739</v>
      </c>
      <c r="W90" s="37">
        <f t="shared" ref="W90:W92" si="57">B90/B78*100-100</f>
        <v>0.66139127387737062</v>
      </c>
      <c r="X90" s="37">
        <f t="shared" ref="X90:X92" si="58">C90/C78*100-100</f>
        <v>11.503441487207851</v>
      </c>
      <c r="Y90" s="37">
        <f t="shared" ref="Y90:Y92" si="59">D90/D78*100-100</f>
        <v>2.7175966718298668</v>
      </c>
      <c r="Z90" s="37">
        <f t="shared" ref="Z90:Z92" si="60">E90/E78*100-100</f>
        <v>7.5481600722649063</v>
      </c>
      <c r="AA90" s="37">
        <f t="shared" ref="AA90:AA92" si="61">F90/F78*100-100</f>
        <v>1.040185161635776</v>
      </c>
      <c r="AB90" s="37">
        <f t="shared" ref="AB90:AB92" si="62">G90/G78*100-100</f>
        <v>4.3463854976981224</v>
      </c>
      <c r="AC90" s="37">
        <f t="shared" ref="AC90:AC92" si="63">H90/H78*100-100</f>
        <v>2.7543629198437856</v>
      </c>
      <c r="AD90" s="37">
        <f t="shared" ref="AD90:AD92" si="64">I90/I78*100-100</f>
        <v>3.3892548845721961</v>
      </c>
      <c r="AE90" s="37">
        <f t="shared" ref="AE90:AE92" si="65">J90/J78*100-100</f>
        <v>8.8938797769706639</v>
      </c>
      <c r="AF90" s="37">
        <f t="shared" ref="AF90:AF92" si="66">K90/K78*100-100</f>
        <v>10.182378972489971</v>
      </c>
      <c r="AG90" s="37">
        <f t="shared" ref="AG90:AG92" si="67">L90/L78*100-100</f>
        <v>4.2344393545050423</v>
      </c>
      <c r="AH90" s="37">
        <f t="shared" ref="AH90:AH92" si="68">M90/M78*100-100</f>
        <v>1.7010730950619575</v>
      </c>
      <c r="AI90" s="37">
        <f t="shared" ref="AI90:AI92" si="69">N90/N78*100-100</f>
        <v>5.2707766896154027</v>
      </c>
      <c r="AJ90" s="37">
        <f t="shared" ref="AJ90:AJ92" si="70">O90/O78*100-100</f>
        <v>3.8060100955816125</v>
      </c>
      <c r="AK90" s="37">
        <f t="shared" ref="AK90:AK92" si="71">P90/P78*100-100</f>
        <v>1.7586890352345108</v>
      </c>
      <c r="AL90" s="37">
        <f t="shared" ref="AL90:AL92" si="72">Q90/Q78*100-100</f>
        <v>4.5580506843104303</v>
      </c>
      <c r="AM90" s="37">
        <f t="shared" ref="AM90:AM92" si="73">R90/R78*100-100</f>
        <v>4.5868207511446428</v>
      </c>
      <c r="AN90" s="37">
        <f t="shared" ref="AN90:AN92" si="74">S90/S78*100-100</f>
        <v>7.9602202397313135</v>
      </c>
      <c r="AO90" s="37">
        <f t="shared" ref="AO90:AO92" si="75">T90/T78*100-100</f>
        <v>4.1306663365533609</v>
      </c>
      <c r="AP90" s="34"/>
      <c r="AQ90" s="34"/>
      <c r="AR90" s="74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M90" s="74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</row>
    <row r="91" spans="1:84" s="76" customFormat="1" ht="21" x14ac:dyDescent="0.45">
      <c r="A91" s="36">
        <v>43770</v>
      </c>
      <c r="B91" s="37">
        <v>111.52256793348164</v>
      </c>
      <c r="C91" s="37">
        <v>73.576736454846966</v>
      </c>
      <c r="D91" s="37">
        <v>123.04055627662761</v>
      </c>
      <c r="E91" s="37">
        <v>138.01611706236059</v>
      </c>
      <c r="F91" s="37">
        <v>137.33370943394758</v>
      </c>
      <c r="G91" s="37">
        <v>128.04528400561162</v>
      </c>
      <c r="H91" s="37">
        <v>127.15081547027192</v>
      </c>
      <c r="I91" s="37">
        <v>143.2055913408503</v>
      </c>
      <c r="J91" s="37">
        <v>138.56376640350888</v>
      </c>
      <c r="K91" s="37">
        <v>151.16654797908762</v>
      </c>
      <c r="L91" s="37">
        <v>129.82164925366214</v>
      </c>
      <c r="M91" s="37">
        <v>132.13056255841093</v>
      </c>
      <c r="N91" s="37">
        <v>132.77565866212936</v>
      </c>
      <c r="O91" s="37">
        <v>122.82787411111244</v>
      </c>
      <c r="P91" s="37">
        <v>89.853127324923904</v>
      </c>
      <c r="Q91" s="37">
        <v>140.85095048956509</v>
      </c>
      <c r="R91" s="37">
        <v>125.38157112108318</v>
      </c>
      <c r="S91" s="37">
        <v>142.70993005858412</v>
      </c>
      <c r="T91" s="37">
        <v>127.07386022768047</v>
      </c>
      <c r="U91" s="34"/>
      <c r="V91" s="36">
        <v>43770</v>
      </c>
      <c r="W91" s="37">
        <f t="shared" si="57"/>
        <v>1.5016120755126536</v>
      </c>
      <c r="X91" s="37">
        <f t="shared" si="58"/>
        <v>3.3944655202499376</v>
      </c>
      <c r="Y91" s="37">
        <f t="shared" si="59"/>
        <v>4.0567255515280749</v>
      </c>
      <c r="Z91" s="37">
        <f t="shared" si="60"/>
        <v>11.772013211961067</v>
      </c>
      <c r="AA91" s="37">
        <f t="shared" si="61"/>
        <v>6.3476935909986452</v>
      </c>
      <c r="AB91" s="37">
        <f t="shared" si="62"/>
        <v>4.5631521828257462</v>
      </c>
      <c r="AC91" s="37">
        <f t="shared" si="63"/>
        <v>1.5060413610233496</v>
      </c>
      <c r="AD91" s="37">
        <f t="shared" si="64"/>
        <v>8.3726196368496488</v>
      </c>
      <c r="AE91" s="37">
        <f t="shared" si="65"/>
        <v>7.5840526793836034</v>
      </c>
      <c r="AF91" s="37">
        <f t="shared" si="66"/>
        <v>6.4569379242600036</v>
      </c>
      <c r="AG91" s="37">
        <f t="shared" si="67"/>
        <v>4.2352832885882492</v>
      </c>
      <c r="AH91" s="37">
        <f t="shared" si="68"/>
        <v>2.1191679359868374</v>
      </c>
      <c r="AI91" s="37">
        <f t="shared" si="69"/>
        <v>6.3447944301061341</v>
      </c>
      <c r="AJ91" s="37">
        <f t="shared" si="70"/>
        <v>3.0769179125496464</v>
      </c>
      <c r="AK91" s="37">
        <f t="shared" si="71"/>
        <v>1.6173381278749872</v>
      </c>
      <c r="AL91" s="37">
        <f t="shared" si="72"/>
        <v>5.4826997602647367</v>
      </c>
      <c r="AM91" s="37">
        <f t="shared" si="73"/>
        <v>8.6492593397115201</v>
      </c>
      <c r="AN91" s="37">
        <f t="shared" si="74"/>
        <v>8.0081486209390818</v>
      </c>
      <c r="AO91" s="37">
        <f t="shared" si="75"/>
        <v>4.8775309215758398</v>
      </c>
      <c r="AP91" s="34"/>
      <c r="AQ91" s="34"/>
      <c r="AR91" s="74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M91" s="74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</row>
    <row r="92" spans="1:84" s="76" customFormat="1" ht="21" x14ac:dyDescent="0.45">
      <c r="A92" s="38">
        <v>43800</v>
      </c>
      <c r="B92" s="39">
        <v>118.66814671260238</v>
      </c>
      <c r="C92" s="39">
        <v>62.7333509507638</v>
      </c>
      <c r="D92" s="39">
        <v>127.00629568227384</v>
      </c>
      <c r="E92" s="39">
        <v>131.26732166739654</v>
      </c>
      <c r="F92" s="39">
        <v>142.93524673476631</v>
      </c>
      <c r="G92" s="39">
        <v>128.12530823100238</v>
      </c>
      <c r="H92" s="39">
        <v>132.31059506368189</v>
      </c>
      <c r="I92" s="39">
        <v>167.36430699587578</v>
      </c>
      <c r="J92" s="39">
        <v>145.73863312884458</v>
      </c>
      <c r="K92" s="39">
        <v>155.65549852632262</v>
      </c>
      <c r="L92" s="39">
        <v>130.39295977564757</v>
      </c>
      <c r="M92" s="39">
        <v>139.26726871256542</v>
      </c>
      <c r="N92" s="39">
        <v>134.72119850430749</v>
      </c>
      <c r="O92" s="39">
        <v>123.6270212376233</v>
      </c>
      <c r="P92" s="39">
        <v>100.91639647787207</v>
      </c>
      <c r="Q92" s="39">
        <v>141.68895819704977</v>
      </c>
      <c r="R92" s="39">
        <v>125.58573170821255</v>
      </c>
      <c r="S92" s="39">
        <v>144.27189035662028</v>
      </c>
      <c r="T92" s="39">
        <v>130.67149606847292</v>
      </c>
      <c r="U92" s="34"/>
      <c r="V92" s="38">
        <v>43800</v>
      </c>
      <c r="W92" s="39">
        <f t="shared" si="57"/>
        <v>2.6436921093572465</v>
      </c>
      <c r="X92" s="39">
        <f t="shared" si="58"/>
        <v>-3.2267565693066871</v>
      </c>
      <c r="Y92" s="39">
        <f t="shared" si="59"/>
        <v>2.3524757516734951</v>
      </c>
      <c r="Z92" s="39">
        <f t="shared" si="60"/>
        <v>2.0532357281847879</v>
      </c>
      <c r="AA92" s="39">
        <f t="shared" si="61"/>
        <v>15.73615895554488</v>
      </c>
      <c r="AB92" s="39">
        <f t="shared" si="62"/>
        <v>4.627971602435025</v>
      </c>
      <c r="AC92" s="39">
        <f t="shared" si="63"/>
        <v>3.102593212700981</v>
      </c>
      <c r="AD92" s="39">
        <f t="shared" si="64"/>
        <v>5.4366222131998967</v>
      </c>
      <c r="AE92" s="39">
        <f t="shared" si="65"/>
        <v>2.6512016051305523</v>
      </c>
      <c r="AF92" s="39">
        <f t="shared" si="66"/>
        <v>7.6067549878863048</v>
      </c>
      <c r="AG92" s="39">
        <f t="shared" si="67"/>
        <v>3.9342471634930689</v>
      </c>
      <c r="AH92" s="39">
        <f t="shared" si="68"/>
        <v>1.6756457208914526</v>
      </c>
      <c r="AI92" s="39">
        <f t="shared" si="69"/>
        <v>-2.1922244191038232</v>
      </c>
      <c r="AJ92" s="39">
        <f t="shared" si="70"/>
        <v>3.1441215585350477</v>
      </c>
      <c r="AK92" s="39">
        <f t="shared" si="71"/>
        <v>1.2410995206697919</v>
      </c>
      <c r="AL92" s="39">
        <f t="shared" si="72"/>
        <v>5.7499823532193233</v>
      </c>
      <c r="AM92" s="39">
        <f t="shared" si="73"/>
        <v>10.490716945909995</v>
      </c>
      <c r="AN92" s="39">
        <f t="shared" si="74"/>
        <v>7.4924890105735784</v>
      </c>
      <c r="AO92" s="39">
        <f t="shared" si="75"/>
        <v>4.3741029536144396</v>
      </c>
      <c r="AP92" s="34"/>
      <c r="AQ92" s="34"/>
      <c r="AR92" s="74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M92" s="74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</row>
    <row r="93" spans="1:84" s="76" customFormat="1" ht="21" x14ac:dyDescent="0.45">
      <c r="A93" s="54">
        <v>43831</v>
      </c>
      <c r="B93" s="55">
        <v>122.06874031619927</v>
      </c>
      <c r="C93" s="55">
        <v>72.819431295142991</v>
      </c>
      <c r="D93" s="55">
        <v>126.40886749466266</v>
      </c>
      <c r="E93" s="55">
        <v>132.92715349652678</v>
      </c>
      <c r="F93" s="55">
        <v>120.17215513944089</v>
      </c>
      <c r="G93" s="55">
        <v>125.58414121839161</v>
      </c>
      <c r="H93" s="55">
        <v>127.02675423944676</v>
      </c>
      <c r="I93" s="55">
        <v>127.92056467270181</v>
      </c>
      <c r="J93" s="55">
        <v>132.80261154560165</v>
      </c>
      <c r="K93" s="55">
        <v>163.92605901841515</v>
      </c>
      <c r="L93" s="55">
        <v>129.45577444397301</v>
      </c>
      <c r="M93" s="55">
        <v>118.89265680411323</v>
      </c>
      <c r="N93" s="55">
        <v>125.49397488069204</v>
      </c>
      <c r="O93" s="55">
        <v>121.92572633230405</v>
      </c>
      <c r="P93" s="55">
        <v>109.38471790839158</v>
      </c>
      <c r="Q93" s="55">
        <v>140.23850330221751</v>
      </c>
      <c r="R93" s="55">
        <v>122.3069521204682</v>
      </c>
      <c r="S93" s="55">
        <v>142.23346695877561</v>
      </c>
      <c r="T93" s="55">
        <v>127.12926413950667</v>
      </c>
      <c r="U93" s="34"/>
      <c r="V93" s="54">
        <v>43831</v>
      </c>
      <c r="W93" s="55">
        <f t="shared" ref="W93:W95" si="76">B93/B81*100-100</f>
        <v>0.89388873750095854</v>
      </c>
      <c r="X93" s="55">
        <f t="shared" ref="X93:X95" si="77">C93/C81*100-100</f>
        <v>13.621584402375973</v>
      </c>
      <c r="Y93" s="55">
        <f t="shared" ref="Y93:Y95" si="78">D93/D81*100-100</f>
        <v>3.3612609451115958</v>
      </c>
      <c r="Z93" s="55">
        <f t="shared" ref="Z93:Z95" si="79">E93/E81*100-100</f>
        <v>5.6776477205831384</v>
      </c>
      <c r="AA93" s="55">
        <f t="shared" ref="AA93:AA95" si="80">F93/F81*100-100</f>
        <v>11.736686460465435</v>
      </c>
      <c r="AB93" s="55">
        <f t="shared" ref="AB93:AB95" si="81">G93/G81*100-100</f>
        <v>4.4939455166127118</v>
      </c>
      <c r="AC93" s="55">
        <f t="shared" ref="AC93:AC95" si="82">H93/H81*100-100</f>
        <v>3.8787191359005391</v>
      </c>
      <c r="AD93" s="55">
        <f t="shared" ref="AD93:AD95" si="83">I93/I81*100-100</f>
        <v>4.5721381787167843</v>
      </c>
      <c r="AE93" s="55">
        <f t="shared" ref="AE93:AE95" si="84">J93/J81*100-100</f>
        <v>-0.4167042593304302</v>
      </c>
      <c r="AF93" s="55">
        <f t="shared" ref="AF93:AF95" si="85">K93/K81*100-100</f>
        <v>9.6303011472337801</v>
      </c>
      <c r="AG93" s="55">
        <f t="shared" ref="AG93:AG95" si="86">L93/L81*100-100</f>
        <v>4.1481403880084571</v>
      </c>
      <c r="AH93" s="55">
        <f t="shared" ref="AH93:AH95" si="87">M93/M81*100-100</f>
        <v>3.157879551785058</v>
      </c>
      <c r="AI93" s="55">
        <f t="shared" ref="AI93:AI95" si="88">N93/N81*100-100</f>
        <v>4.8112597263988874</v>
      </c>
      <c r="AJ93" s="55">
        <f t="shared" ref="AJ93:AJ95" si="89">O93/O81*100-100</f>
        <v>4.6192304483588345</v>
      </c>
      <c r="AK93" s="55">
        <f t="shared" ref="AK93:AK95" si="90">P93/P81*100-100</f>
        <v>-2.1743029280592481</v>
      </c>
      <c r="AL93" s="55">
        <f t="shared" ref="AL93:AL95" si="91">Q93/Q81*100-100</f>
        <v>12.875373133340062</v>
      </c>
      <c r="AM93" s="55">
        <f t="shared" ref="AM93:AM95" si="92">R93/R81*100-100</f>
        <v>2.4089840497516519</v>
      </c>
      <c r="AN93" s="55">
        <f t="shared" ref="AN93:AN95" si="93">S93/S81*100-100</f>
        <v>7.2397703276784</v>
      </c>
      <c r="AO93" s="55">
        <f t="shared" ref="AO93:AO95" si="94">T93/T81*100-100</f>
        <v>4.2748623088326241</v>
      </c>
      <c r="AP93" s="34"/>
      <c r="AQ93" s="34"/>
      <c r="AR93" s="74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M93" s="74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</row>
    <row r="94" spans="1:84" s="76" customFormat="1" ht="21" x14ac:dyDescent="0.45">
      <c r="A94" s="56">
        <v>43862</v>
      </c>
      <c r="B94" s="57">
        <v>127.52489777275312</v>
      </c>
      <c r="C94" s="57">
        <v>66.16676944507094</v>
      </c>
      <c r="D94" s="57">
        <v>122.74463980210965</v>
      </c>
      <c r="E94" s="57">
        <v>123.41032052429756</v>
      </c>
      <c r="F94" s="57">
        <v>119.53509061106107</v>
      </c>
      <c r="G94" s="57">
        <v>123.19071865176673</v>
      </c>
      <c r="H94" s="57">
        <v>124.68072352856457</v>
      </c>
      <c r="I94" s="57">
        <v>130.01087867649863</v>
      </c>
      <c r="J94" s="57">
        <v>121.03593359455954</v>
      </c>
      <c r="K94" s="57">
        <v>149.62105622338461</v>
      </c>
      <c r="L94" s="57">
        <v>128.54363977593195</v>
      </c>
      <c r="M94" s="57">
        <v>117.97945794043022</v>
      </c>
      <c r="N94" s="57">
        <v>121.05612109420611</v>
      </c>
      <c r="O94" s="57">
        <v>124.69316324221913</v>
      </c>
      <c r="P94" s="57">
        <v>124.49094890232</v>
      </c>
      <c r="Q94" s="57">
        <v>133.83435451685136</v>
      </c>
      <c r="R94" s="57">
        <v>118.28509500447761</v>
      </c>
      <c r="S94" s="57">
        <v>137.12266763836197</v>
      </c>
      <c r="T94" s="57">
        <v>125.52447892965358</v>
      </c>
      <c r="U94" s="34"/>
      <c r="V94" s="56">
        <v>43862</v>
      </c>
      <c r="W94" s="57">
        <f t="shared" si="76"/>
        <v>1.2210856722556542</v>
      </c>
      <c r="X94" s="57">
        <f t="shared" si="77"/>
        <v>1.7387282905321655</v>
      </c>
      <c r="Y94" s="57">
        <f t="shared" si="78"/>
        <v>0.37853035368769383</v>
      </c>
      <c r="Z94" s="57">
        <f t="shared" si="79"/>
        <v>2.8463725491005647</v>
      </c>
      <c r="AA94" s="57">
        <f t="shared" si="80"/>
        <v>-1.2722274175970654</v>
      </c>
      <c r="AB94" s="57">
        <f t="shared" si="81"/>
        <v>3.423569353726208</v>
      </c>
      <c r="AC94" s="57">
        <f t="shared" si="82"/>
        <v>3.1094899533923126</v>
      </c>
      <c r="AD94" s="57">
        <f t="shared" si="83"/>
        <v>9.947594643460306</v>
      </c>
      <c r="AE94" s="57">
        <f t="shared" si="84"/>
        <v>-0.9794362947037456</v>
      </c>
      <c r="AF94" s="57">
        <f t="shared" si="85"/>
        <v>9.8515484296889895</v>
      </c>
      <c r="AG94" s="57">
        <f t="shared" si="86"/>
        <v>3.7291815842950058</v>
      </c>
      <c r="AH94" s="57">
        <f t="shared" si="87"/>
        <v>1.1017615151133242</v>
      </c>
      <c r="AI94" s="57">
        <f t="shared" si="88"/>
        <v>-0.51731221037181285</v>
      </c>
      <c r="AJ94" s="57">
        <f t="shared" si="89"/>
        <v>4.00137179903885</v>
      </c>
      <c r="AK94" s="57">
        <f t="shared" si="90"/>
        <v>-3.0791401448996822</v>
      </c>
      <c r="AL94" s="57">
        <f t="shared" si="91"/>
        <v>2.0348807997323348</v>
      </c>
      <c r="AM94" s="57">
        <f t="shared" si="92"/>
        <v>2.4903620133567728</v>
      </c>
      <c r="AN94" s="57">
        <f t="shared" si="93"/>
        <v>4.5075076042999029</v>
      </c>
      <c r="AO94" s="57">
        <f t="shared" si="94"/>
        <v>2.3241999275593486</v>
      </c>
      <c r="AP94" s="34"/>
      <c r="AQ94" s="34"/>
      <c r="AR94" s="74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M94" s="74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</row>
    <row r="95" spans="1:84" s="76" customFormat="1" ht="21" x14ac:dyDescent="0.45">
      <c r="A95" s="56">
        <v>43891</v>
      </c>
      <c r="B95" s="57">
        <v>131.11246217753435</v>
      </c>
      <c r="C95" s="57">
        <v>62.731781273854395</v>
      </c>
      <c r="D95" s="57">
        <v>118.11929488189369</v>
      </c>
      <c r="E95" s="57">
        <v>124.39459044580549</v>
      </c>
      <c r="F95" s="57">
        <v>115.15056185091292</v>
      </c>
      <c r="G95" s="57">
        <v>118.72376580094416</v>
      </c>
      <c r="H95" s="57">
        <v>108.86925516641217</v>
      </c>
      <c r="I95" s="57">
        <v>95.712121852419571</v>
      </c>
      <c r="J95" s="57">
        <v>133.01341368087913</v>
      </c>
      <c r="K95" s="57">
        <v>147.13881798077762</v>
      </c>
      <c r="L95" s="57">
        <v>128.44851352452486</v>
      </c>
      <c r="M95" s="57">
        <v>116.80636108806242</v>
      </c>
      <c r="N95" s="57">
        <v>116.96668425756199</v>
      </c>
      <c r="O95" s="57">
        <v>124.97850075517343</v>
      </c>
      <c r="P95" s="57">
        <v>110.8069153139907</v>
      </c>
      <c r="Q95" s="57">
        <v>128.34249125571546</v>
      </c>
      <c r="R95" s="57">
        <v>103.31938664271919</v>
      </c>
      <c r="S95" s="57">
        <v>128.01947697154856</v>
      </c>
      <c r="T95" s="57">
        <v>120.91402606469795</v>
      </c>
      <c r="U95" s="34"/>
      <c r="V95" s="56">
        <v>43891</v>
      </c>
      <c r="W95" s="57">
        <f t="shared" si="76"/>
        <v>-0.85831727030608818</v>
      </c>
      <c r="X95" s="57">
        <f t="shared" si="77"/>
        <v>-4.0944000869540247</v>
      </c>
      <c r="Y95" s="57">
        <f t="shared" si="78"/>
        <v>-7.0647731991285241</v>
      </c>
      <c r="Z95" s="57">
        <f t="shared" si="79"/>
        <v>0.37561394431536144</v>
      </c>
      <c r="AA95" s="57">
        <f t="shared" si="80"/>
        <v>0.10298902025714085</v>
      </c>
      <c r="AB95" s="57">
        <f t="shared" si="81"/>
        <v>-1.5844423702440196</v>
      </c>
      <c r="AC95" s="57">
        <f t="shared" si="82"/>
        <v>-11.916827729063428</v>
      </c>
      <c r="AD95" s="57">
        <f t="shared" si="83"/>
        <v>-28.95893899451481</v>
      </c>
      <c r="AE95" s="57">
        <f t="shared" si="84"/>
        <v>7.0924303244992615</v>
      </c>
      <c r="AF95" s="57">
        <f t="shared" si="85"/>
        <v>5.3780350835456403</v>
      </c>
      <c r="AG95" s="57">
        <f t="shared" si="86"/>
        <v>2.6400400602044414</v>
      </c>
      <c r="AH95" s="57">
        <f t="shared" si="87"/>
        <v>-2.5371450780873346</v>
      </c>
      <c r="AI95" s="57">
        <f t="shared" si="88"/>
        <v>-9.382000871398489</v>
      </c>
      <c r="AJ95" s="57">
        <f t="shared" si="89"/>
        <v>2.8530645400362005</v>
      </c>
      <c r="AK95" s="57">
        <f t="shared" si="90"/>
        <v>-14.80701999039529</v>
      </c>
      <c r="AL95" s="57">
        <f t="shared" si="91"/>
        <v>-6.9497370825293672</v>
      </c>
      <c r="AM95" s="57">
        <f t="shared" si="92"/>
        <v>-14.478493753541571</v>
      </c>
      <c r="AN95" s="57">
        <f t="shared" si="93"/>
        <v>-4.4362432305019723</v>
      </c>
      <c r="AO95" s="57">
        <f t="shared" si="94"/>
        <v>-3.9917902048723164</v>
      </c>
      <c r="AP95" s="34"/>
      <c r="AQ95" s="34"/>
      <c r="AR95" s="74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M95" s="74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</row>
    <row r="96" spans="1:84" s="76" customFormat="1" ht="21" x14ac:dyDescent="0.45">
      <c r="A96" s="56">
        <v>43922</v>
      </c>
      <c r="B96" s="57">
        <v>113.87401312159905</v>
      </c>
      <c r="C96" s="57">
        <v>61.361389832364075</v>
      </c>
      <c r="D96" s="57">
        <v>110.63111341840175</v>
      </c>
      <c r="E96" s="57">
        <v>107.46399166785865</v>
      </c>
      <c r="F96" s="57">
        <v>119.04624831301858</v>
      </c>
      <c r="G96" s="57">
        <v>112.77916480484517</v>
      </c>
      <c r="H96" s="57">
        <v>86.900100372519105</v>
      </c>
      <c r="I96" s="57">
        <v>72.385541578172422</v>
      </c>
      <c r="J96" s="57">
        <v>123.77916923297397</v>
      </c>
      <c r="K96" s="57">
        <v>137.57004368111149</v>
      </c>
      <c r="L96" s="57">
        <v>128.24655735062319</v>
      </c>
      <c r="M96" s="57">
        <v>117.69180563960194</v>
      </c>
      <c r="N96" s="57">
        <v>119.62403629451018</v>
      </c>
      <c r="O96" s="57">
        <v>123.32646614291248</v>
      </c>
      <c r="P96" s="57">
        <v>92.438975234334521</v>
      </c>
      <c r="Q96" s="57">
        <v>110.74586346871519</v>
      </c>
      <c r="R96" s="57">
        <v>87.816465820320118</v>
      </c>
      <c r="S96" s="57">
        <v>116.50116520502317</v>
      </c>
      <c r="T96" s="57">
        <v>112.09098321330346</v>
      </c>
      <c r="U96" s="34"/>
      <c r="V96" s="56">
        <v>43922</v>
      </c>
      <c r="W96" s="57">
        <f t="shared" ref="W96:W98" si="95">B96/B84*100-100</f>
        <v>-2.8467481391228802</v>
      </c>
      <c r="X96" s="57">
        <f t="shared" ref="X96:X98" si="96">C96/C84*100-100</f>
        <v>-10.191483623332658</v>
      </c>
      <c r="Y96" s="57">
        <f t="shared" ref="Y96:Y98" si="97">D96/D84*100-100</f>
        <v>-10.997258812524663</v>
      </c>
      <c r="Z96" s="57">
        <f t="shared" ref="Z96:Z98" si="98">E96/E84*100-100</f>
        <v>-10.354680411214872</v>
      </c>
      <c r="AA96" s="57">
        <f t="shared" ref="AA96:AA98" si="99">F96/F84*100-100</f>
        <v>-8.9847096847715022</v>
      </c>
      <c r="AB96" s="57">
        <f t="shared" ref="AB96:AB98" si="100">G96/G84*100-100</f>
        <v>-7.0598316198531705</v>
      </c>
      <c r="AC96" s="57">
        <f t="shared" ref="AC96:AC98" si="101">H96/H84*100-100</f>
        <v>-28.903437634657266</v>
      </c>
      <c r="AD96" s="57">
        <f t="shared" ref="AD96:AD98" si="102">I96/I84*100-100</f>
        <v>-45.586755106079089</v>
      </c>
      <c r="AE96" s="57">
        <f t="shared" ref="AE96:AE98" si="103">J96/J84*100-100</f>
        <v>-3.7144772103557671</v>
      </c>
      <c r="AF96" s="57">
        <f t="shared" ref="AF96:AF98" si="104">K96/K84*100-100</f>
        <v>-2.3195912886714325</v>
      </c>
      <c r="AG96" s="57">
        <f t="shared" ref="AG96:AG98" si="105">L96/L84*100-100</f>
        <v>2.019070421306651</v>
      </c>
      <c r="AH96" s="57">
        <f t="shared" ref="AH96:AH98" si="106">M96/M84*100-100</f>
        <v>-6.1922923166172126</v>
      </c>
      <c r="AI96" s="57">
        <f t="shared" ref="AI96:AI98" si="107">N96/N84*100-100</f>
        <v>-1.8037522916017394</v>
      </c>
      <c r="AJ96" s="57">
        <f t="shared" ref="AJ96:AJ98" si="108">O96/O84*100-100</f>
        <v>1.5887226274319488</v>
      </c>
      <c r="AK96" s="57">
        <f t="shared" ref="AK96:AK98" si="109">P96/P84*100-100</f>
        <v>-18.414591497009994</v>
      </c>
      <c r="AL96" s="57">
        <f t="shared" ref="AL96:AL98" si="110">Q96/Q84*100-100</f>
        <v>-15.71627661317288</v>
      </c>
      <c r="AM96" s="57">
        <f t="shared" ref="AM96:AM98" si="111">R96/R84*100-100</f>
        <v>-25.761750499960513</v>
      </c>
      <c r="AN96" s="57">
        <f t="shared" ref="AN96:AN98" si="112">S96/S84*100-100</f>
        <v>-14.582768873157832</v>
      </c>
      <c r="AO96" s="57">
        <f t="shared" ref="AO96:AO98" si="113">T96/T84*100-100</f>
        <v>-9.5834557666266846</v>
      </c>
      <c r="AP96" s="34"/>
      <c r="AQ96" s="34"/>
      <c r="AR96" s="74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M96" s="74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</row>
    <row r="97" spans="1:84" s="76" customFormat="1" ht="21" x14ac:dyDescent="0.45">
      <c r="A97" s="56">
        <v>43952</v>
      </c>
      <c r="B97" s="57">
        <v>110.23511924244987</v>
      </c>
      <c r="C97" s="57">
        <v>65.335894182917812</v>
      </c>
      <c r="D97" s="57">
        <v>111.0119603922621</v>
      </c>
      <c r="E97" s="57">
        <v>101.50974851459345</v>
      </c>
      <c r="F97" s="57">
        <v>130.23266860595629</v>
      </c>
      <c r="G97" s="57">
        <v>108.94073201148663</v>
      </c>
      <c r="H97" s="57">
        <v>83.709015239820332</v>
      </c>
      <c r="I97" s="57">
        <v>84.605609578536445</v>
      </c>
      <c r="J97" s="57">
        <v>122.79605634973827</v>
      </c>
      <c r="K97" s="57">
        <v>139.02355487543878</v>
      </c>
      <c r="L97" s="57">
        <v>127.91006974664091</v>
      </c>
      <c r="M97" s="57">
        <v>111.37587781259934</v>
      </c>
      <c r="N97" s="57">
        <v>106.25787613623183</v>
      </c>
      <c r="O97" s="57">
        <v>123.12128397003811</v>
      </c>
      <c r="P97" s="57">
        <v>89.943024677384741</v>
      </c>
      <c r="Q97" s="57">
        <v>117.22243288074407</v>
      </c>
      <c r="R97" s="57">
        <v>91.892480670413647</v>
      </c>
      <c r="S97" s="57">
        <v>110.42831372632516</v>
      </c>
      <c r="T97" s="57">
        <v>110.96729483175132</v>
      </c>
      <c r="U97" s="34"/>
      <c r="V97" s="56">
        <v>43952</v>
      </c>
      <c r="W97" s="57">
        <f t="shared" si="95"/>
        <v>-2.249315782206267</v>
      </c>
      <c r="X97" s="57">
        <f t="shared" si="96"/>
        <v>-18.466445186986817</v>
      </c>
      <c r="Y97" s="57">
        <f t="shared" si="97"/>
        <v>-11.130221994567478</v>
      </c>
      <c r="Z97" s="57">
        <f t="shared" si="98"/>
        <v>-10.065049660173599</v>
      </c>
      <c r="AA97" s="57">
        <f t="shared" si="99"/>
        <v>-5.7755367012164527</v>
      </c>
      <c r="AB97" s="57">
        <f t="shared" si="100"/>
        <v>-8.880767301523079</v>
      </c>
      <c r="AC97" s="57">
        <f t="shared" si="101"/>
        <v>-31.913727328541313</v>
      </c>
      <c r="AD97" s="57">
        <f t="shared" si="102"/>
        <v>-37.26563017807856</v>
      </c>
      <c r="AE97" s="57">
        <f t="shared" si="103"/>
        <v>-3.6920113072740719</v>
      </c>
      <c r="AF97" s="57">
        <f t="shared" si="104"/>
        <v>-6.2992982642396811</v>
      </c>
      <c r="AG97" s="57">
        <f t="shared" si="105"/>
        <v>1.161794254674092</v>
      </c>
      <c r="AH97" s="57">
        <f t="shared" si="106"/>
        <v>-8.8077047398841728</v>
      </c>
      <c r="AI97" s="57">
        <f t="shared" si="107"/>
        <v>-11.522656375948159</v>
      </c>
      <c r="AJ97" s="57">
        <f t="shared" si="108"/>
        <v>0.64722559284308545</v>
      </c>
      <c r="AK97" s="57">
        <f t="shared" si="109"/>
        <v>-14.718698477423089</v>
      </c>
      <c r="AL97" s="57">
        <f t="shared" si="110"/>
        <v>-17.225139974045433</v>
      </c>
      <c r="AM97" s="57">
        <f t="shared" si="111"/>
        <v>-24.232178121048747</v>
      </c>
      <c r="AN97" s="57">
        <f t="shared" si="112"/>
        <v>-17.920461572243482</v>
      </c>
      <c r="AO97" s="57">
        <f t="shared" si="113"/>
        <v>-10.278612618865552</v>
      </c>
      <c r="AP97" s="34"/>
      <c r="AQ97" s="34"/>
      <c r="AR97" s="74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M97" s="74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</row>
    <row r="98" spans="1:84" s="76" customFormat="1" ht="21" x14ac:dyDescent="0.45">
      <c r="A98" s="56">
        <v>43983</v>
      </c>
      <c r="B98" s="57">
        <v>105.32124802491776</v>
      </c>
      <c r="C98" s="57">
        <v>58.927593086381137</v>
      </c>
      <c r="D98" s="57">
        <v>113.42320805937712</v>
      </c>
      <c r="E98" s="57">
        <v>105.86844971040433</v>
      </c>
      <c r="F98" s="57">
        <v>118.13640956187166</v>
      </c>
      <c r="G98" s="57">
        <v>111.42001113538818</v>
      </c>
      <c r="H98" s="57">
        <v>82.600021691693726</v>
      </c>
      <c r="I98" s="57">
        <v>73.822656542404118</v>
      </c>
      <c r="J98" s="57">
        <v>126.81374753120325</v>
      </c>
      <c r="K98" s="57">
        <v>139.78743815415436</v>
      </c>
      <c r="L98" s="57">
        <v>127.90977705533963</v>
      </c>
      <c r="M98" s="57">
        <v>107.81887186802895</v>
      </c>
      <c r="N98" s="57">
        <v>100.50158735822019</v>
      </c>
      <c r="O98" s="57">
        <v>123.27205270523895</v>
      </c>
      <c r="P98" s="57">
        <v>95.180642151124431</v>
      </c>
      <c r="Q98" s="57">
        <v>127.06882346751901</v>
      </c>
      <c r="R98" s="57">
        <v>94.028622104874017</v>
      </c>
      <c r="S98" s="57">
        <v>112.32641913017338</v>
      </c>
      <c r="T98" s="57">
        <v>111.00556219385773</v>
      </c>
      <c r="U98" s="34"/>
      <c r="V98" s="56">
        <v>43983</v>
      </c>
      <c r="W98" s="57">
        <f t="shared" si="95"/>
        <v>-2.2158775121944387</v>
      </c>
      <c r="X98" s="57">
        <f t="shared" si="96"/>
        <v>-9.7452771540998242</v>
      </c>
      <c r="Y98" s="57">
        <f t="shared" si="97"/>
        <v>-3.6187556382224244</v>
      </c>
      <c r="Z98" s="57">
        <f t="shared" si="98"/>
        <v>-3.7773082905276425</v>
      </c>
      <c r="AA98" s="57">
        <f t="shared" si="99"/>
        <v>-9.2752694171937833</v>
      </c>
      <c r="AB98" s="57">
        <f t="shared" si="100"/>
        <v>-5.4213759370411339</v>
      </c>
      <c r="AC98" s="57">
        <f t="shared" si="101"/>
        <v>-30.496912406066613</v>
      </c>
      <c r="AD98" s="57">
        <f t="shared" si="102"/>
        <v>-45.907051411461964</v>
      </c>
      <c r="AE98" s="57">
        <f t="shared" si="103"/>
        <v>2.0227564590554152</v>
      </c>
      <c r="AF98" s="57">
        <f t="shared" si="104"/>
        <v>-2.5991337883545071</v>
      </c>
      <c r="AG98" s="57">
        <f t="shared" si="105"/>
        <v>1.0480239508989797</v>
      </c>
      <c r="AH98" s="57">
        <f t="shared" si="106"/>
        <v>-8.6893905941007574</v>
      </c>
      <c r="AI98" s="57">
        <f t="shared" si="107"/>
        <v>-15.921906833556605</v>
      </c>
      <c r="AJ98" s="57">
        <f t="shared" si="108"/>
        <v>0.22165354033860751</v>
      </c>
      <c r="AK98" s="57">
        <f t="shared" si="109"/>
        <v>-9.7629038718680476</v>
      </c>
      <c r="AL98" s="57">
        <f t="shared" si="110"/>
        <v>-8.405540663641915</v>
      </c>
      <c r="AM98" s="57">
        <f t="shared" si="111"/>
        <v>-21.14712579871447</v>
      </c>
      <c r="AN98" s="57">
        <f t="shared" si="112"/>
        <v>-14.915135017566399</v>
      </c>
      <c r="AO98" s="57">
        <f t="shared" si="113"/>
        <v>-7.8749936022215508</v>
      </c>
      <c r="AP98" s="34"/>
      <c r="AQ98" s="34"/>
      <c r="AR98" s="74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M98" s="74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</row>
    <row r="99" spans="1:84" s="76" customFormat="1" ht="21" x14ac:dyDescent="0.45">
      <c r="A99" s="56">
        <v>44013</v>
      </c>
      <c r="B99" s="57">
        <v>109.3265987599771</v>
      </c>
      <c r="C99" s="57">
        <v>70.353265124819785</v>
      </c>
      <c r="D99" s="57">
        <v>121.82907350294155</v>
      </c>
      <c r="E99" s="57">
        <v>104.08308394349356</v>
      </c>
      <c r="F99" s="57">
        <v>131.67827970412614</v>
      </c>
      <c r="G99" s="57">
        <v>117.16258343424393</v>
      </c>
      <c r="H99" s="57">
        <v>100.58202005634554</v>
      </c>
      <c r="I99" s="57">
        <v>85.210530751180485</v>
      </c>
      <c r="J99" s="57">
        <v>128.95801080265312</v>
      </c>
      <c r="K99" s="57">
        <v>150.97699851236402</v>
      </c>
      <c r="L99" s="57">
        <v>129.14063317387183</v>
      </c>
      <c r="M99" s="57">
        <v>115.57016238743212</v>
      </c>
      <c r="N99" s="57">
        <v>116.83747408803511</v>
      </c>
      <c r="O99" s="57">
        <v>123.5220718395076</v>
      </c>
      <c r="P99" s="57">
        <v>109.6690353169853</v>
      </c>
      <c r="Q99" s="57">
        <v>139.05073732838969</v>
      </c>
      <c r="R99" s="57">
        <v>99.225824952702553</v>
      </c>
      <c r="S99" s="57">
        <v>119.27086193624726</v>
      </c>
      <c r="T99" s="57">
        <v>118.24881800879791</v>
      </c>
      <c r="U99" s="34"/>
      <c r="V99" s="56">
        <v>44013</v>
      </c>
      <c r="W99" s="57">
        <f t="shared" ref="W99:W101" si="114">B99/B87*100-100</f>
        <v>-4.6138704532978636E-3</v>
      </c>
      <c r="X99" s="57">
        <f t="shared" ref="X99:X101" si="115">C99/C87*100-100</f>
        <v>-7.5233647749469696</v>
      </c>
      <c r="Y99" s="57">
        <f t="shared" ref="Y99:Y101" si="116">D99/D87*100-100</f>
        <v>-0.2406910936279445</v>
      </c>
      <c r="Z99" s="57">
        <f t="shared" ref="Z99:Z101" si="117">E99/E87*100-100</f>
        <v>0.25111973970805934</v>
      </c>
      <c r="AA99" s="57">
        <f t="shared" ref="AA99:AA101" si="118">F99/F87*100-100</f>
        <v>-1.2158483875914499</v>
      </c>
      <c r="AB99" s="57">
        <f t="shared" ref="AB99:AB101" si="119">G99/G87*100-100</f>
        <v>-1.5532098904965181</v>
      </c>
      <c r="AC99" s="57">
        <f t="shared" ref="AC99:AC101" si="120">H99/H87*100-100</f>
        <v>-16.019187100068393</v>
      </c>
      <c r="AD99" s="57">
        <f t="shared" ref="AD99:AD101" si="121">I99/I87*100-100</f>
        <v>-39.588456646217828</v>
      </c>
      <c r="AE99" s="57">
        <f t="shared" ref="AE99:AE101" si="122">J99/J87*100-100</f>
        <v>-0.69094243284749268</v>
      </c>
      <c r="AF99" s="57">
        <f t="shared" ref="AF99:AF101" si="123">K99/K87*100-100</f>
        <v>2.4278873551892843</v>
      </c>
      <c r="AG99" s="57">
        <f t="shared" ref="AG99:AG101" si="124">L99/L87*100-100</f>
        <v>1.5012646822595315</v>
      </c>
      <c r="AH99" s="57">
        <f t="shared" ref="AH99:AH101" si="125">M99/M87*100-100</f>
        <v>-7.0788575922898502</v>
      </c>
      <c r="AI99" s="57">
        <f t="shared" ref="AI99:AI101" si="126">N99/N87*100-100</f>
        <v>-2.822748063397853</v>
      </c>
      <c r="AJ99" s="57">
        <f t="shared" ref="AJ99:AJ101" si="127">O99/O87*100-100</f>
        <v>0.26524451472415933</v>
      </c>
      <c r="AK99" s="57">
        <f t="shared" ref="AK99:AK101" si="128">P99/P87*100-100</f>
        <v>-4.6340949075755873</v>
      </c>
      <c r="AL99" s="57">
        <f t="shared" ref="AL99:AL101" si="129">Q99/Q87*100-100</f>
        <v>-3.7489139295647078</v>
      </c>
      <c r="AM99" s="57">
        <f t="shared" ref="AM99:AM101" si="130">R99/R87*100-100</f>
        <v>-16.966992101455531</v>
      </c>
      <c r="AN99" s="57">
        <f t="shared" ref="AN99:AN101" si="131">S99/S87*100-100</f>
        <v>-10.055671656538806</v>
      </c>
      <c r="AO99" s="57">
        <f t="shared" ref="AO99:AO101" si="132">T99/T87*100-100</f>
        <v>-3.8915022040789324</v>
      </c>
      <c r="AP99" s="34"/>
      <c r="AQ99" s="34"/>
      <c r="AR99" s="74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M99" s="74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</row>
    <row r="100" spans="1:84" s="76" customFormat="1" ht="21" x14ac:dyDescent="0.45">
      <c r="A100" s="56">
        <v>44044</v>
      </c>
      <c r="B100" s="57">
        <v>111.92388621273584</v>
      </c>
      <c r="C100" s="57">
        <v>75.016332247517425</v>
      </c>
      <c r="D100" s="57">
        <v>119.28854364422654</v>
      </c>
      <c r="E100" s="57">
        <v>115.14808215454828</v>
      </c>
      <c r="F100" s="57">
        <v>135.05803943263294</v>
      </c>
      <c r="G100" s="57">
        <v>122.84596335358927</v>
      </c>
      <c r="H100" s="57">
        <v>105.7472406448244</v>
      </c>
      <c r="I100" s="57">
        <v>97.91083298662079</v>
      </c>
      <c r="J100" s="57">
        <v>127.81023202697421</v>
      </c>
      <c r="K100" s="57">
        <v>148.79328539273627</v>
      </c>
      <c r="L100" s="57">
        <v>130.03840354025655</v>
      </c>
      <c r="M100" s="57">
        <v>114.42634150223871</v>
      </c>
      <c r="N100" s="57">
        <v>104.85500225156653</v>
      </c>
      <c r="O100" s="57">
        <v>123.30222842168821</v>
      </c>
      <c r="P100" s="57">
        <v>113.00554830315849</v>
      </c>
      <c r="Q100" s="57">
        <v>141.60885714460306</v>
      </c>
      <c r="R100" s="57">
        <v>104.80775503679143</v>
      </c>
      <c r="S100" s="57">
        <v>125.90207519332877</v>
      </c>
      <c r="T100" s="57">
        <v>120.63008521014994</v>
      </c>
      <c r="U100" s="34"/>
      <c r="V100" s="56">
        <v>44044</v>
      </c>
      <c r="W100" s="57">
        <f t="shared" si="114"/>
        <v>-0.30408663153346538</v>
      </c>
      <c r="X100" s="57">
        <f t="shared" si="115"/>
        <v>0.21764037604401665</v>
      </c>
      <c r="Y100" s="57">
        <f t="shared" si="116"/>
        <v>2.4004952074166255</v>
      </c>
      <c r="Z100" s="57">
        <f t="shared" si="117"/>
        <v>9.695370304969714</v>
      </c>
      <c r="AA100" s="57">
        <f t="shared" si="118"/>
        <v>0.82784011130587487</v>
      </c>
      <c r="AB100" s="57">
        <f t="shared" si="119"/>
        <v>1.50279908091224</v>
      </c>
      <c r="AC100" s="57">
        <f t="shared" si="120"/>
        <v>-12.005390238483514</v>
      </c>
      <c r="AD100" s="57">
        <f t="shared" si="121"/>
        <v>-27.584174745450312</v>
      </c>
      <c r="AE100" s="57">
        <f t="shared" si="122"/>
        <v>2.866968384513882</v>
      </c>
      <c r="AF100" s="57">
        <f t="shared" si="123"/>
        <v>5.5542330800733453</v>
      </c>
      <c r="AG100" s="57">
        <f t="shared" si="124"/>
        <v>2.2325000419237284</v>
      </c>
      <c r="AH100" s="57">
        <f t="shared" si="125"/>
        <v>-5.3951697082852235</v>
      </c>
      <c r="AI100" s="57">
        <f t="shared" si="126"/>
        <v>-4.7438610676695703</v>
      </c>
      <c r="AJ100" s="57">
        <f t="shared" si="127"/>
        <v>-0.32977475355984609</v>
      </c>
      <c r="AK100" s="57">
        <f t="shared" si="128"/>
        <v>-2.3171495462263323</v>
      </c>
      <c r="AL100" s="57">
        <f t="shared" si="129"/>
        <v>-1.1958493286857674</v>
      </c>
      <c r="AM100" s="57">
        <f t="shared" si="130"/>
        <v>-12.291549720949675</v>
      </c>
      <c r="AN100" s="57">
        <f t="shared" si="131"/>
        <v>-5.0573607072801963</v>
      </c>
      <c r="AO100" s="57">
        <f t="shared" si="132"/>
        <v>-1.1138979339918649</v>
      </c>
      <c r="AP100" s="34"/>
      <c r="AQ100" s="34"/>
      <c r="AR100" s="74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M100" s="74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</row>
    <row r="101" spans="1:84" s="76" customFormat="1" ht="21" x14ac:dyDescent="0.45">
      <c r="A101" s="56">
        <v>44075</v>
      </c>
      <c r="B101" s="57">
        <v>108.34462002543073</v>
      </c>
      <c r="C101" s="57">
        <v>72.8378152399155</v>
      </c>
      <c r="D101" s="57">
        <v>119.71556616367695</v>
      </c>
      <c r="E101" s="57">
        <v>125.32267736765183</v>
      </c>
      <c r="F101" s="57">
        <v>128.85699333630234</v>
      </c>
      <c r="G101" s="57">
        <v>127.04377165042801</v>
      </c>
      <c r="H101" s="57">
        <v>110.69971331157529</v>
      </c>
      <c r="I101" s="57">
        <v>99.787751481273972</v>
      </c>
      <c r="J101" s="57">
        <v>129.05548928136483</v>
      </c>
      <c r="K101" s="57">
        <v>149.00670381862966</v>
      </c>
      <c r="L101" s="57">
        <v>131.19463193927098</v>
      </c>
      <c r="M101" s="57">
        <v>113.209176595933</v>
      </c>
      <c r="N101" s="57">
        <v>110.33707411485771</v>
      </c>
      <c r="O101" s="57">
        <v>123.38531006443685</v>
      </c>
      <c r="P101" s="57">
        <v>107.37318600029612</v>
      </c>
      <c r="Q101" s="57">
        <v>146.00484309851967</v>
      </c>
      <c r="R101" s="57">
        <v>108.24886656296765</v>
      </c>
      <c r="S101" s="57">
        <v>131.53426309989311</v>
      </c>
      <c r="T101" s="57">
        <v>121.82927132378454</v>
      </c>
      <c r="U101" s="34"/>
      <c r="V101" s="56">
        <v>44075</v>
      </c>
      <c r="W101" s="57">
        <f t="shared" si="114"/>
        <v>1.788766793093501</v>
      </c>
      <c r="X101" s="57">
        <f t="shared" si="115"/>
        <v>2.3556363174525217</v>
      </c>
      <c r="Y101" s="57">
        <f t="shared" si="116"/>
        <v>7.6507514342387424</v>
      </c>
      <c r="Z101" s="57">
        <f t="shared" si="117"/>
        <v>13.605718314546422</v>
      </c>
      <c r="AA101" s="57">
        <f t="shared" si="118"/>
        <v>-5.6724019674454951</v>
      </c>
      <c r="AB101" s="57">
        <f t="shared" si="119"/>
        <v>4.1009955211981577</v>
      </c>
      <c r="AC101" s="57">
        <f t="shared" si="120"/>
        <v>-9.89031449896585</v>
      </c>
      <c r="AD101" s="57">
        <f t="shared" si="121"/>
        <v>-22.530921293938505</v>
      </c>
      <c r="AE101" s="57">
        <f t="shared" si="122"/>
        <v>6.3851773454730392</v>
      </c>
      <c r="AF101" s="57">
        <f t="shared" si="123"/>
        <v>3.0343419627821646</v>
      </c>
      <c r="AG101" s="57">
        <f t="shared" si="124"/>
        <v>2.7940818542856078</v>
      </c>
      <c r="AH101" s="57">
        <f t="shared" si="125"/>
        <v>-3.6505614177469852</v>
      </c>
      <c r="AI101" s="57">
        <f t="shared" si="126"/>
        <v>-8.730582797517954</v>
      </c>
      <c r="AJ101" s="57">
        <f t="shared" si="127"/>
        <v>-0.29632978599882165</v>
      </c>
      <c r="AK101" s="57">
        <f t="shared" si="128"/>
        <v>-0.30724932776797687</v>
      </c>
      <c r="AL101" s="57">
        <f t="shared" si="129"/>
        <v>4.1928141735938311</v>
      </c>
      <c r="AM101" s="57">
        <f t="shared" si="130"/>
        <v>-10.030709590617903</v>
      </c>
      <c r="AN101" s="57">
        <f t="shared" si="131"/>
        <v>-0.85721022427846094</v>
      </c>
      <c r="AO101" s="57">
        <f t="shared" si="132"/>
        <v>0.8167882915624034</v>
      </c>
      <c r="AP101" s="34"/>
      <c r="AQ101" s="34"/>
      <c r="AR101" s="74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M101" s="74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</row>
    <row r="102" spans="1:84" s="76" customFormat="1" ht="21" x14ac:dyDescent="0.45">
      <c r="A102" s="56">
        <v>44105</v>
      </c>
      <c r="B102" s="57">
        <v>105.67183096652147</v>
      </c>
      <c r="C102" s="57">
        <v>77.718992761153757</v>
      </c>
      <c r="D102" s="57">
        <v>122.90645350930494</v>
      </c>
      <c r="E102" s="57">
        <v>136.93512663557721</v>
      </c>
      <c r="F102" s="57">
        <v>128.02369877247196</v>
      </c>
      <c r="G102" s="57">
        <v>130.61024338057393</v>
      </c>
      <c r="H102" s="57">
        <v>112.76320397043636</v>
      </c>
      <c r="I102" s="57">
        <v>114.71073290391404</v>
      </c>
      <c r="J102" s="57">
        <v>134.44346623514849</v>
      </c>
      <c r="K102" s="57">
        <v>154.46909283621181</v>
      </c>
      <c r="L102" s="57">
        <v>132.89097681121723</v>
      </c>
      <c r="M102" s="57">
        <v>126.72324209159076</v>
      </c>
      <c r="N102" s="57">
        <v>130.59722097279609</v>
      </c>
      <c r="O102" s="57">
        <v>122.81219567295425</v>
      </c>
      <c r="P102" s="57">
        <v>105.21702577150116</v>
      </c>
      <c r="Q102" s="57">
        <v>154.80290450796082</v>
      </c>
      <c r="R102" s="57">
        <v>117.65041209382851</v>
      </c>
      <c r="S102" s="57">
        <v>136.18566339077736</v>
      </c>
      <c r="T102" s="57">
        <v>125.697410608876</v>
      </c>
      <c r="U102" s="34"/>
      <c r="V102" s="56">
        <v>44105</v>
      </c>
      <c r="W102" s="57">
        <f t="shared" ref="W102:W104" si="133">B102/B90*100-100</f>
        <v>0.97438823636095151</v>
      </c>
      <c r="X102" s="57">
        <f t="shared" ref="X102:X104" si="134">C102/C90*100-100</f>
        <v>6.9119583672670188</v>
      </c>
      <c r="Y102" s="57">
        <f t="shared" ref="Y102:Y104" si="135">D102/D90*100-100</f>
        <v>5.4507037156979408</v>
      </c>
      <c r="Z102" s="57">
        <f t="shared" ref="Z102:Z104" si="136">E102/E90*100-100</f>
        <v>3.8617749441996807</v>
      </c>
      <c r="AA102" s="57">
        <f t="shared" ref="AA102:AA104" si="137">F102/F90*100-100</f>
        <v>-0.25210110140967856</v>
      </c>
      <c r="AB102" s="57">
        <f t="shared" ref="AB102:AB104" si="138">G102/G90*100-100</f>
        <v>4.4735614068160316</v>
      </c>
      <c r="AC102" s="57">
        <f t="shared" ref="AC102:AC104" si="139">H102/H90*100-100</f>
        <v>-9.3899922989046871</v>
      </c>
      <c r="AD102" s="57">
        <f t="shared" ref="AD102:AD104" si="140">I102/I90*100-100</f>
        <v>-16.607053282209009</v>
      </c>
      <c r="AE102" s="57">
        <f t="shared" ref="AE102:AE104" si="141">J102/J90*100-100</f>
        <v>2.664296869870995</v>
      </c>
      <c r="AF102" s="57">
        <f t="shared" ref="AF102:AF104" si="142">K102/K90*100-100</f>
        <v>5.6368640568345683</v>
      </c>
      <c r="AG102" s="57">
        <f t="shared" ref="AG102:AG104" si="143">L102/L90*100-100</f>
        <v>2.9440329092855961</v>
      </c>
      <c r="AH102" s="57">
        <f t="shared" ref="AH102:AH104" si="144">M102/M90*100-100</f>
        <v>-1.4849637524377499</v>
      </c>
      <c r="AI102" s="57">
        <f t="shared" ref="AI102:AI104" si="145">N102/N90*100-100</f>
        <v>6.0747838019472624</v>
      </c>
      <c r="AJ102" s="57">
        <f t="shared" ref="AJ102:AJ104" si="146">O102/O90*100-100</f>
        <v>4.0691107016854744E-2</v>
      </c>
      <c r="AK102" s="57">
        <f t="shared" ref="AK102:AK104" si="147">P102/P90*100-100</f>
        <v>13.812181068008101</v>
      </c>
      <c r="AL102" s="57">
        <f t="shared" ref="AL102:AL104" si="148">Q102/Q90*100-100</f>
        <v>7.9577222039884532</v>
      </c>
      <c r="AM102" s="57">
        <f t="shared" ref="AM102:AM104" si="149">R102/R90*100-100</f>
        <v>-4.7927041362028149</v>
      </c>
      <c r="AN102" s="57">
        <f t="shared" ref="AN102:AN104" si="150">S102/S90*100-100</f>
        <v>-0.63788131452317032</v>
      </c>
      <c r="AO102" s="57">
        <f t="shared" ref="AO102:AO104" si="151">T102/T90*100-100</f>
        <v>2.2531920919641237</v>
      </c>
      <c r="AP102" s="34"/>
      <c r="AQ102" s="34"/>
      <c r="AR102" s="74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M102" s="74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</row>
    <row r="103" spans="1:84" s="76" customFormat="1" ht="21" x14ac:dyDescent="0.45">
      <c r="A103" s="56">
        <v>44136</v>
      </c>
      <c r="B103" s="57">
        <v>112.27379801282599</v>
      </c>
      <c r="C103" s="57">
        <v>69.104692390464209</v>
      </c>
      <c r="D103" s="57">
        <v>124.04737482994356</v>
      </c>
      <c r="E103" s="57">
        <v>135.27896160957579</v>
      </c>
      <c r="F103" s="57">
        <v>134.76703414698369</v>
      </c>
      <c r="G103" s="57">
        <v>134.34776053946098</v>
      </c>
      <c r="H103" s="57">
        <v>117.26065538304343</v>
      </c>
      <c r="I103" s="57">
        <v>116.51788018679935</v>
      </c>
      <c r="J103" s="57">
        <v>135.66666352564974</v>
      </c>
      <c r="K103" s="57">
        <v>156.17424674918101</v>
      </c>
      <c r="L103" s="57">
        <v>133.68926711531202</v>
      </c>
      <c r="M103" s="57">
        <v>130.35506619988411</v>
      </c>
      <c r="N103" s="57">
        <v>129.56884844772384</v>
      </c>
      <c r="O103" s="57">
        <v>123.17606443316326</v>
      </c>
      <c r="P103" s="57">
        <v>112.49285282503035</v>
      </c>
      <c r="Q103" s="57">
        <v>153.08602576891792</v>
      </c>
      <c r="R103" s="57">
        <v>118.9228423461802</v>
      </c>
      <c r="S103" s="57">
        <v>143.39275461913567</v>
      </c>
      <c r="T103" s="57">
        <v>128.69359816465291</v>
      </c>
      <c r="U103" s="34"/>
      <c r="V103" s="56">
        <v>44136</v>
      </c>
      <c r="W103" s="57">
        <f t="shared" si="133"/>
        <v>0.67361260887790309</v>
      </c>
      <c r="X103" s="57">
        <f t="shared" si="134"/>
        <v>-6.0780679870561869</v>
      </c>
      <c r="Y103" s="57">
        <f t="shared" si="135"/>
        <v>0.81828186069994047</v>
      </c>
      <c r="Z103" s="57">
        <f t="shared" si="136"/>
        <v>-1.983214360064963</v>
      </c>
      <c r="AA103" s="57">
        <f t="shared" si="137"/>
        <v>-1.868933197496105</v>
      </c>
      <c r="AB103" s="57">
        <f t="shared" si="138"/>
        <v>4.9220684563229753</v>
      </c>
      <c r="AC103" s="57">
        <f t="shared" si="139"/>
        <v>-7.7782907255839291</v>
      </c>
      <c r="AD103" s="57">
        <f t="shared" si="140"/>
        <v>-18.635942147349752</v>
      </c>
      <c r="AE103" s="57">
        <f t="shared" si="141"/>
        <v>-2.0908084076053086</v>
      </c>
      <c r="AF103" s="57">
        <f t="shared" si="142"/>
        <v>3.3127030001281383</v>
      </c>
      <c r="AG103" s="57">
        <f t="shared" si="143"/>
        <v>2.9791778827989077</v>
      </c>
      <c r="AH103" s="57">
        <f t="shared" si="144"/>
        <v>-1.3437438879759043</v>
      </c>
      <c r="AI103" s="57">
        <f t="shared" si="145"/>
        <v>-2.4152094191946816</v>
      </c>
      <c r="AJ103" s="57">
        <f t="shared" si="146"/>
        <v>0.28347826140493737</v>
      </c>
      <c r="AK103" s="57">
        <f t="shared" si="147"/>
        <v>25.19636897916466</v>
      </c>
      <c r="AL103" s="57">
        <f t="shared" si="148"/>
        <v>8.6865407985012126</v>
      </c>
      <c r="AM103" s="57">
        <f t="shared" si="149"/>
        <v>-5.1512584482337331</v>
      </c>
      <c r="AN103" s="57">
        <f t="shared" si="150"/>
        <v>0.47847025099882501</v>
      </c>
      <c r="AO103" s="57">
        <f t="shared" si="151"/>
        <v>1.2746428998618171</v>
      </c>
      <c r="AP103" s="34"/>
      <c r="AQ103" s="34"/>
      <c r="AR103" s="74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M103" s="74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</row>
    <row r="104" spans="1:84" s="76" customFormat="1" ht="21" x14ac:dyDescent="0.45">
      <c r="A104" s="58">
        <v>44166</v>
      </c>
      <c r="B104" s="59">
        <v>120.87372516322925</v>
      </c>
      <c r="C104" s="59">
        <v>72.706331644651939</v>
      </c>
      <c r="D104" s="59">
        <v>135.66349548286868</v>
      </c>
      <c r="E104" s="59">
        <v>144.31965458863971</v>
      </c>
      <c r="F104" s="59">
        <v>137.74856757971972</v>
      </c>
      <c r="G104" s="59">
        <v>135.99009802359345</v>
      </c>
      <c r="H104" s="59">
        <v>127.32805569040619</v>
      </c>
      <c r="I104" s="59">
        <v>145.3551770103422</v>
      </c>
      <c r="J104" s="59">
        <v>159.14316360206482</v>
      </c>
      <c r="K104" s="59">
        <v>167.5567156650792</v>
      </c>
      <c r="L104" s="59">
        <v>134.8874776475009</v>
      </c>
      <c r="M104" s="59">
        <v>142.64302196837912</v>
      </c>
      <c r="N104" s="59">
        <v>150.93028873841843</v>
      </c>
      <c r="O104" s="59">
        <v>124.08802101280196</v>
      </c>
      <c r="P104" s="59">
        <v>110.59866357862849</v>
      </c>
      <c r="Q104" s="59">
        <v>161.1491312254125</v>
      </c>
      <c r="R104" s="59">
        <v>122.58039099550446</v>
      </c>
      <c r="S104" s="59">
        <v>148.9212742331095</v>
      </c>
      <c r="T104" s="59">
        <v>135.96901628948598</v>
      </c>
      <c r="U104" s="34"/>
      <c r="V104" s="58">
        <v>44166</v>
      </c>
      <c r="W104" s="59">
        <f t="shared" si="133"/>
        <v>1.8586103446685485</v>
      </c>
      <c r="X104" s="59">
        <f t="shared" si="134"/>
        <v>15.897414282421195</v>
      </c>
      <c r="Y104" s="59">
        <f t="shared" si="135"/>
        <v>6.8163548539768186</v>
      </c>
      <c r="Z104" s="59">
        <f t="shared" si="136"/>
        <v>9.943322340586036</v>
      </c>
      <c r="AA104" s="59">
        <f t="shared" si="137"/>
        <v>-3.6286915043922647</v>
      </c>
      <c r="AB104" s="59">
        <f t="shared" si="138"/>
        <v>6.1383577539663889</v>
      </c>
      <c r="AC104" s="59">
        <f t="shared" si="139"/>
        <v>-3.765790162819215</v>
      </c>
      <c r="AD104" s="59">
        <f t="shared" si="140"/>
        <v>-13.15043235955676</v>
      </c>
      <c r="AE104" s="59">
        <f t="shared" si="141"/>
        <v>9.1976507432792687</v>
      </c>
      <c r="AF104" s="59">
        <f t="shared" si="142"/>
        <v>7.6458700472723677</v>
      </c>
      <c r="AG104" s="59">
        <f t="shared" si="143"/>
        <v>3.4469022557556315</v>
      </c>
      <c r="AH104" s="59">
        <f t="shared" si="144"/>
        <v>2.4239387237362564</v>
      </c>
      <c r="AI104" s="59">
        <f t="shared" si="145"/>
        <v>12.031581083056267</v>
      </c>
      <c r="AJ104" s="59">
        <f t="shared" si="146"/>
        <v>0.37289564252509422</v>
      </c>
      <c r="AK104" s="59">
        <f t="shared" si="147"/>
        <v>9.5943448623628313</v>
      </c>
      <c r="AL104" s="59">
        <f t="shared" si="148"/>
        <v>13.734431585910215</v>
      </c>
      <c r="AM104" s="59">
        <f t="shared" si="149"/>
        <v>-2.3930590456650975</v>
      </c>
      <c r="AN104" s="59">
        <f t="shared" si="150"/>
        <v>3.222654021512156</v>
      </c>
      <c r="AO104" s="59">
        <f t="shared" si="151"/>
        <v>4.0540748215181566</v>
      </c>
      <c r="AP104" s="34"/>
      <c r="AQ104" s="34"/>
      <c r="AR104" s="74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M104" s="74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</row>
    <row r="105" spans="1:84" s="76" customFormat="1" ht="21" x14ac:dyDescent="0.45">
      <c r="A105" s="46">
        <v>44197</v>
      </c>
      <c r="B105" s="47">
        <v>125.83236940426299</v>
      </c>
      <c r="C105" s="47">
        <v>65.543876860080701</v>
      </c>
      <c r="D105" s="47">
        <v>128.63513425604296</v>
      </c>
      <c r="E105" s="47">
        <v>134.07351621548199</v>
      </c>
      <c r="F105" s="47">
        <v>125.09899554724996</v>
      </c>
      <c r="G105" s="47">
        <v>132.09705184063677</v>
      </c>
      <c r="H105" s="47">
        <v>114.9232705966985</v>
      </c>
      <c r="I105" s="47">
        <v>117.96816132577122</v>
      </c>
      <c r="J105" s="47">
        <v>133.98624120405341</v>
      </c>
      <c r="K105" s="47">
        <v>169.0245578119129</v>
      </c>
      <c r="L105" s="47">
        <v>134.18579393942616</v>
      </c>
      <c r="M105" s="47">
        <v>120.90871214274682</v>
      </c>
      <c r="N105" s="47">
        <v>125.29740921367539</v>
      </c>
      <c r="O105" s="47">
        <v>121.79333264195697</v>
      </c>
      <c r="P105" s="47">
        <v>98.71142695626861</v>
      </c>
      <c r="Q105" s="47">
        <v>154.45036328238876</v>
      </c>
      <c r="R105" s="47">
        <v>111.81823910037652</v>
      </c>
      <c r="S105" s="47">
        <v>146.88927580208724</v>
      </c>
      <c r="T105" s="47">
        <v>128.85233392700633</v>
      </c>
      <c r="U105" s="34"/>
      <c r="V105" s="46">
        <v>44197</v>
      </c>
      <c r="W105" s="47">
        <f t="shared" ref="W105:W107" si="152">B105/B93*100-100</f>
        <v>3.083204658551125</v>
      </c>
      <c r="X105" s="47">
        <f t="shared" ref="X105:X107" si="153">C105/C93*100-100</f>
        <v>-9.991226662528959</v>
      </c>
      <c r="Y105" s="47">
        <f t="shared" ref="Y105:Y107" si="154">D105/D93*100-100</f>
        <v>1.7611634416978745</v>
      </c>
      <c r="Z105" s="47">
        <f t="shared" ref="Z105:Z107" si="155">E105/E93*100-100</f>
        <v>0.86239920798811909</v>
      </c>
      <c r="AA105" s="47">
        <f t="shared" ref="AA105:AA107" si="156">F105/F93*100-100</f>
        <v>4.0998186327708197</v>
      </c>
      <c r="AB105" s="47">
        <f t="shared" ref="AB105:AB107" si="157">G105/G93*100-100</f>
        <v>5.1860932113388003</v>
      </c>
      <c r="AC105" s="47">
        <f t="shared" ref="AC105:AC107" si="158">H105/H93*100-100</f>
        <v>-9.5282948188482095</v>
      </c>
      <c r="AD105" s="47">
        <f t="shared" ref="AD105:AD107" si="159">I105/I93*100-100</f>
        <v>-7.7801433822582595</v>
      </c>
      <c r="AE105" s="47">
        <f t="shared" ref="AE105:AE107" si="160">J105/J93*100-100</f>
        <v>0.89126986636503602</v>
      </c>
      <c r="AF105" s="47">
        <f t="shared" ref="AF105:AF107" si="161">K105/K93*100-100</f>
        <v>3.1102430107985413</v>
      </c>
      <c r="AG105" s="47">
        <f t="shared" ref="AG105:AG107" si="162">L105/L93*100-100</f>
        <v>3.65377250707364</v>
      </c>
      <c r="AH105" s="47">
        <f t="shared" ref="AH105:AH107" si="163">M105/M93*100-100</f>
        <v>1.6956937399045842</v>
      </c>
      <c r="AI105" s="47">
        <f t="shared" ref="AI105:AI107" si="164">N105/N93*100-100</f>
        <v>-0.1566335493026827</v>
      </c>
      <c r="AJ105" s="47">
        <f t="shared" ref="AJ105:AJ107" si="165">O105/O93*100-100</f>
        <v>-0.10858552524530296</v>
      </c>
      <c r="AK105" s="47">
        <f t="shared" ref="AK105:AK107" si="166">P105/P93*100-100</f>
        <v>-9.7575704871879196</v>
      </c>
      <c r="AL105" s="47">
        <f t="shared" ref="AL105:AL107" si="167">Q105/Q93*100-100</f>
        <v>10.13406421597665</v>
      </c>
      <c r="AM105" s="47">
        <f t="shared" ref="AM105:AM107" si="168">R105/R93*100-100</f>
        <v>-8.5757292110105539</v>
      </c>
      <c r="AN105" s="47">
        <f t="shared" ref="AN105:AN107" si="169">S105/S93*100-100</f>
        <v>3.2733567864594306</v>
      </c>
      <c r="AO105" s="47">
        <f t="shared" ref="AO105:AO107" si="170">T105/T93*100-100</f>
        <v>1.3553683325098405</v>
      </c>
      <c r="AP105" s="34"/>
      <c r="AQ105" s="34"/>
      <c r="AR105" s="74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M105" s="74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</row>
    <row r="106" spans="1:84" s="76" customFormat="1" ht="21" x14ac:dyDescent="0.45">
      <c r="A106" s="36">
        <v>44228</v>
      </c>
      <c r="B106" s="37">
        <v>130.22861021821072</v>
      </c>
      <c r="C106" s="37">
        <v>70.077272507062588</v>
      </c>
      <c r="D106" s="37">
        <v>128.11548156702079</v>
      </c>
      <c r="E106" s="37">
        <v>124.49494517707588</v>
      </c>
      <c r="F106" s="37">
        <v>137.29519595989774</v>
      </c>
      <c r="G106" s="37">
        <v>129.16259964449992</v>
      </c>
      <c r="H106" s="37">
        <v>117.273815666697</v>
      </c>
      <c r="I106" s="37">
        <v>109.94269165254255</v>
      </c>
      <c r="J106" s="37">
        <v>130.0324311540831</v>
      </c>
      <c r="K106" s="37">
        <v>150.83947873845457</v>
      </c>
      <c r="L106" s="37">
        <v>133.78672314609466</v>
      </c>
      <c r="M106" s="37">
        <v>122.88136017879542</v>
      </c>
      <c r="N106" s="37">
        <v>123.39867374795456</v>
      </c>
      <c r="O106" s="37">
        <v>124.66984868546791</v>
      </c>
      <c r="P106" s="37">
        <v>111.62095698389454</v>
      </c>
      <c r="Q106" s="37">
        <v>146.97693652427014</v>
      </c>
      <c r="R106" s="37">
        <v>110.10794822975053</v>
      </c>
      <c r="S106" s="37">
        <v>142.73243351647906</v>
      </c>
      <c r="T106" s="37">
        <v>128.53818078066632</v>
      </c>
      <c r="U106" s="34"/>
      <c r="V106" s="36">
        <v>44228</v>
      </c>
      <c r="W106" s="37">
        <f t="shared" si="152"/>
        <v>2.1201447659856711</v>
      </c>
      <c r="X106" s="37">
        <f t="shared" si="153"/>
        <v>5.9100710141787971</v>
      </c>
      <c r="Y106" s="37">
        <f t="shared" si="154"/>
        <v>4.3756222459653458</v>
      </c>
      <c r="Z106" s="37">
        <f t="shared" si="155"/>
        <v>0.87887678126949709</v>
      </c>
      <c r="AA106" s="37">
        <f t="shared" si="156"/>
        <v>14.857649965417991</v>
      </c>
      <c r="AB106" s="37">
        <f t="shared" si="157"/>
        <v>4.8476712029048201</v>
      </c>
      <c r="AC106" s="37">
        <f t="shared" si="158"/>
        <v>-5.9407000956091025</v>
      </c>
      <c r="AD106" s="37">
        <f t="shared" si="159"/>
        <v>-15.4357752430018</v>
      </c>
      <c r="AE106" s="37">
        <f t="shared" si="160"/>
        <v>7.432914583581109</v>
      </c>
      <c r="AF106" s="37">
        <f t="shared" si="161"/>
        <v>0.81433893452191342</v>
      </c>
      <c r="AG106" s="37">
        <f t="shared" si="162"/>
        <v>4.0788353117292075</v>
      </c>
      <c r="AH106" s="37">
        <f t="shared" si="163"/>
        <v>4.1548777422254659</v>
      </c>
      <c r="AI106" s="37">
        <f t="shared" si="164"/>
        <v>1.9350964103050075</v>
      </c>
      <c r="AJ106" s="37">
        <f t="shared" si="165"/>
        <v>-1.8697542146668411E-2</v>
      </c>
      <c r="AK106" s="37">
        <f t="shared" si="166"/>
        <v>-10.338094481490145</v>
      </c>
      <c r="AL106" s="37">
        <f t="shared" si="167"/>
        <v>9.8200361595228287</v>
      </c>
      <c r="AM106" s="37">
        <f t="shared" si="168"/>
        <v>-6.9130829834625729</v>
      </c>
      <c r="AN106" s="37">
        <f t="shared" si="169"/>
        <v>4.0910565515775374</v>
      </c>
      <c r="AO106" s="37">
        <f t="shared" si="170"/>
        <v>2.4008877604675689</v>
      </c>
      <c r="AP106" s="34"/>
      <c r="AQ106" s="34"/>
      <c r="AR106" s="74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M106" s="74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</row>
    <row r="107" spans="1:84" s="76" customFormat="1" ht="21" x14ac:dyDescent="0.45">
      <c r="A107" s="36">
        <v>44256</v>
      </c>
      <c r="B107" s="37">
        <v>136.20458383066281</v>
      </c>
      <c r="C107" s="37">
        <v>76.170315732451058</v>
      </c>
      <c r="D107" s="37">
        <v>134.17621686577368</v>
      </c>
      <c r="E107" s="37">
        <v>133.11618946253211</v>
      </c>
      <c r="F107" s="37">
        <v>136.50921870997325</v>
      </c>
      <c r="G107" s="37">
        <v>129.10455638689902</v>
      </c>
      <c r="H107" s="37">
        <v>118.24354263881743</v>
      </c>
      <c r="I107" s="37">
        <v>120.06359801202599</v>
      </c>
      <c r="J107" s="37">
        <v>141.65506821884065</v>
      </c>
      <c r="K107" s="37">
        <v>152.93811199329025</v>
      </c>
      <c r="L107" s="37">
        <v>134.73643263028876</v>
      </c>
      <c r="M107" s="37">
        <v>126.34676991536504</v>
      </c>
      <c r="N107" s="37">
        <v>138.06814641380254</v>
      </c>
      <c r="O107" s="37">
        <v>125.80033101587722</v>
      </c>
      <c r="P107" s="37">
        <v>128.14476994787535</v>
      </c>
      <c r="Q107" s="37">
        <v>151.95251829612567</v>
      </c>
      <c r="R107" s="37">
        <v>115.00318979287609</v>
      </c>
      <c r="S107" s="37">
        <v>143.41726411088365</v>
      </c>
      <c r="T107" s="37">
        <v>132.95900611328227</v>
      </c>
      <c r="U107" s="34"/>
      <c r="V107" s="36">
        <v>44256</v>
      </c>
      <c r="W107" s="37">
        <f t="shared" si="152"/>
        <v>3.8837815784691827</v>
      </c>
      <c r="X107" s="37">
        <f t="shared" si="153"/>
        <v>21.422210856616687</v>
      </c>
      <c r="Y107" s="37">
        <f t="shared" si="154"/>
        <v>13.593818012489109</v>
      </c>
      <c r="Z107" s="37">
        <f t="shared" si="155"/>
        <v>7.0112365702320005</v>
      </c>
      <c r="AA107" s="37">
        <f t="shared" si="156"/>
        <v>18.548460828800557</v>
      </c>
      <c r="AB107" s="37">
        <f t="shared" si="157"/>
        <v>8.7436500315864407</v>
      </c>
      <c r="AC107" s="37">
        <f t="shared" si="158"/>
        <v>8.610592088717965</v>
      </c>
      <c r="AD107" s="37">
        <f t="shared" si="159"/>
        <v>25.442415953492741</v>
      </c>
      <c r="AE107" s="37">
        <f t="shared" si="160"/>
        <v>6.4968293789484051</v>
      </c>
      <c r="AF107" s="37">
        <f t="shared" si="161"/>
        <v>3.9413759686925545</v>
      </c>
      <c r="AG107" s="37">
        <f t="shared" si="162"/>
        <v>4.8952836690969974</v>
      </c>
      <c r="AH107" s="37">
        <f t="shared" si="163"/>
        <v>8.1677134176878781</v>
      </c>
      <c r="AI107" s="37">
        <f t="shared" si="164"/>
        <v>18.040574792882794</v>
      </c>
      <c r="AJ107" s="37">
        <f t="shared" si="165"/>
        <v>0.65757730788730839</v>
      </c>
      <c r="AK107" s="37">
        <f t="shared" si="166"/>
        <v>15.646906679745399</v>
      </c>
      <c r="AL107" s="37">
        <f t="shared" si="167"/>
        <v>18.396110913390729</v>
      </c>
      <c r="AM107" s="37">
        <f t="shared" si="168"/>
        <v>11.308432550572277</v>
      </c>
      <c r="AN107" s="37">
        <f t="shared" si="169"/>
        <v>12.027691022950478</v>
      </c>
      <c r="AO107" s="37">
        <f t="shared" si="170"/>
        <v>9.9616069703438512</v>
      </c>
      <c r="AP107" s="34"/>
      <c r="AQ107" s="34"/>
      <c r="AR107" s="74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M107" s="74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</row>
    <row r="108" spans="1:84" s="76" customFormat="1" ht="21" x14ac:dyDescent="0.45">
      <c r="A108" s="36">
        <v>44287</v>
      </c>
      <c r="B108" s="37">
        <v>122.01798631528999</v>
      </c>
      <c r="C108" s="37">
        <v>78.959709844399015</v>
      </c>
      <c r="D108" s="37">
        <v>132.37038033929278</v>
      </c>
      <c r="E108" s="37">
        <v>116.09571831506152</v>
      </c>
      <c r="F108" s="37">
        <v>135.00435958375326</v>
      </c>
      <c r="G108" s="37">
        <v>131.61656306858475</v>
      </c>
      <c r="H108" s="37">
        <v>110.74763369342261</v>
      </c>
      <c r="I108" s="37">
        <v>126.25205713998371</v>
      </c>
      <c r="J108" s="37">
        <v>136.21464755508873</v>
      </c>
      <c r="K108" s="37">
        <v>153.63280316783118</v>
      </c>
      <c r="L108" s="37">
        <v>134.79007020925212</v>
      </c>
      <c r="M108" s="37">
        <v>130.14996173981291</v>
      </c>
      <c r="N108" s="37">
        <v>131.10189555272373</v>
      </c>
      <c r="O108" s="37">
        <v>125.79176456406022</v>
      </c>
      <c r="P108" s="37">
        <v>112.30444607486979</v>
      </c>
      <c r="Q108" s="37">
        <v>151.03100633962845</v>
      </c>
      <c r="R108" s="37">
        <v>104.27350382313848</v>
      </c>
      <c r="S108" s="37">
        <v>141.45929340590604</v>
      </c>
      <c r="T108" s="37">
        <v>129.44164267118254</v>
      </c>
      <c r="U108" s="34"/>
      <c r="V108" s="36">
        <v>44287</v>
      </c>
      <c r="W108" s="37">
        <f t="shared" ref="W108:W110" si="171">B108/B96*100-100</f>
        <v>7.1517398662278566</v>
      </c>
      <c r="X108" s="37">
        <f t="shared" ref="X108:X110" si="172">C108/C96*100-100</f>
        <v>28.679793694557077</v>
      </c>
      <c r="Y108" s="37">
        <f t="shared" ref="Y108:Y110" si="173">D108/D96*100-100</f>
        <v>19.650228809208613</v>
      </c>
      <c r="Z108" s="37">
        <f t="shared" ref="Z108:Z110" si="174">E108/E96*100-100</f>
        <v>8.0322036369923353</v>
      </c>
      <c r="AA108" s="37">
        <f t="shared" ref="AA108:AA110" si="175">F108/F96*100-100</f>
        <v>13.404967814504019</v>
      </c>
      <c r="AB108" s="37">
        <f t="shared" ref="AB108:AB110" si="176">G108/G96*100-100</f>
        <v>16.702906335878723</v>
      </c>
      <c r="AC108" s="37">
        <f t="shared" ref="AC108:AC110" si="177">H108/H96*100-100</f>
        <v>27.442469247647665</v>
      </c>
      <c r="AD108" s="37">
        <f t="shared" ref="AD108:AD110" si="178">I108/I96*100-100</f>
        <v>74.416125634203354</v>
      </c>
      <c r="AE108" s="37">
        <f t="shared" ref="AE108:AE110" si="179">J108/J96*100-100</f>
        <v>10.046503300332404</v>
      </c>
      <c r="AF108" s="37">
        <f t="shared" ref="AF108:AF110" si="180">K108/K96*100-100</f>
        <v>11.676059014674237</v>
      </c>
      <c r="AG108" s="37">
        <f t="shared" ref="AG108:AG110" si="181">L108/L96*100-100</f>
        <v>5.1022912379153524</v>
      </c>
      <c r="AH108" s="37">
        <f t="shared" ref="AH108:AH110" si="182">M108/M96*100-100</f>
        <v>10.585406547640687</v>
      </c>
      <c r="AI108" s="37">
        <f t="shared" ref="AI108:AI110" si="183">N108/N96*100-100</f>
        <v>9.594943970921932</v>
      </c>
      <c r="AJ108" s="37">
        <f t="shared" ref="AJ108:AJ110" si="184">O108/O96*100-100</f>
        <v>1.9990019160128298</v>
      </c>
      <c r="AK108" s="37">
        <f t="shared" ref="AK108:AK110" si="185">P108/P96*100-100</f>
        <v>21.490362469051533</v>
      </c>
      <c r="AL108" s="37">
        <f t="shared" ref="AL108:AL110" si="186">Q108/Q96*100-100</f>
        <v>36.376205493484179</v>
      </c>
      <c r="AM108" s="37">
        <f t="shared" ref="AM108:AM110" si="187">R108/R96*100-100</f>
        <v>18.740264538191326</v>
      </c>
      <c r="AN108" s="37">
        <f t="shared" ref="AN108:AN110" si="188">S108/S96*100-100</f>
        <v>21.423071740922595</v>
      </c>
      <c r="AO108" s="37">
        <f t="shared" ref="AO108:AO110" si="189">T108/T96*100-100</f>
        <v>15.47908579306656</v>
      </c>
      <c r="AP108" s="34"/>
      <c r="AQ108" s="34"/>
      <c r="AR108" s="74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M108" s="74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</row>
    <row r="109" spans="1:84" s="76" customFormat="1" ht="21" x14ac:dyDescent="0.45">
      <c r="A109" s="36">
        <v>44317</v>
      </c>
      <c r="B109" s="37">
        <v>114.96338162400039</v>
      </c>
      <c r="C109" s="37">
        <v>75.341575580186387</v>
      </c>
      <c r="D109" s="37">
        <v>131.66655326799449</v>
      </c>
      <c r="E109" s="37">
        <v>129.47860344295657</v>
      </c>
      <c r="F109" s="37">
        <v>145.14738300741644</v>
      </c>
      <c r="G109" s="37">
        <v>130.41306854124457</v>
      </c>
      <c r="H109" s="37">
        <v>108.26181053186238</v>
      </c>
      <c r="I109" s="37">
        <v>137.61464628415717</v>
      </c>
      <c r="J109" s="37">
        <v>133.86990726872352</v>
      </c>
      <c r="K109" s="37">
        <v>156.33622451942486</v>
      </c>
      <c r="L109" s="37">
        <v>135.00296094788916</v>
      </c>
      <c r="M109" s="37">
        <v>126.67839130357061</v>
      </c>
      <c r="N109" s="37">
        <v>136.7768505121719</v>
      </c>
      <c r="O109" s="37">
        <v>125.75889493654769</v>
      </c>
      <c r="P109" s="37">
        <v>104.62126621552417</v>
      </c>
      <c r="Q109" s="37">
        <v>161.62603082739739</v>
      </c>
      <c r="R109" s="37">
        <v>111.76602731132638</v>
      </c>
      <c r="S109" s="37">
        <v>137.96933459026354</v>
      </c>
      <c r="T109" s="37">
        <v>129.48375205359466</v>
      </c>
      <c r="U109" s="34"/>
      <c r="V109" s="36">
        <v>44317</v>
      </c>
      <c r="W109" s="37">
        <f t="shared" si="171"/>
        <v>4.289252294589744</v>
      </c>
      <c r="X109" s="37">
        <f t="shared" si="172"/>
        <v>15.314218198737947</v>
      </c>
      <c r="Y109" s="37">
        <f t="shared" si="173"/>
        <v>18.605736537530859</v>
      </c>
      <c r="Z109" s="37">
        <f t="shared" si="174"/>
        <v>27.552875795315558</v>
      </c>
      <c r="AA109" s="37">
        <f t="shared" si="175"/>
        <v>11.452360272665118</v>
      </c>
      <c r="AB109" s="37">
        <f t="shared" si="176"/>
        <v>19.710108545529053</v>
      </c>
      <c r="AC109" s="37">
        <f t="shared" si="177"/>
        <v>29.331124278191595</v>
      </c>
      <c r="AD109" s="37">
        <f t="shared" si="178"/>
        <v>62.654281400117185</v>
      </c>
      <c r="AE109" s="37">
        <f t="shared" si="179"/>
        <v>9.0180835184523858</v>
      </c>
      <c r="AF109" s="37">
        <f t="shared" si="180"/>
        <v>12.453047729571992</v>
      </c>
      <c r="AG109" s="37">
        <f t="shared" si="181"/>
        <v>5.5452172102615265</v>
      </c>
      <c r="AH109" s="37">
        <f t="shared" si="182"/>
        <v>13.73952223004629</v>
      </c>
      <c r="AI109" s="37">
        <f t="shared" si="183"/>
        <v>28.721611503708289</v>
      </c>
      <c r="AJ109" s="37">
        <f t="shared" si="184"/>
        <v>2.1422867610375533</v>
      </c>
      <c r="AK109" s="37">
        <f t="shared" si="185"/>
        <v>16.319488465935621</v>
      </c>
      <c r="AL109" s="37">
        <f t="shared" si="186"/>
        <v>37.879778516307709</v>
      </c>
      <c r="AM109" s="37">
        <f t="shared" si="187"/>
        <v>21.626956303630806</v>
      </c>
      <c r="AN109" s="37">
        <f t="shared" si="188"/>
        <v>24.940180588280441</v>
      </c>
      <c r="AO109" s="37">
        <f t="shared" si="189"/>
        <v>16.686409495624815</v>
      </c>
      <c r="AP109" s="34"/>
      <c r="AQ109" s="34"/>
      <c r="AR109" s="74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M109" s="74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</row>
    <row r="110" spans="1:84" s="76" customFormat="1" ht="21" x14ac:dyDescent="0.45">
      <c r="A110" s="36">
        <v>44348</v>
      </c>
      <c r="B110" s="37">
        <v>112.28880028796766</v>
      </c>
      <c r="C110" s="37">
        <v>74.154477506839896</v>
      </c>
      <c r="D110" s="37">
        <v>130.7622070891525</v>
      </c>
      <c r="E110" s="37">
        <v>123.38916889178341</v>
      </c>
      <c r="F110" s="37">
        <v>136.40422030672917</v>
      </c>
      <c r="G110" s="37">
        <v>129.34561074919881</v>
      </c>
      <c r="H110" s="37">
        <v>111.62485846887628</v>
      </c>
      <c r="I110" s="37">
        <v>113.54806768673053</v>
      </c>
      <c r="J110" s="37">
        <v>136.67421411553059</v>
      </c>
      <c r="K110" s="37">
        <v>151.74441655143721</v>
      </c>
      <c r="L110" s="37">
        <v>135.29827992675035</v>
      </c>
      <c r="M110" s="37">
        <v>123.05975369541568</v>
      </c>
      <c r="N110" s="37">
        <v>123.93305690419531</v>
      </c>
      <c r="O110" s="37">
        <v>126.09666844727724</v>
      </c>
      <c r="P110" s="37">
        <v>104.23043667342827</v>
      </c>
      <c r="Q110" s="37">
        <v>166.11845385156658</v>
      </c>
      <c r="R110" s="37">
        <v>107.2144770559814</v>
      </c>
      <c r="S110" s="37">
        <v>137.3696241531174</v>
      </c>
      <c r="T110" s="37">
        <v>127.06432901738853</v>
      </c>
      <c r="U110" s="34"/>
      <c r="V110" s="36">
        <v>44348</v>
      </c>
      <c r="W110" s="37">
        <f t="shared" si="171"/>
        <v>6.6155238318116574</v>
      </c>
      <c r="X110" s="37">
        <f t="shared" si="172"/>
        <v>25.839990440705577</v>
      </c>
      <c r="Y110" s="37">
        <f t="shared" si="173"/>
        <v>15.286994016866814</v>
      </c>
      <c r="Z110" s="37">
        <f t="shared" si="174"/>
        <v>16.549518982572977</v>
      </c>
      <c r="AA110" s="37">
        <f t="shared" si="175"/>
        <v>15.463319744189533</v>
      </c>
      <c r="AB110" s="37">
        <f t="shared" si="176"/>
        <v>16.088312531246245</v>
      </c>
      <c r="AC110" s="37">
        <f t="shared" si="177"/>
        <v>35.139018347378112</v>
      </c>
      <c r="AD110" s="37">
        <f t="shared" si="178"/>
        <v>53.811950158564031</v>
      </c>
      <c r="AE110" s="37">
        <f t="shared" si="179"/>
        <v>7.7755501878068287</v>
      </c>
      <c r="AF110" s="37">
        <f t="shared" si="180"/>
        <v>8.5536859070962805</v>
      </c>
      <c r="AG110" s="37">
        <f t="shared" si="181"/>
        <v>5.7763394179118279</v>
      </c>
      <c r="AH110" s="37">
        <f t="shared" si="182"/>
        <v>14.135634665183346</v>
      </c>
      <c r="AI110" s="37">
        <f t="shared" si="183"/>
        <v>23.314526826783123</v>
      </c>
      <c r="AJ110" s="37">
        <f t="shared" si="184"/>
        <v>2.2913674916993187</v>
      </c>
      <c r="AK110" s="37">
        <f t="shared" si="185"/>
        <v>9.5080200319881243</v>
      </c>
      <c r="AL110" s="37">
        <f t="shared" si="186"/>
        <v>30.731086759475147</v>
      </c>
      <c r="AM110" s="37">
        <f t="shared" si="187"/>
        <v>14.023235325516794</v>
      </c>
      <c r="AN110" s="37">
        <f t="shared" si="188"/>
        <v>22.295026599149239</v>
      </c>
      <c r="AO110" s="37">
        <f t="shared" si="189"/>
        <v>14.466632577821741</v>
      </c>
      <c r="AP110" s="34"/>
      <c r="AQ110" s="34"/>
      <c r="AR110" s="74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M110" s="74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</row>
    <row r="111" spans="1:84" s="76" customFormat="1" ht="21" x14ac:dyDescent="0.45">
      <c r="A111" s="36">
        <v>44378</v>
      </c>
      <c r="B111" s="37">
        <v>112.91112052667688</v>
      </c>
      <c r="C111" s="37">
        <v>80.624679367686753</v>
      </c>
      <c r="D111" s="37">
        <v>132.83127221696981</v>
      </c>
      <c r="E111" s="37">
        <v>130.06578945131926</v>
      </c>
      <c r="F111" s="37">
        <v>146.07292094541492</v>
      </c>
      <c r="G111" s="37">
        <v>131.06190791915702</v>
      </c>
      <c r="H111" s="37">
        <v>118.07014384331279</v>
      </c>
      <c r="I111" s="37">
        <v>123.74829175757149</v>
      </c>
      <c r="J111" s="37">
        <v>133.25299696435067</v>
      </c>
      <c r="K111" s="37">
        <v>161.57932471925966</v>
      </c>
      <c r="L111" s="37">
        <v>136.50234195142707</v>
      </c>
      <c r="M111" s="37">
        <v>130.10853383192429</v>
      </c>
      <c r="N111" s="37">
        <v>138.66286587508418</v>
      </c>
      <c r="O111" s="37">
        <v>126.62929683638615</v>
      </c>
      <c r="P111" s="37">
        <v>114.78162976845852</v>
      </c>
      <c r="Q111" s="37">
        <v>175.76979009156094</v>
      </c>
      <c r="R111" s="37">
        <v>112.01056586567482</v>
      </c>
      <c r="S111" s="37">
        <v>139.22673382718639</v>
      </c>
      <c r="T111" s="37">
        <v>131.00740359187114</v>
      </c>
      <c r="U111" s="34"/>
      <c r="V111" s="36">
        <v>44378</v>
      </c>
      <c r="W111" s="37">
        <f t="shared" ref="W111:W113" si="190">B111/B99*100-100</f>
        <v>3.2787279649753742</v>
      </c>
      <c r="X111" s="37">
        <f t="shared" ref="X111:X113" si="191">C111/C99*100-100</f>
        <v>14.599769072044595</v>
      </c>
      <c r="Y111" s="37">
        <f t="shared" ref="Y111:Y113" si="192">D111/D99*100-100</f>
        <v>9.0308482184776864</v>
      </c>
      <c r="Z111" s="37">
        <f t="shared" ref="Z111:Z113" si="193">E111/E99*100-100</f>
        <v>24.963427795751755</v>
      </c>
      <c r="AA111" s="37">
        <f t="shared" ref="AA111:AA113" si="194">F111/F99*100-100</f>
        <v>10.931674740612323</v>
      </c>
      <c r="AB111" s="37">
        <f t="shared" ref="AB111:AB113" si="195">G111/G99*100-100</f>
        <v>11.863279280380425</v>
      </c>
      <c r="AC111" s="37">
        <f t="shared" ref="AC111:AC113" si="196">H111/H99*100-100</f>
        <v>17.38692837663281</v>
      </c>
      <c r="AD111" s="37">
        <f t="shared" ref="AD111:AD113" si="197">I111/I99*100-100</f>
        <v>45.226523842368039</v>
      </c>
      <c r="AE111" s="37">
        <f t="shared" ref="AE111:AE113" si="198">J111/J99*100-100</f>
        <v>3.3305307169092799</v>
      </c>
      <c r="AF111" s="37">
        <f t="shared" ref="AF111:AF113" si="199">K111/K99*100-100</f>
        <v>7.0224778021583063</v>
      </c>
      <c r="AG111" s="37">
        <f t="shared" ref="AG111:AG113" si="200">L111/L99*100-100</f>
        <v>5.70053638163877</v>
      </c>
      <c r="AH111" s="37">
        <f t="shared" ref="AH111:AH113" si="201">M111/M99*100-100</f>
        <v>12.579692841266763</v>
      </c>
      <c r="AI111" s="37">
        <f t="shared" ref="AI111:AI113" si="202">N111/N99*100-100</f>
        <v>18.680129776345566</v>
      </c>
      <c r="AJ111" s="37">
        <f t="shared" ref="AJ111:AJ113" si="203">O111/O99*100-100</f>
        <v>2.5155220849240294</v>
      </c>
      <c r="AK111" s="37">
        <f t="shared" ref="AK111:AK113" si="204">P111/P99*100-100</f>
        <v>4.6618395399356416</v>
      </c>
      <c r="AL111" s="37">
        <f t="shared" ref="AL111:AL113" si="205">Q111/Q99*100-100</f>
        <v>26.40694574416645</v>
      </c>
      <c r="AM111" s="37">
        <f t="shared" ref="AM111:AM113" si="206">R111/R99*100-100</f>
        <v>12.884489414994846</v>
      </c>
      <c r="AN111" s="37">
        <f t="shared" ref="AN111:AN113" si="207">S111/S99*100-100</f>
        <v>16.731556699578448</v>
      </c>
      <c r="AO111" s="37">
        <f t="shared" ref="AO111:AO113" si="208">T111/T99*100-100</f>
        <v>10.789609399836849</v>
      </c>
      <c r="AP111" s="34"/>
      <c r="AQ111" s="34"/>
      <c r="AR111" s="74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M111" s="74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</row>
    <row r="112" spans="1:84" s="76" customFormat="1" ht="21" x14ac:dyDescent="0.45">
      <c r="A112" s="36">
        <v>44409</v>
      </c>
      <c r="B112" s="37">
        <v>116.66080738463629</v>
      </c>
      <c r="C112" s="37">
        <v>78.745743651476175</v>
      </c>
      <c r="D112" s="37">
        <v>124.36179883715126</v>
      </c>
      <c r="E112" s="37">
        <v>128.69743905230229</v>
      </c>
      <c r="F112" s="37">
        <v>144.27464197443598</v>
      </c>
      <c r="G112" s="37">
        <v>132.52987928243058</v>
      </c>
      <c r="H112" s="37">
        <v>119.72265750035849</v>
      </c>
      <c r="I112" s="37">
        <v>118.0390573755641</v>
      </c>
      <c r="J112" s="37">
        <v>135.91744395173552</v>
      </c>
      <c r="K112" s="37">
        <v>161.48659162437835</v>
      </c>
      <c r="L112" s="37">
        <v>136.91817444255133</v>
      </c>
      <c r="M112" s="37">
        <v>127.21334848369082</v>
      </c>
      <c r="N112" s="37">
        <v>121.32506668442979</v>
      </c>
      <c r="O112" s="37">
        <v>127.6095326624114</v>
      </c>
      <c r="P112" s="37">
        <v>115.29605707603467</v>
      </c>
      <c r="Q112" s="37">
        <v>178.8773995186159</v>
      </c>
      <c r="R112" s="37">
        <v>111.56143672676205</v>
      </c>
      <c r="S112" s="37">
        <v>141.10015067179341</v>
      </c>
      <c r="T112" s="37">
        <v>129.9642712774961</v>
      </c>
      <c r="U112" s="34"/>
      <c r="V112" s="36">
        <v>44409</v>
      </c>
      <c r="W112" s="37">
        <f t="shared" si="190"/>
        <v>4.2322701008584431</v>
      </c>
      <c r="X112" s="37">
        <f t="shared" si="191"/>
        <v>4.9714659357825042</v>
      </c>
      <c r="Y112" s="37">
        <f t="shared" si="192"/>
        <v>4.2529274295237514</v>
      </c>
      <c r="Z112" s="37">
        <f t="shared" si="193"/>
        <v>11.766897584597615</v>
      </c>
      <c r="AA112" s="37">
        <f t="shared" si="194"/>
        <v>6.8241791310766757</v>
      </c>
      <c r="AB112" s="37">
        <f t="shared" si="195"/>
        <v>7.882974470205383</v>
      </c>
      <c r="AC112" s="37">
        <f t="shared" si="196"/>
        <v>13.21586905749497</v>
      </c>
      <c r="AD112" s="37">
        <f t="shared" si="197"/>
        <v>20.557709269712547</v>
      </c>
      <c r="AE112" s="37">
        <f t="shared" si="198"/>
        <v>6.3431634511470918</v>
      </c>
      <c r="AF112" s="37">
        <f t="shared" si="199"/>
        <v>8.530832690560203</v>
      </c>
      <c r="AG112" s="37">
        <f t="shared" si="200"/>
        <v>5.2905685666657405</v>
      </c>
      <c r="AH112" s="37">
        <f t="shared" si="201"/>
        <v>11.174880550735722</v>
      </c>
      <c r="AI112" s="37">
        <f t="shared" si="202"/>
        <v>15.707466576891122</v>
      </c>
      <c r="AJ112" s="37">
        <f t="shared" si="203"/>
        <v>3.4932898584706891</v>
      </c>
      <c r="AK112" s="37">
        <f t="shared" si="204"/>
        <v>2.0268993932328669</v>
      </c>
      <c r="AL112" s="37">
        <f t="shared" si="205"/>
        <v>26.317945872521435</v>
      </c>
      <c r="AM112" s="37">
        <f t="shared" si="206"/>
        <v>6.443875920822677</v>
      </c>
      <c r="AN112" s="37">
        <f t="shared" si="207"/>
        <v>12.071346286490709</v>
      </c>
      <c r="AO112" s="37">
        <f t="shared" si="208"/>
        <v>7.7378591344647134</v>
      </c>
      <c r="AP112" s="34"/>
      <c r="AQ112" s="34"/>
      <c r="AR112" s="74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M112" s="74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</row>
    <row r="113" spans="1:84" s="76" customFormat="1" ht="21" x14ac:dyDescent="0.45">
      <c r="A113" s="36">
        <v>44440</v>
      </c>
      <c r="B113" s="37">
        <v>112.97915625452833</v>
      </c>
      <c r="C113" s="37">
        <v>73.197859331295774</v>
      </c>
      <c r="D113" s="37">
        <v>122.5767770199337</v>
      </c>
      <c r="E113" s="37">
        <v>128.46467780152622</v>
      </c>
      <c r="F113" s="37">
        <v>138.75029853837367</v>
      </c>
      <c r="G113" s="37">
        <v>133.22967246916951</v>
      </c>
      <c r="H113" s="37">
        <v>121.98190718200729</v>
      </c>
      <c r="I113" s="37">
        <v>116.35240922944475</v>
      </c>
      <c r="J113" s="37">
        <v>137.73636530400006</v>
      </c>
      <c r="K113" s="37">
        <v>161.07725074490762</v>
      </c>
      <c r="L113" s="37">
        <v>137.72097995671078</v>
      </c>
      <c r="M113" s="37">
        <v>124.64214421134402</v>
      </c>
      <c r="N113" s="37">
        <v>123.64863094511583</v>
      </c>
      <c r="O113" s="37">
        <v>127.62276146255829</v>
      </c>
      <c r="P113" s="37">
        <v>108.35180727533589</v>
      </c>
      <c r="Q113" s="37">
        <v>171.97457906085373</v>
      </c>
      <c r="R113" s="37">
        <v>117.94807638187454</v>
      </c>
      <c r="S113" s="37">
        <v>143.22044096738131</v>
      </c>
      <c r="T113" s="37">
        <v>129.11342690424684</v>
      </c>
      <c r="U113" s="34"/>
      <c r="V113" s="36">
        <v>44440</v>
      </c>
      <c r="W113" s="37">
        <f t="shared" si="190"/>
        <v>4.2775877824019233</v>
      </c>
      <c r="X113" s="37">
        <f t="shared" si="191"/>
        <v>0.49430929551408553</v>
      </c>
      <c r="Y113" s="37">
        <f t="shared" si="192"/>
        <v>2.3900073715934695</v>
      </c>
      <c r="Z113" s="37">
        <f t="shared" si="193"/>
        <v>2.5071283983639177</v>
      </c>
      <c r="AA113" s="37">
        <f t="shared" si="194"/>
        <v>7.6777402187640007</v>
      </c>
      <c r="AB113" s="37">
        <f t="shared" si="195"/>
        <v>4.8691098653482499</v>
      </c>
      <c r="AC113" s="37">
        <f t="shared" si="196"/>
        <v>10.191710107393988</v>
      </c>
      <c r="AD113" s="37">
        <f t="shared" si="197"/>
        <v>16.599890770441178</v>
      </c>
      <c r="AE113" s="37">
        <f t="shared" si="198"/>
        <v>6.7264678712807893</v>
      </c>
      <c r="AF113" s="37">
        <f t="shared" si="199"/>
        <v>8.1006737394648809</v>
      </c>
      <c r="AG113" s="37">
        <f t="shared" si="200"/>
        <v>4.9745541574146159</v>
      </c>
      <c r="AH113" s="37">
        <f t="shared" si="201"/>
        <v>10.098976036384073</v>
      </c>
      <c r="AI113" s="37">
        <f t="shared" si="202"/>
        <v>12.064446095789322</v>
      </c>
      <c r="AJ113" s="37">
        <f t="shared" si="203"/>
        <v>3.4343240665428283</v>
      </c>
      <c r="AK113" s="37">
        <f t="shared" si="204"/>
        <v>0.91142054314852317</v>
      </c>
      <c r="AL113" s="37">
        <f t="shared" si="205"/>
        <v>17.786900359743868</v>
      </c>
      <c r="AM113" s="37">
        <f t="shared" si="206"/>
        <v>8.960102887788608</v>
      </c>
      <c r="AN113" s="37">
        <f t="shared" si="207"/>
        <v>8.8845123636061203</v>
      </c>
      <c r="AO113" s="37">
        <f t="shared" si="208"/>
        <v>5.978986413784952</v>
      </c>
      <c r="AP113" s="34"/>
      <c r="AQ113" s="34"/>
      <c r="AR113" s="74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M113" s="74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</row>
    <row r="114" spans="1:84" s="76" customFormat="1" ht="21" x14ac:dyDescent="0.45">
      <c r="A114" s="36">
        <v>44470</v>
      </c>
      <c r="B114" s="37">
        <v>107.88148139587592</v>
      </c>
      <c r="C114" s="37">
        <v>75.799757215161435</v>
      </c>
      <c r="D114" s="37">
        <v>125.52345725157065</v>
      </c>
      <c r="E114" s="37">
        <v>127.22065432680887</v>
      </c>
      <c r="F114" s="37">
        <v>140.80198416780962</v>
      </c>
      <c r="G114" s="37">
        <v>135.44341711571352</v>
      </c>
      <c r="H114" s="37">
        <v>120.81395799990167</v>
      </c>
      <c r="I114" s="37">
        <v>128.43061518622164</v>
      </c>
      <c r="J114" s="37">
        <v>143.98910686275246</v>
      </c>
      <c r="K114" s="37">
        <v>169.29892122295752</v>
      </c>
      <c r="L114" s="37">
        <v>139.71946006718056</v>
      </c>
      <c r="M114" s="37">
        <v>137.40701808109634</v>
      </c>
      <c r="N114" s="37">
        <v>134.58962935109909</v>
      </c>
      <c r="O114" s="37">
        <v>126.55388848946552</v>
      </c>
      <c r="P114" s="37">
        <v>105.28943386250212</v>
      </c>
      <c r="Q114" s="37">
        <v>167.19656820885518</v>
      </c>
      <c r="R114" s="37">
        <v>126.84956527006864</v>
      </c>
      <c r="S114" s="37">
        <v>147.95983986164094</v>
      </c>
      <c r="T114" s="37">
        <v>131.41753206567128</v>
      </c>
      <c r="U114" s="34"/>
      <c r="V114" s="36">
        <v>44470</v>
      </c>
      <c r="W114" s="37">
        <f t="shared" ref="W114:W116" si="209">B114/B102*100-100</f>
        <v>2.0910496289730247</v>
      </c>
      <c r="X114" s="37">
        <f t="shared" ref="X114:X116" si="210">C114/C102*100-100</f>
        <v>-2.4694549913822499</v>
      </c>
      <c r="Y114" s="37">
        <f t="shared" ref="Y114:Y116" si="211">D114/D102*100-100</f>
        <v>2.1292647111224312</v>
      </c>
      <c r="Z114" s="37">
        <f t="shared" ref="Z114:Z116" si="212">E114/E102*100-100</f>
        <v>-7.0942150107483144</v>
      </c>
      <c r="AA114" s="37">
        <f t="shared" ref="AA114:AA116" si="213">F114/F102*100-100</f>
        <v>9.9811874815831203</v>
      </c>
      <c r="AB114" s="37">
        <f t="shared" ref="AB114:AB116" si="214">G114/G102*100-100</f>
        <v>3.7004553471787176</v>
      </c>
      <c r="AC114" s="37">
        <f t="shared" ref="AC114:AC116" si="215">H114/H102*100-100</f>
        <v>7.1395222430678871</v>
      </c>
      <c r="AD114" s="37">
        <f t="shared" ref="AD114:AD116" si="216">I114/I102*100-100</f>
        <v>11.960417246919604</v>
      </c>
      <c r="AE114" s="37">
        <f t="shared" ref="AE114:AE116" si="217">J114/J102*100-100</f>
        <v>7.1001149367185832</v>
      </c>
      <c r="AF114" s="37">
        <f t="shared" ref="AF114:AF116" si="218">K114/K102*100-100</f>
        <v>9.6005149732252306</v>
      </c>
      <c r="AG114" s="37">
        <f t="shared" ref="AG114:AG116" si="219">L114/L102*100-100</f>
        <v>5.1384100108345052</v>
      </c>
      <c r="AH114" s="37">
        <f t="shared" ref="AH114:AH116" si="220">M114/M102*100-100</f>
        <v>8.4307943934891938</v>
      </c>
      <c r="AI114" s="37">
        <f t="shared" ref="AI114:AI116" si="221">N114/N102*100-100</f>
        <v>3.0570393064754739</v>
      </c>
      <c r="AJ114" s="37">
        <f t="shared" ref="AJ114:AJ116" si="222">O114/O102*100-100</f>
        <v>3.046678545244248</v>
      </c>
      <c r="AK114" s="37">
        <f t="shared" ref="AK114:AK116" si="223">P114/P102*100-100</f>
        <v>6.8817846227872792E-2</v>
      </c>
      <c r="AL114" s="37">
        <f t="shared" ref="AL114:AL116" si="224">Q114/Q102*100-100</f>
        <v>8.0060924827524786</v>
      </c>
      <c r="AM114" s="37">
        <f t="shared" ref="AM114:AM116" si="225">R114/R102*100-100</f>
        <v>7.8190573347959287</v>
      </c>
      <c r="AN114" s="37">
        <f t="shared" ref="AN114:AN116" si="226">S114/S102*100-100</f>
        <v>8.6456798591774202</v>
      </c>
      <c r="AO114" s="37">
        <f t="shared" ref="AO114:AO116" si="227">T114/T102*100-100</f>
        <v>4.5507074720848379</v>
      </c>
      <c r="AP114" s="34"/>
      <c r="AQ114" s="34"/>
      <c r="AR114" s="74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M114" s="74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</row>
    <row r="115" spans="1:84" s="76" customFormat="1" ht="21" x14ac:dyDescent="0.45">
      <c r="A115" s="36">
        <v>44501</v>
      </c>
      <c r="B115" s="37">
        <v>119.15140861586568</v>
      </c>
      <c r="C115" s="37">
        <v>76.233577372697809</v>
      </c>
      <c r="D115" s="37">
        <v>131.44826326703387</v>
      </c>
      <c r="E115" s="37">
        <v>129.81009360782352</v>
      </c>
      <c r="F115" s="37">
        <v>153.11054011733984</v>
      </c>
      <c r="G115" s="37">
        <v>139.5013131576097</v>
      </c>
      <c r="H115" s="37">
        <v>130.15498062879726</v>
      </c>
      <c r="I115" s="37">
        <v>130.74441000821398</v>
      </c>
      <c r="J115" s="37">
        <v>141.69508545214003</v>
      </c>
      <c r="K115" s="37">
        <v>172.87318571481458</v>
      </c>
      <c r="L115" s="37">
        <v>140.81214750988892</v>
      </c>
      <c r="M115" s="37">
        <v>142.43868952405217</v>
      </c>
      <c r="N115" s="37">
        <v>147.50544943014654</v>
      </c>
      <c r="O115" s="37">
        <v>127.04571788306237</v>
      </c>
      <c r="P115" s="37">
        <v>113.94831611496535</v>
      </c>
      <c r="Q115" s="37">
        <v>163.13467566884523</v>
      </c>
      <c r="R115" s="37">
        <v>127.11158541038398</v>
      </c>
      <c r="S115" s="37">
        <v>154.32433288316156</v>
      </c>
      <c r="T115" s="37">
        <v>136.69012647420351</v>
      </c>
      <c r="U115" s="34"/>
      <c r="V115" s="36">
        <v>44501</v>
      </c>
      <c r="W115" s="37">
        <f t="shared" si="209"/>
        <v>6.1257485938562439</v>
      </c>
      <c r="X115" s="37">
        <f t="shared" si="210"/>
        <v>10.316064995923952</v>
      </c>
      <c r="Y115" s="37">
        <f t="shared" si="211"/>
        <v>5.9661790080089787</v>
      </c>
      <c r="Z115" s="37">
        <f t="shared" si="212"/>
        <v>-4.0426596543044013</v>
      </c>
      <c r="AA115" s="37">
        <f t="shared" si="213"/>
        <v>13.611270802583505</v>
      </c>
      <c r="AB115" s="37">
        <f t="shared" si="214"/>
        <v>3.8359795484905135</v>
      </c>
      <c r="AC115" s="37">
        <f t="shared" si="215"/>
        <v>10.996293005214113</v>
      </c>
      <c r="AD115" s="37">
        <f t="shared" si="216"/>
        <v>12.209739654211788</v>
      </c>
      <c r="AE115" s="37">
        <f t="shared" si="217"/>
        <v>4.4435543484494531</v>
      </c>
      <c r="AF115" s="37">
        <f t="shared" si="218"/>
        <v>10.692504886834769</v>
      </c>
      <c r="AG115" s="37">
        <f t="shared" si="219"/>
        <v>5.3279373492511866</v>
      </c>
      <c r="AH115" s="37">
        <f t="shared" si="220"/>
        <v>9.2697765237902132</v>
      </c>
      <c r="AI115" s="37">
        <f t="shared" si="221"/>
        <v>13.843297364535474</v>
      </c>
      <c r="AJ115" s="37">
        <f t="shared" si="222"/>
        <v>3.1415628252994026</v>
      </c>
      <c r="AK115" s="37">
        <f t="shared" si="223"/>
        <v>1.2938273440347388</v>
      </c>
      <c r="AL115" s="37">
        <f t="shared" si="224"/>
        <v>6.5640543279212693</v>
      </c>
      <c r="AM115" s="37">
        <f t="shared" si="225"/>
        <v>6.8857613076272202</v>
      </c>
      <c r="AN115" s="37">
        <f t="shared" si="226"/>
        <v>7.623522048280023</v>
      </c>
      <c r="AO115" s="37">
        <f t="shared" si="227"/>
        <v>6.2136177895342399</v>
      </c>
      <c r="AP115" s="34"/>
      <c r="AQ115" s="34"/>
      <c r="AR115" s="74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M115" s="74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</row>
    <row r="116" spans="1:84" s="76" customFormat="1" ht="21" x14ac:dyDescent="0.45">
      <c r="A116" s="38">
        <v>44531</v>
      </c>
      <c r="B116" s="39">
        <v>126.04973969861889</v>
      </c>
      <c r="C116" s="39">
        <v>72.055771022211573</v>
      </c>
      <c r="D116" s="39">
        <v>141.46236693383028</v>
      </c>
      <c r="E116" s="39">
        <v>135.40854963100321</v>
      </c>
      <c r="F116" s="39">
        <v>143.55497706670613</v>
      </c>
      <c r="G116" s="39">
        <v>141.07208009761052</v>
      </c>
      <c r="H116" s="39">
        <v>141.36453854720344</v>
      </c>
      <c r="I116" s="39">
        <v>166.27460666298751</v>
      </c>
      <c r="J116" s="39">
        <v>150.2935318732699</v>
      </c>
      <c r="K116" s="39">
        <v>183.20733692858229</v>
      </c>
      <c r="L116" s="39">
        <v>141.92214926301492</v>
      </c>
      <c r="M116" s="39">
        <v>152.16689082338536</v>
      </c>
      <c r="N116" s="39">
        <v>153.60168527862788</v>
      </c>
      <c r="O116" s="39">
        <v>127.65941749989925</v>
      </c>
      <c r="P116" s="39">
        <v>111.44880432129726</v>
      </c>
      <c r="Q116" s="39">
        <v>169.49418141029994</v>
      </c>
      <c r="R116" s="39">
        <v>129.41299962480269</v>
      </c>
      <c r="S116" s="39">
        <v>155.85432095109681</v>
      </c>
      <c r="T116" s="39">
        <v>141.47212276780891</v>
      </c>
      <c r="U116" s="34"/>
      <c r="V116" s="38">
        <v>44531</v>
      </c>
      <c r="W116" s="39">
        <f t="shared" si="209"/>
        <v>4.2821668053995268</v>
      </c>
      <c r="X116" s="39">
        <f t="shared" si="210"/>
        <v>-0.89477849827433431</v>
      </c>
      <c r="Y116" s="39">
        <f t="shared" si="211"/>
        <v>4.274452335406508</v>
      </c>
      <c r="Z116" s="39">
        <f t="shared" si="212"/>
        <v>-6.1745608961136895</v>
      </c>
      <c r="AA116" s="39">
        <f t="shared" si="213"/>
        <v>4.2152231337186521</v>
      </c>
      <c r="AB116" s="39">
        <f t="shared" si="214"/>
        <v>3.7370236126569978</v>
      </c>
      <c r="AC116" s="39">
        <f t="shared" si="215"/>
        <v>11.023872767621995</v>
      </c>
      <c r="AD116" s="39">
        <f t="shared" si="216"/>
        <v>14.391939855817355</v>
      </c>
      <c r="AE116" s="39">
        <f t="shared" si="217"/>
        <v>-5.5607991750894854</v>
      </c>
      <c r="AF116" s="39">
        <f t="shared" si="218"/>
        <v>9.3404917859492684</v>
      </c>
      <c r="AG116" s="39">
        <f t="shared" si="219"/>
        <v>5.2152147391306443</v>
      </c>
      <c r="AH116" s="39">
        <f t="shared" si="220"/>
        <v>6.6767155684050721</v>
      </c>
      <c r="AI116" s="39">
        <f t="shared" si="221"/>
        <v>1.7699539055671778</v>
      </c>
      <c r="AJ116" s="39">
        <f t="shared" si="222"/>
        <v>2.8781154360813161</v>
      </c>
      <c r="AK116" s="39">
        <f t="shared" si="223"/>
        <v>0.76867180412571656</v>
      </c>
      <c r="AL116" s="39">
        <f t="shared" si="224"/>
        <v>5.1784642718393172</v>
      </c>
      <c r="AM116" s="39">
        <f t="shared" si="225"/>
        <v>5.5739817550009434</v>
      </c>
      <c r="AN116" s="39">
        <f t="shared" si="226"/>
        <v>4.6555112784858892</v>
      </c>
      <c r="AO116" s="39">
        <f t="shared" si="227"/>
        <v>4.0473238892943897</v>
      </c>
      <c r="AP116" s="34"/>
      <c r="AQ116" s="34"/>
      <c r="AR116" s="74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M116" s="74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</row>
    <row r="117" spans="1:84" s="76" customFormat="1" ht="21" x14ac:dyDescent="0.45">
      <c r="A117" s="54">
        <v>44562</v>
      </c>
      <c r="B117" s="55">
        <v>129.5340320857326</v>
      </c>
      <c r="C117" s="55">
        <v>72.569207168757913</v>
      </c>
      <c r="D117" s="55">
        <v>134.89245987927015</v>
      </c>
      <c r="E117" s="55">
        <v>137.23410184499102</v>
      </c>
      <c r="F117" s="55">
        <v>134.23187448488403</v>
      </c>
      <c r="G117" s="55">
        <v>135.82439864867649</v>
      </c>
      <c r="H117" s="55">
        <v>130.3934477746661</v>
      </c>
      <c r="I117" s="55">
        <v>134.55318967725327</v>
      </c>
      <c r="J117" s="55">
        <v>138.58914258054551</v>
      </c>
      <c r="K117" s="55">
        <v>178.76539280564731</v>
      </c>
      <c r="L117" s="55">
        <v>141.24843218803485</v>
      </c>
      <c r="M117" s="55">
        <v>128.34854775944837</v>
      </c>
      <c r="N117" s="55">
        <v>141.92683228164793</v>
      </c>
      <c r="O117" s="55">
        <v>125.78002045880662</v>
      </c>
      <c r="P117" s="55">
        <v>101.67086180840812</v>
      </c>
      <c r="Q117" s="55">
        <v>164.3519074601715</v>
      </c>
      <c r="R117" s="55">
        <v>117.3546893308944</v>
      </c>
      <c r="S117" s="55">
        <v>146.09976106527566</v>
      </c>
      <c r="T117" s="55">
        <v>134.85430835908755</v>
      </c>
      <c r="U117" s="34"/>
      <c r="V117" s="54">
        <v>44562</v>
      </c>
      <c r="W117" s="55">
        <f t="shared" ref="W117:W119" si="228">B117/B105*100-100</f>
        <v>2.941741222067634</v>
      </c>
      <c r="X117" s="55">
        <f t="shared" ref="X117:X119" si="229">C117/C105*100-100</f>
        <v>10.718515054693029</v>
      </c>
      <c r="Y117" s="55">
        <f t="shared" ref="Y117:Y119" si="230">D117/D105*100-100</f>
        <v>4.8643985637487219</v>
      </c>
      <c r="Z117" s="55">
        <f t="shared" ref="Z117:Z119" si="231">E117/E105*100-100</f>
        <v>2.3573526813672459</v>
      </c>
      <c r="AA117" s="55">
        <f t="shared" ref="AA117:AA119" si="232">F117/F105*100-100</f>
        <v>7.3005213972198391</v>
      </c>
      <c r="AB117" s="55">
        <f t="shared" ref="AB117:AB119" si="233">G117/G105*100-100</f>
        <v>2.8216729715788205</v>
      </c>
      <c r="AC117" s="55">
        <f t="shared" ref="AC117:AC119" si="234">H117/H105*100-100</f>
        <v>13.461309530823627</v>
      </c>
      <c r="AD117" s="55">
        <f t="shared" ref="AD117:AD119" si="235">I117/I105*100-100</f>
        <v>14.058902135197471</v>
      </c>
      <c r="AE117" s="55">
        <f t="shared" ref="AE117:AE119" si="236">J117/J105*100-100</f>
        <v>3.4353537610493561</v>
      </c>
      <c r="AF117" s="55">
        <f t="shared" ref="AF117:AF119" si="237">K117/K105*100-100</f>
        <v>5.7629702570047812</v>
      </c>
      <c r="AG117" s="55">
        <f t="shared" ref="AG117:AG119" si="238">L117/L105*100-100</f>
        <v>5.2633278391577676</v>
      </c>
      <c r="AH117" s="55">
        <f t="shared" ref="AH117:AH119" si="239">M117/M105*100-100</f>
        <v>6.1532667785907336</v>
      </c>
      <c r="AI117" s="55">
        <f t="shared" ref="AI117:AI119" si="240">N117/N105*100-100</f>
        <v>13.27196082691033</v>
      </c>
      <c r="AJ117" s="55">
        <f t="shared" ref="AJ117:AJ119" si="241">O117/O105*100-100</f>
        <v>3.2733218891132196</v>
      </c>
      <c r="AK117" s="55">
        <f t="shared" ref="AK117:AK119" si="242">P117/P105*100-100</f>
        <v>2.9980671371011596</v>
      </c>
      <c r="AL117" s="55">
        <f t="shared" ref="AL117:AL119" si="243">Q117/Q105*100-100</f>
        <v>6.410826085063519</v>
      </c>
      <c r="AM117" s="55">
        <f t="shared" ref="AM117:AM119" si="244">R117/R105*100-100</f>
        <v>4.9512944176736085</v>
      </c>
      <c r="AN117" s="55">
        <f t="shared" ref="AN117:AN119" si="245">S117/S105*100-100</f>
        <v>-0.5374897061071664</v>
      </c>
      <c r="AO117" s="55">
        <f t="shared" ref="AO117:AO119" si="246">T117/T105*100-100</f>
        <v>4.658025391671444</v>
      </c>
      <c r="AP117" s="34"/>
      <c r="AQ117" s="34"/>
      <c r="AR117" s="74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M117" s="74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</row>
    <row r="118" spans="1:84" s="76" customFormat="1" ht="21" x14ac:dyDescent="0.45">
      <c r="A118" s="56">
        <v>44593</v>
      </c>
      <c r="B118" s="57">
        <v>136.73033643315861</v>
      </c>
      <c r="C118" s="57">
        <v>73.417849239687314</v>
      </c>
      <c r="D118" s="57">
        <v>134.44390230409351</v>
      </c>
      <c r="E118" s="57">
        <v>132.84671590158669</v>
      </c>
      <c r="F118" s="57">
        <v>138.98807696346233</v>
      </c>
      <c r="G118" s="57">
        <v>132.9840388191819</v>
      </c>
      <c r="H118" s="57">
        <v>129.63193649448652</v>
      </c>
      <c r="I118" s="57">
        <v>131.21152640961006</v>
      </c>
      <c r="J118" s="57">
        <v>126.10926595109318</v>
      </c>
      <c r="K118" s="57">
        <v>163.1422125754728</v>
      </c>
      <c r="L118" s="57">
        <v>140.58498552586309</v>
      </c>
      <c r="M118" s="57">
        <v>128.22723489938315</v>
      </c>
      <c r="N118" s="57">
        <v>145.2506423363605</v>
      </c>
      <c r="O118" s="57">
        <v>128.52250162085065</v>
      </c>
      <c r="P118" s="57">
        <v>114.67876242751416</v>
      </c>
      <c r="Q118" s="57">
        <v>159.71266132291569</v>
      </c>
      <c r="R118" s="57">
        <v>112.66264991399449</v>
      </c>
      <c r="S118" s="57">
        <v>139.76861031933444</v>
      </c>
      <c r="T118" s="57">
        <v>134.24773054125228</v>
      </c>
      <c r="U118" s="34"/>
      <c r="V118" s="56">
        <v>44593</v>
      </c>
      <c r="W118" s="57">
        <f t="shared" si="228"/>
        <v>4.9925482611337344</v>
      </c>
      <c r="X118" s="57">
        <f t="shared" si="229"/>
        <v>4.7669902282341923</v>
      </c>
      <c r="Y118" s="57">
        <f t="shared" si="230"/>
        <v>4.9396221749844926</v>
      </c>
      <c r="Z118" s="57">
        <f t="shared" si="231"/>
        <v>6.708521950535129</v>
      </c>
      <c r="AA118" s="57">
        <f t="shared" si="232"/>
        <v>1.2330227519825598</v>
      </c>
      <c r="AB118" s="57">
        <f t="shared" si="233"/>
        <v>2.9586267117570344</v>
      </c>
      <c r="AC118" s="57">
        <f t="shared" si="234"/>
        <v>10.537834688446097</v>
      </c>
      <c r="AD118" s="57">
        <f t="shared" si="235"/>
        <v>19.345382978510742</v>
      </c>
      <c r="AE118" s="57">
        <f t="shared" si="236"/>
        <v>-3.0170667180260011</v>
      </c>
      <c r="AF118" s="57">
        <f t="shared" si="237"/>
        <v>8.1561763139942514</v>
      </c>
      <c r="AG118" s="57">
        <f t="shared" si="238"/>
        <v>5.081417811799426</v>
      </c>
      <c r="AH118" s="57">
        <f t="shared" si="239"/>
        <v>4.3504358291683616</v>
      </c>
      <c r="AI118" s="57">
        <f t="shared" si="240"/>
        <v>17.708430670040443</v>
      </c>
      <c r="AJ118" s="57">
        <f t="shared" si="241"/>
        <v>3.0902844400675207</v>
      </c>
      <c r="AK118" s="57">
        <f t="shared" si="242"/>
        <v>2.7394546026521027</v>
      </c>
      <c r="AL118" s="57">
        <f t="shared" si="243"/>
        <v>8.6651178748323758</v>
      </c>
      <c r="AM118" s="57">
        <f t="shared" si="244"/>
        <v>2.320179174452818</v>
      </c>
      <c r="AN118" s="57">
        <f t="shared" si="245"/>
        <v>-2.0764889409683036</v>
      </c>
      <c r="AO118" s="57">
        <f t="shared" si="246"/>
        <v>4.4419095757458678</v>
      </c>
      <c r="AP118" s="34"/>
      <c r="AQ118" s="34"/>
      <c r="AR118" s="74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M118" s="74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</row>
    <row r="119" spans="1:84" s="76" customFormat="1" ht="21" x14ac:dyDescent="0.45">
      <c r="A119" s="56">
        <v>44621</v>
      </c>
      <c r="B119" s="57">
        <v>140.906530348552</v>
      </c>
      <c r="C119" s="57">
        <v>72.210606808145343</v>
      </c>
      <c r="D119" s="57">
        <v>141.65322544442174</v>
      </c>
      <c r="E119" s="57">
        <v>143.75146902946662</v>
      </c>
      <c r="F119" s="57">
        <v>142.72879536939948</v>
      </c>
      <c r="G119" s="57">
        <v>134.18648901206041</v>
      </c>
      <c r="H119" s="57">
        <v>133.90291428319566</v>
      </c>
      <c r="I119" s="57">
        <v>142.38452657311871</v>
      </c>
      <c r="J119" s="57">
        <v>137.47946951049548</v>
      </c>
      <c r="K119" s="57">
        <v>169.77588119822241</v>
      </c>
      <c r="L119" s="57">
        <v>141.34025860936225</v>
      </c>
      <c r="M119" s="57">
        <v>132.25436805207306</v>
      </c>
      <c r="N119" s="57">
        <v>141.22952831279031</v>
      </c>
      <c r="O119" s="57">
        <v>129.09834537065746</v>
      </c>
      <c r="P119" s="57">
        <v>133.73373134965698</v>
      </c>
      <c r="Q119" s="57">
        <v>162.53228567782006</v>
      </c>
      <c r="R119" s="57">
        <v>120.19016451395476</v>
      </c>
      <c r="S119" s="57">
        <v>143.08306123093297</v>
      </c>
      <c r="T119" s="57">
        <v>139.04166649799933</v>
      </c>
      <c r="U119" s="34"/>
      <c r="V119" s="56">
        <v>44621</v>
      </c>
      <c r="W119" s="57">
        <f t="shared" si="228"/>
        <v>3.4521206156577762</v>
      </c>
      <c r="X119" s="57">
        <f t="shared" si="229"/>
        <v>-5.1984935157866801</v>
      </c>
      <c r="Y119" s="57">
        <f t="shared" si="230"/>
        <v>5.5725289871064518</v>
      </c>
      <c r="Z119" s="57">
        <f t="shared" si="231"/>
        <v>7.989471160401564</v>
      </c>
      <c r="AA119" s="57">
        <f t="shared" si="232"/>
        <v>4.5561587108928592</v>
      </c>
      <c r="AB119" s="57">
        <f t="shared" si="233"/>
        <v>3.9362922327325975</v>
      </c>
      <c r="AC119" s="57">
        <f t="shared" si="234"/>
        <v>13.243320772459271</v>
      </c>
      <c r="AD119" s="57">
        <f t="shared" si="235"/>
        <v>18.590920920808145</v>
      </c>
      <c r="AE119" s="57">
        <f t="shared" si="236"/>
        <v>-2.9477227753646957</v>
      </c>
      <c r="AF119" s="57">
        <f t="shared" si="237"/>
        <v>11.009531231607511</v>
      </c>
      <c r="AG119" s="57">
        <f t="shared" si="238"/>
        <v>4.9012919892232247</v>
      </c>
      <c r="AH119" s="57">
        <f t="shared" si="239"/>
        <v>4.6757017537253205</v>
      </c>
      <c r="AI119" s="57">
        <f t="shared" si="240"/>
        <v>2.2897257485537779</v>
      </c>
      <c r="AJ119" s="57">
        <f t="shared" si="241"/>
        <v>2.6216261341665188</v>
      </c>
      <c r="AK119" s="57">
        <f t="shared" si="242"/>
        <v>4.3614432364699809</v>
      </c>
      <c r="AL119" s="57">
        <f t="shared" si="243"/>
        <v>6.9625482356774739</v>
      </c>
      <c r="AM119" s="57">
        <f t="shared" si="244"/>
        <v>4.5102876976025925</v>
      </c>
      <c r="AN119" s="57">
        <f t="shared" si="245"/>
        <v>-0.23302834705610564</v>
      </c>
      <c r="AO119" s="57">
        <f t="shared" si="246"/>
        <v>4.5748389391047084</v>
      </c>
      <c r="AP119" s="34"/>
      <c r="AQ119" s="34"/>
      <c r="AR119" s="74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M119" s="74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</row>
    <row r="120" spans="1:84" s="76" customFormat="1" ht="21" x14ac:dyDescent="0.45">
      <c r="A120" s="56">
        <v>44652</v>
      </c>
      <c r="B120" s="57">
        <v>127.36884670235003</v>
      </c>
      <c r="C120" s="57">
        <v>64.075981036955469</v>
      </c>
      <c r="D120" s="57">
        <v>136.99752802203747</v>
      </c>
      <c r="E120" s="57">
        <v>131.24436616118032</v>
      </c>
      <c r="F120" s="57">
        <v>135.62932303374438</v>
      </c>
      <c r="G120" s="57">
        <v>137.07868904098217</v>
      </c>
      <c r="H120" s="57">
        <v>117.84806070243496</v>
      </c>
      <c r="I120" s="57">
        <v>157.56059452699418</v>
      </c>
      <c r="J120" s="57">
        <v>137.3440197342062</v>
      </c>
      <c r="K120" s="57">
        <v>181.4367541139037</v>
      </c>
      <c r="L120" s="57">
        <v>141.84630590115373</v>
      </c>
      <c r="M120" s="57">
        <v>135.85694872744037</v>
      </c>
      <c r="N120" s="57">
        <v>145.13938832914405</v>
      </c>
      <c r="O120" s="57">
        <v>130.1865114774919</v>
      </c>
      <c r="P120" s="57">
        <v>116.37043232986792</v>
      </c>
      <c r="Q120" s="57">
        <v>154.12784772137792</v>
      </c>
      <c r="R120" s="57">
        <v>112.79038683076558</v>
      </c>
      <c r="S120" s="57">
        <v>139.64778386262404</v>
      </c>
      <c r="T120" s="57">
        <v>135.77382006957316</v>
      </c>
      <c r="U120" s="34"/>
      <c r="V120" s="56">
        <v>44652</v>
      </c>
      <c r="W120" s="57">
        <f t="shared" ref="W120:W122" si="247">B120/B108*100-100</f>
        <v>4.3853046166764358</v>
      </c>
      <c r="X120" s="57">
        <f t="shared" ref="X120:X122" si="248">C120/C108*100-100</f>
        <v>-18.849776470523992</v>
      </c>
      <c r="Y120" s="57">
        <f t="shared" ref="Y120:Y122" si="249">D120/D108*100-100</f>
        <v>3.4956065479938587</v>
      </c>
      <c r="Z120" s="57">
        <f t="shared" ref="Z120:Z122" si="250">E120/E108*100-100</f>
        <v>13.048412177448498</v>
      </c>
      <c r="AA120" s="57">
        <f t="shared" ref="AA120:AA122" si="251">F120/F108*100-100</f>
        <v>0.46292093967781511</v>
      </c>
      <c r="AB120" s="57">
        <f t="shared" ref="AB120:AB122" si="252">G120/G108*100-100</f>
        <v>4.1500293314536094</v>
      </c>
      <c r="AC120" s="57">
        <f t="shared" ref="AC120:AC122" si="253">H120/H108*100-100</f>
        <v>6.4113577619799145</v>
      </c>
      <c r="AD120" s="57">
        <f t="shared" ref="AD120:AD122" si="254">I120/I108*100-100</f>
        <v>24.798437424506048</v>
      </c>
      <c r="AE120" s="57">
        <f t="shared" ref="AE120:AE122" si="255">J120/J108*100-100</f>
        <v>0.82911213983850018</v>
      </c>
      <c r="AF120" s="57">
        <f t="shared" ref="AF120:AF122" si="256">K120/K108*100-100</f>
        <v>18.09766558493304</v>
      </c>
      <c r="AG120" s="57">
        <f t="shared" ref="AG120:AG122" si="257">L120/L108*100-100</f>
        <v>5.2349818357890143</v>
      </c>
      <c r="AH120" s="57">
        <f t="shared" ref="AH120:AH122" si="258">M120/M108*100-100</f>
        <v>4.3849317443799976</v>
      </c>
      <c r="AI120" s="57">
        <f t="shared" ref="AI120:AI122" si="259">N120/N108*100-100</f>
        <v>10.707314884531954</v>
      </c>
      <c r="AJ120" s="57">
        <f t="shared" ref="AJ120:AJ122" si="260">O120/O108*100-100</f>
        <v>3.493668229126115</v>
      </c>
      <c r="AK120" s="57">
        <f t="shared" ref="AK120:AK122" si="261">P120/P108*100-100</f>
        <v>3.6205033701759817</v>
      </c>
      <c r="AL120" s="57">
        <f t="shared" ref="AL120:AL122" si="262">Q120/Q108*100-100</f>
        <v>2.0504672893362681</v>
      </c>
      <c r="AM120" s="57">
        <f t="shared" ref="AM120:AM122" si="263">R120/R108*100-100</f>
        <v>8.1678304606248417</v>
      </c>
      <c r="AN120" s="57">
        <f t="shared" ref="AN120:AN122" si="264">S120/S108*100-100</f>
        <v>-1.280587156676944</v>
      </c>
      <c r="AO120" s="57">
        <f t="shared" ref="AO120:AO122" si="265">T120/T108*100-100</f>
        <v>4.8919167492922639</v>
      </c>
      <c r="AP120" s="34"/>
      <c r="AQ120" s="34"/>
      <c r="AR120" s="74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M120" s="74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</row>
    <row r="121" spans="1:84" s="76" customFormat="1" ht="21" x14ac:dyDescent="0.45">
      <c r="A121" s="56">
        <v>44682</v>
      </c>
      <c r="B121" s="57">
        <v>120.55721756252711</v>
      </c>
      <c r="C121" s="57">
        <v>67.113877895112324</v>
      </c>
      <c r="D121" s="57">
        <v>138.9471314176408</v>
      </c>
      <c r="E121" s="57">
        <v>124.36518436597123</v>
      </c>
      <c r="F121" s="57">
        <v>149.46715144340783</v>
      </c>
      <c r="G121" s="57">
        <v>135.57319270959115</v>
      </c>
      <c r="H121" s="57">
        <v>118.03230948166267</v>
      </c>
      <c r="I121" s="57">
        <v>156.74788946638313</v>
      </c>
      <c r="J121" s="57">
        <v>140.68030326129514</v>
      </c>
      <c r="K121" s="57">
        <v>181.14350485380692</v>
      </c>
      <c r="L121" s="57">
        <v>142.45599323060725</v>
      </c>
      <c r="M121" s="57">
        <v>132.05041762301593</v>
      </c>
      <c r="N121" s="57">
        <v>149.30689295081208</v>
      </c>
      <c r="O121" s="57">
        <v>130.87414558711058</v>
      </c>
      <c r="P121" s="57">
        <v>108.19924268468627</v>
      </c>
      <c r="Q121" s="57">
        <v>163.28004415563859</v>
      </c>
      <c r="R121" s="57">
        <v>118.85229599807046</v>
      </c>
      <c r="S121" s="57">
        <v>143.4210254312639</v>
      </c>
      <c r="T121" s="57">
        <v>136.11536225019825</v>
      </c>
      <c r="U121" s="34"/>
      <c r="V121" s="56">
        <v>44682</v>
      </c>
      <c r="W121" s="57">
        <f t="shared" si="247"/>
        <v>4.8657545207063606</v>
      </c>
      <c r="X121" s="57">
        <f t="shared" si="248"/>
        <v>-10.920527771970058</v>
      </c>
      <c r="Y121" s="57">
        <f t="shared" si="249"/>
        <v>5.5295577874111927</v>
      </c>
      <c r="Z121" s="57">
        <f t="shared" si="250"/>
        <v>-3.9492386703399376</v>
      </c>
      <c r="AA121" s="57">
        <f t="shared" si="251"/>
        <v>2.9761256086653987</v>
      </c>
      <c r="AB121" s="57">
        <f t="shared" si="252"/>
        <v>3.9567538944263276</v>
      </c>
      <c r="AC121" s="57">
        <f t="shared" si="253"/>
        <v>9.0248804281032591</v>
      </c>
      <c r="AD121" s="57">
        <f t="shared" si="254"/>
        <v>13.90349334090368</v>
      </c>
      <c r="AE121" s="57">
        <f t="shared" si="255"/>
        <v>5.0873240532696968</v>
      </c>
      <c r="AF121" s="57">
        <f t="shared" si="256"/>
        <v>15.867902919262164</v>
      </c>
      <c r="AG121" s="57">
        <f t="shared" si="257"/>
        <v>5.5206435698806189</v>
      </c>
      <c r="AH121" s="57">
        <f t="shared" si="258"/>
        <v>4.2406808802709435</v>
      </c>
      <c r="AI121" s="57">
        <f t="shared" si="259"/>
        <v>9.1609379743139385</v>
      </c>
      <c r="AJ121" s="57">
        <f t="shared" si="260"/>
        <v>4.0675060425298852</v>
      </c>
      <c r="AK121" s="57">
        <f t="shared" si="261"/>
        <v>3.4199322934892677</v>
      </c>
      <c r="AL121" s="57">
        <f t="shared" si="262"/>
        <v>1.023358254715518</v>
      </c>
      <c r="AM121" s="57">
        <f t="shared" si="263"/>
        <v>6.340270704088951</v>
      </c>
      <c r="AN121" s="57">
        <f t="shared" si="264"/>
        <v>3.9513786575767824</v>
      </c>
      <c r="AO121" s="57">
        <f t="shared" si="265"/>
        <v>5.1215771024759107</v>
      </c>
      <c r="AP121" s="34"/>
      <c r="AQ121" s="34"/>
      <c r="AR121" s="74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</row>
    <row r="122" spans="1:84" s="76" customFormat="1" ht="21" x14ac:dyDescent="0.45">
      <c r="A122" s="56">
        <v>44713</v>
      </c>
      <c r="B122" s="57">
        <v>115.87556892280287</v>
      </c>
      <c r="C122" s="57">
        <v>70.064817927393605</v>
      </c>
      <c r="D122" s="57">
        <v>137.78354449828936</v>
      </c>
      <c r="E122" s="57">
        <v>133.96667712606188</v>
      </c>
      <c r="F122" s="57">
        <v>140.46699171858637</v>
      </c>
      <c r="G122" s="57">
        <v>134.24765178815963</v>
      </c>
      <c r="H122" s="57">
        <v>115.84320388305365</v>
      </c>
      <c r="I122" s="57">
        <v>126.812491884465</v>
      </c>
      <c r="J122" s="57">
        <v>140.50054306651012</v>
      </c>
      <c r="K122" s="57">
        <v>174.49298643430171</v>
      </c>
      <c r="L122" s="57">
        <v>141.8405593727006</v>
      </c>
      <c r="M122" s="57">
        <v>127.62652143208287</v>
      </c>
      <c r="N122" s="57">
        <v>130.79540495053863</v>
      </c>
      <c r="O122" s="57">
        <v>131.1768312973289</v>
      </c>
      <c r="P122" s="57">
        <v>107.95090713818382</v>
      </c>
      <c r="Q122" s="57">
        <v>171.62066648609024</v>
      </c>
      <c r="R122" s="57">
        <v>113.66951539435429</v>
      </c>
      <c r="S122" s="57">
        <v>133.45792716439732</v>
      </c>
      <c r="T122" s="57">
        <v>132.55469904842843</v>
      </c>
      <c r="U122" s="34"/>
      <c r="V122" s="56">
        <v>44713</v>
      </c>
      <c r="W122" s="57">
        <f t="shared" si="247"/>
        <v>3.1942354229779397</v>
      </c>
      <c r="X122" s="57">
        <f t="shared" si="248"/>
        <v>-5.5150541369117718</v>
      </c>
      <c r="Y122" s="57">
        <f t="shared" si="249"/>
        <v>5.3695464197463139</v>
      </c>
      <c r="Z122" s="57">
        <f t="shared" si="250"/>
        <v>8.5724770895857887</v>
      </c>
      <c r="AA122" s="57">
        <f t="shared" si="251"/>
        <v>2.978479260188081</v>
      </c>
      <c r="AB122" s="57">
        <f t="shared" si="252"/>
        <v>3.7898781493759941</v>
      </c>
      <c r="AC122" s="57">
        <f t="shared" si="253"/>
        <v>3.7790376373498873</v>
      </c>
      <c r="AD122" s="57">
        <f t="shared" si="254"/>
        <v>11.681770080253486</v>
      </c>
      <c r="AE122" s="57">
        <f t="shared" si="255"/>
        <v>2.7995982824859311</v>
      </c>
      <c r="AF122" s="57">
        <f t="shared" si="256"/>
        <v>14.991371939641269</v>
      </c>
      <c r="AG122" s="57">
        <f t="shared" si="257"/>
        <v>4.8354490903300444</v>
      </c>
      <c r="AH122" s="57">
        <f t="shared" si="258"/>
        <v>3.7110164773857406</v>
      </c>
      <c r="AI122" s="57">
        <f t="shared" si="259"/>
        <v>5.5371409515446288</v>
      </c>
      <c r="AJ122" s="57">
        <f t="shared" si="260"/>
        <v>4.028784354580921</v>
      </c>
      <c r="AK122" s="57">
        <f t="shared" si="261"/>
        <v>3.5694664471304378</v>
      </c>
      <c r="AL122" s="57">
        <f t="shared" si="262"/>
        <v>3.3122223973021789</v>
      </c>
      <c r="AM122" s="57">
        <f t="shared" si="263"/>
        <v>6.0206779118107505</v>
      </c>
      <c r="AN122" s="57">
        <f t="shared" si="264"/>
        <v>-2.847570569429493</v>
      </c>
      <c r="AO122" s="57">
        <f t="shared" si="265"/>
        <v>4.3209373342604636</v>
      </c>
      <c r="AP122" s="34"/>
      <c r="AQ122" s="34"/>
      <c r="AR122" s="74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M122" s="74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</row>
    <row r="123" spans="1:84" s="76" customFormat="1" ht="21" x14ac:dyDescent="0.45">
      <c r="A123" s="56">
        <v>44743</v>
      </c>
      <c r="B123" s="57">
        <v>115.09668908060645</v>
      </c>
      <c r="C123" s="57">
        <v>73.883925499765795</v>
      </c>
      <c r="D123" s="57">
        <v>137.8173996153694</v>
      </c>
      <c r="E123" s="57">
        <v>135.57877492143109</v>
      </c>
      <c r="F123" s="57">
        <v>151.87828842291819</v>
      </c>
      <c r="G123" s="57">
        <v>135.52753115768189</v>
      </c>
      <c r="H123" s="57">
        <v>121.13850970682135</v>
      </c>
      <c r="I123" s="57">
        <v>143.17002291928668</v>
      </c>
      <c r="J123" s="57">
        <v>137.08965461794443</v>
      </c>
      <c r="K123" s="57">
        <v>182.02426117057618</v>
      </c>
      <c r="L123" s="57">
        <v>143.14137928037027</v>
      </c>
      <c r="M123" s="57">
        <v>133.07483337838829</v>
      </c>
      <c r="N123" s="57">
        <v>140.08260855801612</v>
      </c>
      <c r="O123" s="57">
        <v>131.56618450227194</v>
      </c>
      <c r="P123" s="57">
        <v>119.0290411157596</v>
      </c>
      <c r="Q123" s="57">
        <v>165.89784419569048</v>
      </c>
      <c r="R123" s="57">
        <v>117.75720105685259</v>
      </c>
      <c r="S123" s="57">
        <v>137.56473657762342</v>
      </c>
      <c r="T123" s="57">
        <v>135.54149982012686</v>
      </c>
      <c r="U123" s="34"/>
      <c r="V123" s="56">
        <v>44743</v>
      </c>
      <c r="W123" s="57">
        <f t="shared" ref="W123:W125" si="266">B123/B111*100-100</f>
        <v>1.9356539406702495</v>
      </c>
      <c r="X123" s="57">
        <f t="shared" ref="X123:X125" si="267">C123/C111*100-100</f>
        <v>-8.3606582014173654</v>
      </c>
      <c r="Y123" s="57">
        <f t="shared" ref="Y123:Y125" si="268">D123/D111*100-100</f>
        <v>3.7537300630947215</v>
      </c>
      <c r="Z123" s="57">
        <f t="shared" ref="Z123:Z125" si="269">E123/E111*100-100</f>
        <v>4.2386130075927611</v>
      </c>
      <c r="AA123" s="57">
        <f t="shared" ref="AA123:AA125" si="270">F123/F111*100-100</f>
        <v>3.9742940990908409</v>
      </c>
      <c r="AB123" s="57">
        <f t="shared" ref="AB123:AB125" si="271">G123/G111*100-100</f>
        <v>3.4072624986349211</v>
      </c>
      <c r="AC123" s="57">
        <f t="shared" ref="AC123:AC125" si="272">H123/H111*100-100</f>
        <v>2.598765245497205</v>
      </c>
      <c r="AD123" s="57">
        <f t="shared" ref="AD123:AD125" si="273">I123/I111*100-100</f>
        <v>15.694544858658105</v>
      </c>
      <c r="AE123" s="57">
        <f t="shared" ref="AE123:AE125" si="274">J123/J111*100-100</f>
        <v>2.8792280406422606</v>
      </c>
      <c r="AF123" s="57">
        <f t="shared" ref="AF123:AF125" si="275">K123/K111*100-100</f>
        <v>12.653188448979563</v>
      </c>
      <c r="AG123" s="57">
        <f t="shared" ref="AG123:AG125" si="276">L123/L111*100-100</f>
        <v>4.8636801640411704</v>
      </c>
      <c r="AH123" s="57">
        <f t="shared" ref="AH123:AH125" si="277">M123/M111*100-100</f>
        <v>2.2798654777678848</v>
      </c>
      <c r="AI123" s="57">
        <f t="shared" ref="AI123:AI125" si="278">N123/N111*100-100</f>
        <v>1.0238809604663288</v>
      </c>
      <c r="AJ123" s="57">
        <f t="shared" ref="AJ123:AJ125" si="279">O123/O111*100-100</f>
        <v>3.8986931059599783</v>
      </c>
      <c r="AK123" s="57">
        <f t="shared" ref="AK123:AK125" si="280">P123/P111*100-100</f>
        <v>3.7004278087609634</v>
      </c>
      <c r="AL123" s="57">
        <f t="shared" ref="AL123:AL125" si="281">Q123/Q111*100-100</f>
        <v>-5.6164064886963843</v>
      </c>
      <c r="AM123" s="57">
        <f t="shared" ref="AM123:AM125" si="282">R123/R111*100-100</f>
        <v>5.1304402819188084</v>
      </c>
      <c r="AN123" s="57">
        <f t="shared" ref="AN123:AN125" si="283">S123/S111*100-100</f>
        <v>-1.1937342806776599</v>
      </c>
      <c r="AO123" s="57">
        <f t="shared" ref="AO123:AO125" si="284">T123/T111*100-100</f>
        <v>3.4609465602271143</v>
      </c>
      <c r="AP123" s="34"/>
      <c r="AQ123" s="34"/>
      <c r="AR123" s="74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M123" s="74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</row>
    <row r="124" spans="1:84" s="76" customFormat="1" ht="21" x14ac:dyDescent="0.45">
      <c r="A124" s="56">
        <v>44774</v>
      </c>
      <c r="B124" s="57">
        <v>119.33892495584543</v>
      </c>
      <c r="C124" s="57">
        <v>74.561395070204696</v>
      </c>
      <c r="D124" s="57">
        <v>128.8136984909799</v>
      </c>
      <c r="E124" s="57">
        <v>138.04746673128557</v>
      </c>
      <c r="F124" s="57">
        <v>159.56447623149384</v>
      </c>
      <c r="G124" s="57">
        <v>137.27260694289737</v>
      </c>
      <c r="H124" s="57">
        <v>124.23711194163219</v>
      </c>
      <c r="I124" s="57">
        <v>139.72011414189348</v>
      </c>
      <c r="J124" s="57">
        <v>136.25259551827924</v>
      </c>
      <c r="K124" s="57">
        <v>173.46514930944136</v>
      </c>
      <c r="L124" s="57">
        <v>144.01382421344783</v>
      </c>
      <c r="M124" s="57">
        <v>131.60675525967048</v>
      </c>
      <c r="N124" s="57">
        <v>147.47919859859766</v>
      </c>
      <c r="O124" s="57">
        <v>131.79049367492979</v>
      </c>
      <c r="P124" s="57">
        <v>119.81553403289423</v>
      </c>
      <c r="Q124" s="57">
        <v>171.06166078240275</v>
      </c>
      <c r="R124" s="57">
        <v>116.59435354769568</v>
      </c>
      <c r="S124" s="57">
        <v>144.65771897289125</v>
      </c>
      <c r="T124" s="57">
        <v>136.04385593730683</v>
      </c>
      <c r="U124" s="34"/>
      <c r="V124" s="56">
        <v>44774</v>
      </c>
      <c r="W124" s="57">
        <f t="shared" si="266"/>
        <v>2.2956446395739931</v>
      </c>
      <c r="X124" s="57">
        <f t="shared" si="267"/>
        <v>-5.3137457178525693</v>
      </c>
      <c r="Y124" s="57">
        <f t="shared" si="268"/>
        <v>3.5797967667372745</v>
      </c>
      <c r="Z124" s="57">
        <f t="shared" si="269"/>
        <v>7.2651233372122022</v>
      </c>
      <c r="AA124" s="57">
        <f t="shared" si="270"/>
        <v>10.597728088465502</v>
      </c>
      <c r="AB124" s="57">
        <f t="shared" si="271"/>
        <v>3.5786101112789197</v>
      </c>
      <c r="AC124" s="57">
        <f t="shared" si="272"/>
        <v>3.7707603017918245</v>
      </c>
      <c r="AD124" s="57">
        <f t="shared" si="273"/>
        <v>18.36769731000723</v>
      </c>
      <c r="AE124" s="57">
        <f t="shared" si="274"/>
        <v>0.24658465962818354</v>
      </c>
      <c r="AF124" s="57">
        <f t="shared" si="275"/>
        <v>7.4176794274817723</v>
      </c>
      <c r="AG124" s="57">
        <f t="shared" si="276"/>
        <v>5.1824016788024778</v>
      </c>
      <c r="AH124" s="57">
        <f t="shared" si="277"/>
        <v>3.4535737234704555</v>
      </c>
      <c r="AI124" s="57">
        <f t="shared" si="278"/>
        <v>21.557071946389755</v>
      </c>
      <c r="AJ124" s="57">
        <f t="shared" si="279"/>
        <v>3.276370444502021</v>
      </c>
      <c r="AK124" s="57">
        <f t="shared" si="280"/>
        <v>3.9198885646879518</v>
      </c>
      <c r="AL124" s="57">
        <f t="shared" si="281"/>
        <v>-4.3693271241903062</v>
      </c>
      <c r="AM124" s="57">
        <f t="shared" si="282"/>
        <v>4.5113409871731136</v>
      </c>
      <c r="AN124" s="57">
        <f t="shared" si="283"/>
        <v>2.5213072304741502</v>
      </c>
      <c r="AO124" s="57">
        <f t="shared" si="284"/>
        <v>4.6778892383659638</v>
      </c>
      <c r="AP124" s="34"/>
      <c r="AQ124" s="34"/>
      <c r="AR124" s="74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M124" s="74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</row>
    <row r="125" spans="1:84" s="76" customFormat="1" ht="21" x14ac:dyDescent="0.45">
      <c r="A125" s="56">
        <v>44805</v>
      </c>
      <c r="B125" s="57">
        <v>114.21408391821025</v>
      </c>
      <c r="C125" s="57">
        <v>67.091199182136563</v>
      </c>
      <c r="D125" s="57">
        <v>125.44865219115962</v>
      </c>
      <c r="E125" s="57">
        <v>137.02198960666092</v>
      </c>
      <c r="F125" s="57">
        <v>155.10980731699365</v>
      </c>
      <c r="G125" s="57">
        <v>137.23836917231284</v>
      </c>
      <c r="H125" s="57">
        <v>124.03636002509371</v>
      </c>
      <c r="I125" s="57">
        <v>135.8617331525214</v>
      </c>
      <c r="J125" s="57">
        <v>135.82542907827127</v>
      </c>
      <c r="K125" s="57">
        <v>176.85750028466779</v>
      </c>
      <c r="L125" s="57">
        <v>143.78771653215273</v>
      </c>
      <c r="M125" s="57">
        <v>127.76685625087775</v>
      </c>
      <c r="N125" s="57">
        <v>136.5358302355734</v>
      </c>
      <c r="O125" s="57">
        <v>131.73579192850877</v>
      </c>
      <c r="P125" s="57">
        <v>112.42827706213816</v>
      </c>
      <c r="Q125" s="57">
        <v>166.34556219477508</v>
      </c>
      <c r="R125" s="57">
        <v>122.17611428567902</v>
      </c>
      <c r="S125" s="57">
        <v>146.20768927464843</v>
      </c>
      <c r="T125" s="57">
        <v>134.05296196518077</v>
      </c>
      <c r="U125" s="34"/>
      <c r="V125" s="56">
        <v>44805</v>
      </c>
      <c r="W125" s="57">
        <f t="shared" si="266"/>
        <v>1.093057962744723</v>
      </c>
      <c r="X125" s="57">
        <f t="shared" si="267"/>
        <v>-8.3426758718725296</v>
      </c>
      <c r="Y125" s="57">
        <f t="shared" si="268"/>
        <v>2.3429194673301623</v>
      </c>
      <c r="Z125" s="57">
        <f t="shared" si="269"/>
        <v>6.6612176604338345</v>
      </c>
      <c r="AA125" s="57">
        <f t="shared" si="270"/>
        <v>11.790611588554881</v>
      </c>
      <c r="AB125" s="57">
        <f t="shared" si="271"/>
        <v>3.0088617864545029</v>
      </c>
      <c r="AC125" s="57">
        <f t="shared" si="272"/>
        <v>1.6842275141845562</v>
      </c>
      <c r="AD125" s="57">
        <f t="shared" si="273"/>
        <v>16.767443022692063</v>
      </c>
      <c r="AE125" s="57">
        <f t="shared" si="274"/>
        <v>-1.3873868542349896</v>
      </c>
      <c r="AF125" s="57">
        <f t="shared" si="275"/>
        <v>9.7966965954433931</v>
      </c>
      <c r="AG125" s="57">
        <f t="shared" si="276"/>
        <v>4.4050925119389035</v>
      </c>
      <c r="AH125" s="57">
        <f t="shared" si="277"/>
        <v>2.5069466345471767</v>
      </c>
      <c r="AI125" s="57">
        <f t="shared" si="278"/>
        <v>10.42243589108385</v>
      </c>
      <c r="AJ125" s="57">
        <f t="shared" si="279"/>
        <v>3.222803220064435</v>
      </c>
      <c r="AK125" s="57">
        <f t="shared" si="280"/>
        <v>3.7622536156166149</v>
      </c>
      <c r="AL125" s="57">
        <f t="shared" si="281"/>
        <v>-3.2731679861166043</v>
      </c>
      <c r="AM125" s="57">
        <f t="shared" si="282"/>
        <v>3.5846603297840858</v>
      </c>
      <c r="AN125" s="57">
        <f t="shared" si="283"/>
        <v>2.0857695222063199</v>
      </c>
      <c r="AO125" s="57">
        <f t="shared" si="284"/>
        <v>3.8257330622919739</v>
      </c>
      <c r="AP125" s="34"/>
      <c r="AQ125" s="34"/>
      <c r="AR125" s="74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M125" s="74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</row>
    <row r="126" spans="1:84" s="76" customFormat="1" ht="21" x14ac:dyDescent="0.45">
      <c r="A126" s="56">
        <v>44835</v>
      </c>
      <c r="B126" s="57">
        <v>108.6930447711847</v>
      </c>
      <c r="C126" s="57">
        <v>75.901570420622463</v>
      </c>
      <c r="D126" s="57">
        <v>127.83330038998285</v>
      </c>
      <c r="E126" s="57">
        <v>138.64064940056835</v>
      </c>
      <c r="F126" s="57">
        <v>159.45809363388679</v>
      </c>
      <c r="G126" s="57">
        <v>138.27643517551414</v>
      </c>
      <c r="H126" s="57">
        <v>125.63345917091875</v>
      </c>
      <c r="I126" s="57">
        <v>147.71744233928041</v>
      </c>
      <c r="J126" s="57">
        <v>137.46323755572001</v>
      </c>
      <c r="K126" s="57">
        <v>180.42417686149693</v>
      </c>
      <c r="L126" s="57">
        <v>145.33246527472019</v>
      </c>
      <c r="M126" s="57">
        <v>140.82291052885193</v>
      </c>
      <c r="N126" s="57">
        <v>148.95268468527013</v>
      </c>
      <c r="O126" s="57">
        <v>129.72095898937442</v>
      </c>
      <c r="P126" s="57">
        <v>109.00723932599458</v>
      </c>
      <c r="Q126" s="57">
        <v>163.13829365891212</v>
      </c>
      <c r="R126" s="57">
        <v>129.79134790810525</v>
      </c>
      <c r="S126" s="57">
        <v>155.31878983888862</v>
      </c>
      <c r="T126" s="57">
        <v>136.26696446981958</v>
      </c>
      <c r="U126" s="34"/>
      <c r="V126" s="56">
        <v>44835</v>
      </c>
      <c r="W126" s="57">
        <f t="shared" ref="W126:W128" si="285">B126/B114*100-100</f>
        <v>0.75227311009081177</v>
      </c>
      <c r="X126" s="57">
        <f t="shared" ref="X126:X128" si="286">C126/C114*100-100</f>
        <v>0.13431864322734555</v>
      </c>
      <c r="Y126" s="57">
        <f t="shared" ref="Y126:Y128" si="287">D126/D114*100-100</f>
        <v>1.840168514306356</v>
      </c>
      <c r="Z126" s="57">
        <f t="shared" ref="Z126:Z128" si="288">E126/E114*100-100</f>
        <v>8.9765259691428696</v>
      </c>
      <c r="AA126" s="57">
        <f t="shared" ref="AA126:AA128" si="289">F126/F114*100-100</f>
        <v>13.249891026991904</v>
      </c>
      <c r="AB126" s="57">
        <f t="shared" ref="AB126:AB128" si="290">G126/G114*100-100</f>
        <v>2.091661684362478</v>
      </c>
      <c r="AC126" s="57">
        <f t="shared" ref="AC126:AC128" si="291">H126/H114*100-100</f>
        <v>3.9891923506230995</v>
      </c>
      <c r="AD126" s="57">
        <f t="shared" ref="AD126:AD128" si="292">I126/I114*100-100</f>
        <v>15.017312752954794</v>
      </c>
      <c r="AE126" s="57">
        <f t="shared" ref="AE126:AE128" si="293">J126/J114*100-100</f>
        <v>-4.5321965315423256</v>
      </c>
      <c r="AF126" s="57">
        <f t="shared" ref="AF126:AF128" si="294">K126/K114*100-100</f>
        <v>6.5713682982587045</v>
      </c>
      <c r="AG126" s="57">
        <f t="shared" ref="AG126:AG128" si="295">L126/L114*100-100</f>
        <v>4.0173396066952876</v>
      </c>
      <c r="AH126" s="57">
        <f t="shared" ref="AH126:AH128" si="296">M126/M114*100-100</f>
        <v>2.4859665069942594</v>
      </c>
      <c r="AI126" s="57">
        <f t="shared" ref="AI126:AI128" si="297">N126/N114*100-100</f>
        <v>10.67174001698352</v>
      </c>
      <c r="AJ126" s="57">
        <f t="shared" ref="AJ126:AJ128" si="298">O126/O114*100-100</f>
        <v>2.502546968497569</v>
      </c>
      <c r="AK126" s="57">
        <f t="shared" ref="AK126:AK128" si="299">P126/P114*100-100</f>
        <v>3.5310337676879726</v>
      </c>
      <c r="AL126" s="57">
        <f t="shared" ref="AL126:AL128" si="300">Q126/Q114*100-100</f>
        <v>-2.4272475167514358</v>
      </c>
      <c r="AM126" s="57">
        <f t="shared" ref="AM126:AM128" si="301">R126/R114*100-100</f>
        <v>2.3191113282677804</v>
      </c>
      <c r="AN126" s="57">
        <f t="shared" ref="AN126:AN128" si="302">S126/S114*100-100</f>
        <v>4.9736130994255632</v>
      </c>
      <c r="AO126" s="57">
        <f t="shared" ref="AO126:AO128" si="303">T126/T114*100-100</f>
        <v>3.6900954750276043</v>
      </c>
      <c r="AP126" s="34"/>
      <c r="AQ126" s="34"/>
      <c r="AR126" s="74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M126" s="74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</row>
    <row r="127" spans="1:84" s="76" customFormat="1" ht="21" x14ac:dyDescent="0.45">
      <c r="A127" s="56">
        <v>44866</v>
      </c>
      <c r="B127" s="57">
        <v>119.4599464915281</v>
      </c>
      <c r="C127" s="57">
        <v>74.793025668719622</v>
      </c>
      <c r="D127" s="57">
        <v>135.51639493663245</v>
      </c>
      <c r="E127" s="57">
        <v>139.77753210160418</v>
      </c>
      <c r="F127" s="57">
        <v>175.18056515562338</v>
      </c>
      <c r="G127" s="57">
        <v>141.67696187814761</v>
      </c>
      <c r="H127" s="57">
        <v>133.57486451332122</v>
      </c>
      <c r="I127" s="57">
        <v>144.43913551246391</v>
      </c>
      <c r="J127" s="57">
        <v>137.22750262377537</v>
      </c>
      <c r="K127" s="57">
        <v>177.73547072478448</v>
      </c>
      <c r="L127" s="57">
        <v>146.11951020061764</v>
      </c>
      <c r="M127" s="57">
        <v>145.28502238920953</v>
      </c>
      <c r="N127" s="57">
        <v>153.96539232534187</v>
      </c>
      <c r="O127" s="57">
        <v>130.06838980505105</v>
      </c>
      <c r="P127" s="57">
        <v>117.77166761458868</v>
      </c>
      <c r="Q127" s="57">
        <v>166.12312687566765</v>
      </c>
      <c r="R127" s="57">
        <v>132.64143847754261</v>
      </c>
      <c r="S127" s="57">
        <v>159.3317023297393</v>
      </c>
      <c r="T127" s="57">
        <v>141.24229498007605</v>
      </c>
      <c r="U127" s="34"/>
      <c r="V127" s="56">
        <v>44866</v>
      </c>
      <c r="W127" s="57">
        <f t="shared" si="285"/>
        <v>0.25894605800014858</v>
      </c>
      <c r="X127" s="57">
        <f t="shared" si="286"/>
        <v>-1.8896551278650975</v>
      </c>
      <c r="Y127" s="57">
        <f t="shared" si="287"/>
        <v>3.0948538751967192</v>
      </c>
      <c r="Z127" s="57">
        <f t="shared" si="288"/>
        <v>7.6784772406788733</v>
      </c>
      <c r="AA127" s="57">
        <f t="shared" si="289"/>
        <v>14.414438758670485</v>
      </c>
      <c r="AB127" s="57">
        <f t="shared" si="290"/>
        <v>1.5595901366747995</v>
      </c>
      <c r="AC127" s="57">
        <f t="shared" si="291"/>
        <v>2.6275474576554814</v>
      </c>
      <c r="AD127" s="57">
        <f t="shared" si="292"/>
        <v>10.474425257178922</v>
      </c>
      <c r="AE127" s="57">
        <f t="shared" si="293"/>
        <v>-3.15295538593233</v>
      </c>
      <c r="AF127" s="57">
        <f t="shared" si="294"/>
        <v>2.8126311144581564</v>
      </c>
      <c r="AG127" s="57">
        <f t="shared" si="295"/>
        <v>3.769108549641274</v>
      </c>
      <c r="AH127" s="57">
        <f t="shared" si="296"/>
        <v>1.9982863326447102</v>
      </c>
      <c r="AI127" s="57">
        <f t="shared" si="297"/>
        <v>4.3794605013928845</v>
      </c>
      <c r="AJ127" s="57">
        <f t="shared" si="298"/>
        <v>2.379200159088299</v>
      </c>
      <c r="AK127" s="57">
        <f t="shared" si="299"/>
        <v>3.3553383059788757</v>
      </c>
      <c r="AL127" s="57">
        <f t="shared" si="300"/>
        <v>1.8318920821523079</v>
      </c>
      <c r="AM127" s="57">
        <f t="shared" si="301"/>
        <v>4.3503926485578148</v>
      </c>
      <c r="AN127" s="57">
        <f t="shared" si="302"/>
        <v>3.2447050656417105</v>
      </c>
      <c r="AO127" s="57">
        <f t="shared" si="303"/>
        <v>3.3302833374227987</v>
      </c>
      <c r="AP127" s="34"/>
      <c r="AQ127" s="34"/>
      <c r="AR127" s="74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M127" s="74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</row>
    <row r="128" spans="1:84" s="76" customFormat="1" ht="21" x14ac:dyDescent="0.45">
      <c r="A128" s="58">
        <v>44896</v>
      </c>
      <c r="B128" s="59">
        <v>125.92501773442763</v>
      </c>
      <c r="C128" s="59">
        <v>73.85875363991002</v>
      </c>
      <c r="D128" s="59">
        <v>144.84542235807919</v>
      </c>
      <c r="E128" s="59">
        <v>147.16590469133322</v>
      </c>
      <c r="F128" s="59">
        <v>166.11406268069243</v>
      </c>
      <c r="G128" s="59">
        <v>143.67287276692323</v>
      </c>
      <c r="H128" s="59">
        <v>144.04986374038361</v>
      </c>
      <c r="I128" s="59">
        <v>181.45295150150932</v>
      </c>
      <c r="J128" s="59">
        <v>151.81475016138333</v>
      </c>
      <c r="K128" s="59">
        <v>190.57347788868469</v>
      </c>
      <c r="L128" s="59">
        <v>147.55414293225388</v>
      </c>
      <c r="M128" s="59">
        <v>155.90882998812447</v>
      </c>
      <c r="N128" s="59">
        <v>158.47925045321989</v>
      </c>
      <c r="O128" s="59">
        <v>130.58828700994897</v>
      </c>
      <c r="P128" s="59">
        <v>115.75385232658974</v>
      </c>
      <c r="Q128" s="59">
        <v>167.22300165194255</v>
      </c>
      <c r="R128" s="59">
        <v>134.26483575575202</v>
      </c>
      <c r="S128" s="59">
        <v>161.91251220412249</v>
      </c>
      <c r="T128" s="59">
        <v>146.21714113065681</v>
      </c>
      <c r="U128" s="34"/>
      <c r="V128" s="58">
        <v>44896</v>
      </c>
      <c r="W128" s="59">
        <f t="shared" si="285"/>
        <v>-9.8946625744318339E-2</v>
      </c>
      <c r="X128" s="59">
        <f t="shared" si="286"/>
        <v>2.5022043232909965</v>
      </c>
      <c r="Y128" s="59">
        <f t="shared" si="287"/>
        <v>2.3914879254292032</v>
      </c>
      <c r="Z128" s="59">
        <f t="shared" si="288"/>
        <v>8.6828749679171295</v>
      </c>
      <c r="AA128" s="59">
        <f t="shared" si="289"/>
        <v>15.714596647877784</v>
      </c>
      <c r="AB128" s="59">
        <f t="shared" si="290"/>
        <v>1.8435913523874916</v>
      </c>
      <c r="AC128" s="59">
        <f t="shared" si="291"/>
        <v>1.8995748302771887</v>
      </c>
      <c r="AD128" s="59">
        <f t="shared" si="292"/>
        <v>9.1284803754105042</v>
      </c>
      <c r="AE128" s="59">
        <f t="shared" si="293"/>
        <v>1.0121648411297883</v>
      </c>
      <c r="AF128" s="59">
        <f t="shared" si="294"/>
        <v>4.0206582790807346</v>
      </c>
      <c r="AG128" s="59">
        <f t="shared" si="295"/>
        <v>3.9683683614469203</v>
      </c>
      <c r="AH128" s="59">
        <f t="shared" si="296"/>
        <v>2.4591020717392666</v>
      </c>
      <c r="AI128" s="59">
        <f t="shared" si="297"/>
        <v>3.1754633197834181</v>
      </c>
      <c r="AJ128" s="59">
        <f t="shared" si="298"/>
        <v>2.2942839372207118</v>
      </c>
      <c r="AK128" s="59">
        <f t="shared" si="299"/>
        <v>3.8628032229770781</v>
      </c>
      <c r="AL128" s="59">
        <f t="shared" si="300"/>
        <v>-1.3399750595918647</v>
      </c>
      <c r="AM128" s="59">
        <f t="shared" si="301"/>
        <v>3.7491103250955291</v>
      </c>
      <c r="AN128" s="59">
        <f t="shared" si="302"/>
        <v>3.8870858478967705</v>
      </c>
      <c r="AO128" s="59">
        <f t="shared" si="303"/>
        <v>3.3540306528344672</v>
      </c>
      <c r="AP128" s="34"/>
      <c r="AQ128" s="34"/>
      <c r="AR128" s="74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M128" s="74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</row>
    <row r="129" spans="1:84" s="76" customFormat="1" ht="21" x14ac:dyDescent="0.45">
      <c r="A129" s="46">
        <v>44927</v>
      </c>
      <c r="B129" s="47">
        <v>130.70660068206223</v>
      </c>
      <c r="C129" s="47">
        <v>65.577942528350661</v>
      </c>
      <c r="D129" s="47">
        <v>138.40606558892804</v>
      </c>
      <c r="E129" s="47">
        <v>140.16619475406372</v>
      </c>
      <c r="F129" s="47">
        <v>139.69167308016168</v>
      </c>
      <c r="G129" s="47">
        <v>139.61217511105019</v>
      </c>
      <c r="H129" s="47">
        <v>133.50045092410051</v>
      </c>
      <c r="I129" s="47">
        <v>150.9185615638377</v>
      </c>
      <c r="J129" s="47">
        <v>142.05592988333834</v>
      </c>
      <c r="K129" s="47">
        <v>196.26949999669441</v>
      </c>
      <c r="L129" s="47">
        <v>146.86502667884812</v>
      </c>
      <c r="M129" s="47">
        <v>133.8507890943844</v>
      </c>
      <c r="N129" s="47">
        <v>146.63665145071559</v>
      </c>
      <c r="O129" s="47">
        <v>129.1449605572837</v>
      </c>
      <c r="P129" s="47">
        <v>104.26525901367205</v>
      </c>
      <c r="Q129" s="47">
        <v>159.48935865383137</v>
      </c>
      <c r="R129" s="47">
        <v>122.4156658018437</v>
      </c>
      <c r="S129" s="47">
        <v>156.05930818215563</v>
      </c>
      <c r="T129" s="47">
        <v>139.40437295266989</v>
      </c>
      <c r="U129" s="34"/>
      <c r="V129" s="46">
        <v>44927</v>
      </c>
      <c r="W129" s="47">
        <f t="shared" ref="W129:W131" si="304">B129/B117*100-100</f>
        <v>0.90522048719485326</v>
      </c>
      <c r="X129" s="47">
        <f t="shared" ref="X129:X131" si="305">C129/C117*100-100</f>
        <v>-9.6339272718650903</v>
      </c>
      <c r="Y129" s="47">
        <f t="shared" ref="Y129:Y131" si="306">D129/D117*100-100</f>
        <v>2.6047458195977811</v>
      </c>
      <c r="Z129" s="47">
        <f t="shared" ref="Z129:Z131" si="307">E129/E117*100-100</f>
        <v>2.1365629021163954</v>
      </c>
      <c r="AA129" s="47">
        <f t="shared" ref="AA129:AA131" si="308">F129/F117*100-100</f>
        <v>4.0674382416468973</v>
      </c>
      <c r="AB129" s="47">
        <f t="shared" ref="AB129:AB131" si="309">G129/G117*100-100</f>
        <v>2.7887305226884678</v>
      </c>
      <c r="AC129" s="47">
        <f t="shared" ref="AC129:AC131" si="310">H129/H117*100-100</f>
        <v>2.3827908552610921</v>
      </c>
      <c r="AD129" s="47">
        <f t="shared" ref="AD129:AD131" si="311">I129/I117*100-100</f>
        <v>12.162752830935702</v>
      </c>
      <c r="AE129" s="47">
        <f t="shared" ref="AE129:AE131" si="312">J129/J117*100-100</f>
        <v>2.5014854975222676</v>
      </c>
      <c r="AF129" s="47">
        <f t="shared" ref="AF129:AF131" si="313">K129/K117*100-100</f>
        <v>9.7916643240212977</v>
      </c>
      <c r="AG129" s="47">
        <f t="shared" ref="AG129:AG131" si="314">L129/L117*100-100</f>
        <v>3.9763942181930076</v>
      </c>
      <c r="AH129" s="47">
        <f t="shared" ref="AH129:AH131" si="315">M129/M117*100-100</f>
        <v>4.2869525452273791</v>
      </c>
      <c r="AI129" s="47">
        <f t="shared" ref="AI129:AI131" si="316">N129/N117*100-100</f>
        <v>3.318483963427866</v>
      </c>
      <c r="AJ129" s="47">
        <f t="shared" ref="AJ129:AJ131" si="317">O129/O117*100-100</f>
        <v>2.6752580308087204</v>
      </c>
      <c r="AK129" s="47">
        <f t="shared" ref="AK129:AK131" si="318">P129/P117*100-100</f>
        <v>2.5517608084732331</v>
      </c>
      <c r="AL129" s="47">
        <f t="shared" ref="AL129:AL131" si="319">Q129/Q117*100-100</f>
        <v>-2.9586202445009633</v>
      </c>
      <c r="AM129" s="47">
        <f t="shared" ref="AM129:AM131" si="320">R129/R117*100-100</f>
        <v>4.3125472870362529</v>
      </c>
      <c r="AN129" s="47">
        <f t="shared" ref="AN129:AN131" si="321">S129/S117*100-100</f>
        <v>6.8169496269266006</v>
      </c>
      <c r="AO129" s="47">
        <f t="shared" ref="AO129:AO131" si="322">T129/T117*100-100</f>
        <v>3.3740594934990895</v>
      </c>
      <c r="AP129" s="34"/>
      <c r="AQ129" s="34"/>
      <c r="AR129" s="74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M129" s="74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</row>
    <row r="130" spans="1:84" s="76" customFormat="1" ht="21" x14ac:dyDescent="0.45">
      <c r="A130" s="36">
        <v>44958</v>
      </c>
      <c r="B130" s="37">
        <v>141.3209359442904</v>
      </c>
      <c r="C130" s="37">
        <v>63.60771055715243</v>
      </c>
      <c r="D130" s="37">
        <v>138.89883855603685</v>
      </c>
      <c r="E130" s="37">
        <v>133.93620169168662</v>
      </c>
      <c r="F130" s="37">
        <v>158.10533059756415</v>
      </c>
      <c r="G130" s="37">
        <v>137.12940281806326</v>
      </c>
      <c r="H130" s="37">
        <v>133.97357587735107</v>
      </c>
      <c r="I130" s="37">
        <v>145.58447267620298</v>
      </c>
      <c r="J130" s="37">
        <v>129.40602474522385</v>
      </c>
      <c r="K130" s="37">
        <v>185.6921026767312</v>
      </c>
      <c r="L130" s="37">
        <v>146.25274798264877</v>
      </c>
      <c r="M130" s="37">
        <v>135.98274314024539</v>
      </c>
      <c r="N130" s="37">
        <v>148.71742795598121</v>
      </c>
      <c r="O130" s="37">
        <v>133.57368404720089</v>
      </c>
      <c r="P130" s="37">
        <v>121.11237246514551</v>
      </c>
      <c r="Q130" s="37">
        <v>160.13653900648595</v>
      </c>
      <c r="R130" s="37">
        <v>116.76882279021289</v>
      </c>
      <c r="S130" s="37">
        <v>152.50426531180671</v>
      </c>
      <c r="T130" s="37">
        <v>140.66445277589924</v>
      </c>
      <c r="U130" s="34"/>
      <c r="V130" s="36">
        <v>44958</v>
      </c>
      <c r="W130" s="37">
        <f t="shared" si="304"/>
        <v>3.35741111364554</v>
      </c>
      <c r="X130" s="37">
        <f t="shared" si="305"/>
        <v>-13.362062201669403</v>
      </c>
      <c r="Y130" s="37">
        <f t="shared" si="306"/>
        <v>3.3136023096584069</v>
      </c>
      <c r="Z130" s="37">
        <f t="shared" si="307"/>
        <v>0.82010743186683044</v>
      </c>
      <c r="AA130" s="37">
        <f t="shared" si="308"/>
        <v>13.754599712267009</v>
      </c>
      <c r="AB130" s="37">
        <f t="shared" si="309"/>
        <v>3.117189127123595</v>
      </c>
      <c r="AC130" s="37">
        <f t="shared" si="310"/>
        <v>3.349205064948805</v>
      </c>
      <c r="AD130" s="37">
        <f t="shared" si="311"/>
        <v>10.954027180298255</v>
      </c>
      <c r="AE130" s="37">
        <f t="shared" si="312"/>
        <v>2.6142082179823234</v>
      </c>
      <c r="AF130" s="37">
        <f t="shared" si="313"/>
        <v>13.822228928534599</v>
      </c>
      <c r="AG130" s="37">
        <f t="shared" si="314"/>
        <v>4.0315560268297617</v>
      </c>
      <c r="AH130" s="37">
        <f t="shared" si="315"/>
        <v>6.048253514121086</v>
      </c>
      <c r="AI130" s="37">
        <f t="shared" si="316"/>
        <v>2.3867609559980991</v>
      </c>
      <c r="AJ130" s="37">
        <f t="shared" si="317"/>
        <v>3.9301930499700006</v>
      </c>
      <c r="AK130" s="37">
        <f t="shared" si="318"/>
        <v>5.6101146380070901</v>
      </c>
      <c r="AL130" s="37">
        <f t="shared" si="319"/>
        <v>0.26540017557734075</v>
      </c>
      <c r="AM130" s="37">
        <f t="shared" si="320"/>
        <v>3.644662076875548</v>
      </c>
      <c r="AN130" s="37">
        <f t="shared" si="321"/>
        <v>9.11195651396595</v>
      </c>
      <c r="AO130" s="37">
        <f t="shared" si="322"/>
        <v>4.7797621671341375</v>
      </c>
      <c r="AP130" s="34"/>
      <c r="AQ130" s="34"/>
      <c r="AR130" s="74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M130" s="74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</row>
    <row r="131" spans="1:84" s="76" customFormat="1" ht="21" x14ac:dyDescent="0.45">
      <c r="A131" s="36">
        <v>44986</v>
      </c>
      <c r="B131" s="37">
        <v>144.5096794741022</v>
      </c>
      <c r="C131" s="37">
        <v>69.896341006704674</v>
      </c>
      <c r="D131" s="37">
        <v>148.37722122470052</v>
      </c>
      <c r="E131" s="37">
        <v>142.71066750682786</v>
      </c>
      <c r="F131" s="37">
        <v>157.37774519540588</v>
      </c>
      <c r="G131" s="37">
        <v>136.6984665875184</v>
      </c>
      <c r="H131" s="37">
        <v>135.24090422352475</v>
      </c>
      <c r="I131" s="37">
        <v>158.31776490722524</v>
      </c>
      <c r="J131" s="37">
        <v>138.72071295549694</v>
      </c>
      <c r="K131" s="37">
        <v>188.96055823925309</v>
      </c>
      <c r="L131" s="37">
        <v>147.17383622714746</v>
      </c>
      <c r="M131" s="37">
        <v>138.39087580406635</v>
      </c>
      <c r="N131" s="37">
        <v>147.8097140041892</v>
      </c>
      <c r="O131" s="37">
        <v>134.21348681436177</v>
      </c>
      <c r="P131" s="37">
        <v>140.87924652123135</v>
      </c>
      <c r="Q131" s="37">
        <v>165.39853032765808</v>
      </c>
      <c r="R131" s="37">
        <v>123.28221796933173</v>
      </c>
      <c r="S131" s="37">
        <v>150.33486583438011</v>
      </c>
      <c r="T131" s="37">
        <v>144.66340810530195</v>
      </c>
      <c r="U131" s="34"/>
      <c r="V131" s="36">
        <v>44986</v>
      </c>
      <c r="W131" s="37">
        <f t="shared" si="304"/>
        <v>2.5571200402403775</v>
      </c>
      <c r="X131" s="37">
        <f t="shared" si="305"/>
        <v>-3.2048834703596754</v>
      </c>
      <c r="Y131" s="37">
        <f t="shared" si="306"/>
        <v>4.7468003352433357</v>
      </c>
      <c r="Z131" s="37">
        <f t="shared" si="307"/>
        <v>-0.72402844274614608</v>
      </c>
      <c r="AA131" s="37">
        <f t="shared" si="308"/>
        <v>10.263485926643696</v>
      </c>
      <c r="AB131" s="37">
        <f t="shared" si="309"/>
        <v>1.8720048448634969</v>
      </c>
      <c r="AC131" s="37">
        <f t="shared" si="310"/>
        <v>0.99922391345370443</v>
      </c>
      <c r="AD131" s="37">
        <f t="shared" si="311"/>
        <v>11.190287819599789</v>
      </c>
      <c r="AE131" s="37">
        <f t="shared" si="312"/>
        <v>0.90285731347449882</v>
      </c>
      <c r="AF131" s="37">
        <f t="shared" si="313"/>
        <v>11.300001452286111</v>
      </c>
      <c r="AG131" s="37">
        <f t="shared" si="314"/>
        <v>4.1273290958863385</v>
      </c>
      <c r="AH131" s="37">
        <f t="shared" si="315"/>
        <v>4.63992822496202</v>
      </c>
      <c r="AI131" s="37">
        <f t="shared" si="316"/>
        <v>4.6592138131519789</v>
      </c>
      <c r="AJ131" s="37">
        <f t="shared" si="317"/>
        <v>3.96220526995765</v>
      </c>
      <c r="AK131" s="37">
        <f t="shared" si="318"/>
        <v>5.3430911554332283</v>
      </c>
      <c r="AL131" s="37">
        <f t="shared" si="319"/>
        <v>1.7634924888213561</v>
      </c>
      <c r="AM131" s="37">
        <f t="shared" si="320"/>
        <v>2.5726343481441631</v>
      </c>
      <c r="AN131" s="37">
        <f t="shared" si="321"/>
        <v>5.0682481497533018</v>
      </c>
      <c r="AO131" s="37">
        <f t="shared" si="322"/>
        <v>4.0432064350893739</v>
      </c>
      <c r="AP131" s="34"/>
      <c r="AQ131" s="34"/>
      <c r="AR131" s="74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M131" s="74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</row>
    <row r="132" spans="1:84" s="76" customFormat="1" ht="21" x14ac:dyDescent="0.45">
      <c r="A132" s="36">
        <v>45017</v>
      </c>
      <c r="B132" s="37">
        <v>130.15426240167361</v>
      </c>
      <c r="C132" s="37">
        <v>62.568621390642377</v>
      </c>
      <c r="D132" s="37">
        <v>139.7306172090378</v>
      </c>
      <c r="E132" s="37">
        <v>126.3912879775075</v>
      </c>
      <c r="F132" s="37">
        <v>152.91593963117029</v>
      </c>
      <c r="G132" s="37">
        <v>139.66812045813896</v>
      </c>
      <c r="H132" s="37">
        <v>118.52895544164576</v>
      </c>
      <c r="I132" s="37">
        <v>167.70118786266852</v>
      </c>
      <c r="J132" s="37">
        <v>134.40375168102372</v>
      </c>
      <c r="K132" s="37">
        <v>193.63574566312195</v>
      </c>
      <c r="L132" s="37">
        <v>147.26916159705908</v>
      </c>
      <c r="M132" s="37">
        <v>140.66101779481875</v>
      </c>
      <c r="N132" s="37">
        <v>141.27684578195544</v>
      </c>
      <c r="O132" s="37">
        <v>134.57237936802028</v>
      </c>
      <c r="P132" s="37">
        <v>121.78594062375203</v>
      </c>
      <c r="Q132" s="37">
        <v>165.35132860674207</v>
      </c>
      <c r="R132" s="37">
        <v>118.71326996491935</v>
      </c>
      <c r="S132" s="37">
        <v>153.68040991358959</v>
      </c>
      <c r="T132" s="37">
        <v>140.51398682561114</v>
      </c>
      <c r="U132" s="34"/>
      <c r="V132" s="36">
        <v>45017</v>
      </c>
      <c r="W132" s="37">
        <f t="shared" ref="W132:W134" si="323">B132/B120*100-100</f>
        <v>2.1868893151186768</v>
      </c>
      <c r="X132" s="37">
        <f t="shared" ref="X132:X134" si="324">C132/C120*100-100</f>
        <v>-2.3524566021763036</v>
      </c>
      <c r="Y132" s="37">
        <f t="shared" ref="Y132:Y134" si="325">D132/D120*100-100</f>
        <v>1.9949916078490872</v>
      </c>
      <c r="Z132" s="37">
        <f t="shared" ref="Z132:Z134" si="326">E132/E120*100-100</f>
        <v>-3.6977421017164147</v>
      </c>
      <c r="AA132" s="37">
        <f t="shared" ref="AA132:AA134" si="327">F132/F120*100-100</f>
        <v>12.745486160927769</v>
      </c>
      <c r="AB132" s="37">
        <f t="shared" ref="AB132:AB134" si="328">G132/G120*100-100</f>
        <v>1.8890109288852557</v>
      </c>
      <c r="AC132" s="37">
        <f t="shared" ref="AC132:AC134" si="329">H132/H120*100-100</f>
        <v>0.57777339325934918</v>
      </c>
      <c r="AD132" s="37">
        <f t="shared" ref="AD132:AD134" si="330">I132/I120*100-100</f>
        <v>6.4359958567794138</v>
      </c>
      <c r="AE132" s="37">
        <f t="shared" ref="AE132:AE134" si="331">J132/J120*100-100</f>
        <v>-2.1408052996210643</v>
      </c>
      <c r="AF132" s="37">
        <f t="shared" ref="AF132:AF134" si="332">K132/K120*100-100</f>
        <v>6.7235503681684463</v>
      </c>
      <c r="AG132" s="37">
        <f t="shared" ref="AG132:AG134" si="333">L132/L120*100-100</f>
        <v>3.8230503511908864</v>
      </c>
      <c r="AH132" s="37">
        <f t="shared" ref="AH132:AH134" si="334">M132/M120*100-100</f>
        <v>3.5361231886757736</v>
      </c>
      <c r="AI132" s="37">
        <f t="shared" ref="AI132:AI134" si="335">N132/N120*100-100</f>
        <v>-2.6612641762201861</v>
      </c>
      <c r="AJ132" s="37">
        <f t="shared" ref="AJ132:AJ134" si="336">O132/O120*100-100</f>
        <v>3.368911141986203</v>
      </c>
      <c r="AK132" s="37">
        <f t="shared" ref="AK132:AK134" si="337">P132/P120*100-100</f>
        <v>4.6536806519143141</v>
      </c>
      <c r="AL132" s="37">
        <f t="shared" ref="AL132:AL134" si="338">Q132/Q120*100-100</f>
        <v>7.2819292887637204</v>
      </c>
      <c r="AM132" s="37">
        <f t="shared" ref="AM132:AM134" si="339">R132/R120*100-100</f>
        <v>5.2512304466520305</v>
      </c>
      <c r="AN132" s="37">
        <f t="shared" ref="AN132:AN134" si="340">S132/S120*100-100</f>
        <v>10.048584848843632</v>
      </c>
      <c r="AO132" s="37">
        <f t="shared" ref="AO132:AO134" si="341">T132/T120*100-100</f>
        <v>3.4912229423971723</v>
      </c>
      <c r="AP132" s="34"/>
      <c r="AQ132" s="34"/>
      <c r="AR132" s="74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M132" s="74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</row>
    <row r="133" spans="1:84" s="76" customFormat="1" ht="21" x14ac:dyDescent="0.45">
      <c r="A133" s="36">
        <v>45047</v>
      </c>
      <c r="B133" s="37">
        <v>122.20300683507841</v>
      </c>
      <c r="C133" s="37">
        <v>62.652885465962136</v>
      </c>
      <c r="D133" s="37">
        <v>141.71881425661698</v>
      </c>
      <c r="E133" s="37">
        <v>127.71128150987371</v>
      </c>
      <c r="F133" s="37">
        <v>157.92738885286988</v>
      </c>
      <c r="G133" s="37">
        <v>140.98192387732527</v>
      </c>
      <c r="H133" s="37">
        <v>118.85144110139247</v>
      </c>
      <c r="I133" s="37">
        <v>164.41237388050689</v>
      </c>
      <c r="J133" s="37">
        <v>139.19469229837046</v>
      </c>
      <c r="K133" s="37">
        <v>203.45244439647635</v>
      </c>
      <c r="L133" s="37">
        <v>148.31519290128372</v>
      </c>
      <c r="M133" s="37">
        <v>139.60686333471909</v>
      </c>
      <c r="N133" s="37">
        <v>149.38434951772518</v>
      </c>
      <c r="O133" s="37">
        <v>134.51020230341661</v>
      </c>
      <c r="P133" s="37">
        <v>113.12665616557214</v>
      </c>
      <c r="Q133" s="37">
        <v>172.42642857901865</v>
      </c>
      <c r="R133" s="37">
        <v>122.97193837704548</v>
      </c>
      <c r="S133" s="37">
        <v>160.10345902715835</v>
      </c>
      <c r="T133" s="37">
        <v>141.51234019348104</v>
      </c>
      <c r="U133" s="34"/>
      <c r="V133" s="36">
        <v>45047</v>
      </c>
      <c r="W133" s="37">
        <f t="shared" si="323"/>
        <v>1.3651520048542096</v>
      </c>
      <c r="X133" s="37">
        <f t="shared" si="324"/>
        <v>-6.6469001182169336</v>
      </c>
      <c r="Y133" s="37">
        <f t="shared" si="325"/>
        <v>1.9947751426729212</v>
      </c>
      <c r="Z133" s="37">
        <f t="shared" si="326"/>
        <v>2.6905416985961921</v>
      </c>
      <c r="AA133" s="37">
        <f t="shared" si="327"/>
        <v>5.6602653678492914</v>
      </c>
      <c r="AB133" s="37">
        <f t="shared" si="328"/>
        <v>3.9895285045916609</v>
      </c>
      <c r="AC133" s="37">
        <f t="shared" si="329"/>
        <v>0.69398931811721809</v>
      </c>
      <c r="AD133" s="37">
        <f t="shared" si="330"/>
        <v>4.8896890670847171</v>
      </c>
      <c r="AE133" s="37">
        <f t="shared" si="331"/>
        <v>-1.0560191643640024</v>
      </c>
      <c r="AF133" s="37">
        <f t="shared" si="332"/>
        <v>12.31561659396732</v>
      </c>
      <c r="AG133" s="37">
        <f t="shared" si="333"/>
        <v>4.1129892381513287</v>
      </c>
      <c r="AH133" s="37">
        <f t="shared" si="334"/>
        <v>5.7223944064120076</v>
      </c>
      <c r="AI133" s="37">
        <f t="shared" si="335"/>
        <v>5.1877421987882144E-2</v>
      </c>
      <c r="AJ133" s="37">
        <f t="shared" si="336"/>
        <v>2.778284969880346</v>
      </c>
      <c r="AK133" s="37">
        <f t="shared" si="337"/>
        <v>4.5540184557902137</v>
      </c>
      <c r="AL133" s="37">
        <f t="shared" si="338"/>
        <v>5.6016547954027516</v>
      </c>
      <c r="AM133" s="37">
        <f t="shared" si="339"/>
        <v>3.4661866179193481</v>
      </c>
      <c r="AN133" s="37">
        <f t="shared" si="340"/>
        <v>11.631790768285711</v>
      </c>
      <c r="AO133" s="37">
        <f t="shared" si="341"/>
        <v>3.9650028138355395</v>
      </c>
      <c r="AP133" s="34"/>
      <c r="AQ133" s="34"/>
      <c r="AR133" s="74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M133" s="74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</row>
    <row r="134" spans="1:84" s="76" customFormat="1" ht="21" x14ac:dyDescent="0.45">
      <c r="A134" s="36">
        <v>45078</v>
      </c>
      <c r="B134" s="37">
        <v>118.40537130314206</v>
      </c>
      <c r="C134" s="37">
        <v>61.312626472062867</v>
      </c>
      <c r="D134" s="37">
        <v>139.28050484733177</v>
      </c>
      <c r="E134" s="37">
        <v>120.06132556669291</v>
      </c>
      <c r="F134" s="37">
        <v>154.42432567114125</v>
      </c>
      <c r="G134" s="37">
        <v>142.28337151159948</v>
      </c>
      <c r="H134" s="37">
        <v>119.13777270008838</v>
      </c>
      <c r="I134" s="37">
        <v>139.52390483566924</v>
      </c>
      <c r="J134" s="37">
        <v>138.02708892637537</v>
      </c>
      <c r="K134" s="37">
        <v>207.70978391701178</v>
      </c>
      <c r="L134" s="37">
        <v>148.24816761334813</v>
      </c>
      <c r="M134" s="37">
        <v>137.83739142411068</v>
      </c>
      <c r="N134" s="37">
        <v>137.9231923465322</v>
      </c>
      <c r="O134" s="37">
        <v>135.00808970183886</v>
      </c>
      <c r="P134" s="37">
        <v>112.96932970426049</v>
      </c>
      <c r="Q134" s="37">
        <v>176.71811757815001</v>
      </c>
      <c r="R134" s="37">
        <v>119.59545168335734</v>
      </c>
      <c r="S134" s="37">
        <v>157.00140127966682</v>
      </c>
      <c r="T134" s="37">
        <v>139.49706348113875</v>
      </c>
      <c r="U134" s="34"/>
      <c r="V134" s="36">
        <v>45078</v>
      </c>
      <c r="W134" s="37">
        <f t="shared" si="323"/>
        <v>2.1832060061121012</v>
      </c>
      <c r="X134" s="37">
        <f t="shared" si="324"/>
        <v>-12.49156383222234</v>
      </c>
      <c r="Y134" s="37">
        <f t="shared" si="325"/>
        <v>1.0864580051945154</v>
      </c>
      <c r="Z134" s="37">
        <f t="shared" si="326"/>
        <v>-10.379709236412666</v>
      </c>
      <c r="AA134" s="37">
        <f t="shared" si="327"/>
        <v>9.9363799151598471</v>
      </c>
      <c r="AB134" s="37">
        <f t="shared" si="328"/>
        <v>5.9857432263471253</v>
      </c>
      <c r="AC134" s="37">
        <f t="shared" si="329"/>
        <v>2.8439897262861251</v>
      </c>
      <c r="AD134" s="37">
        <f t="shared" si="330"/>
        <v>10.02378611311039</v>
      </c>
      <c r="AE134" s="37">
        <f t="shared" si="331"/>
        <v>-1.7604587755677699</v>
      </c>
      <c r="AF134" s="37">
        <f t="shared" si="332"/>
        <v>19.036179139048954</v>
      </c>
      <c r="AG134" s="37">
        <f t="shared" si="333"/>
        <v>4.51747248388304</v>
      </c>
      <c r="AH134" s="37">
        <f t="shared" si="334"/>
        <v>8.0005863024807127</v>
      </c>
      <c r="AI134" s="37">
        <f t="shared" si="335"/>
        <v>5.4495701884091545</v>
      </c>
      <c r="AJ134" s="37">
        <f t="shared" si="336"/>
        <v>2.9206822322349808</v>
      </c>
      <c r="AK134" s="37">
        <f t="shared" si="337"/>
        <v>4.6488007364799273</v>
      </c>
      <c r="AL134" s="37">
        <f t="shared" si="338"/>
        <v>2.9701848829918731</v>
      </c>
      <c r="AM134" s="37">
        <f t="shared" si="339"/>
        <v>5.2133030289116249</v>
      </c>
      <c r="AN134" s="37">
        <f t="shared" si="340"/>
        <v>17.641120775289721</v>
      </c>
      <c r="AO134" s="37">
        <f t="shared" si="341"/>
        <v>5.2373582246027865</v>
      </c>
      <c r="AP134" s="34"/>
      <c r="AQ134" s="34"/>
      <c r="AR134" s="74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M134" s="74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</row>
    <row r="135" spans="1:84" s="76" customFormat="1" ht="21" x14ac:dyDescent="0.45">
      <c r="A135" s="36">
        <v>45108</v>
      </c>
      <c r="B135" s="37">
        <v>118.3035280040117</v>
      </c>
      <c r="C135" s="37">
        <v>66.699450016931848</v>
      </c>
      <c r="D135" s="37">
        <v>138.98754999440382</v>
      </c>
      <c r="E135" s="37">
        <v>130.02342746959638</v>
      </c>
      <c r="F135" s="37">
        <v>165.00664461608667</v>
      </c>
      <c r="G135" s="37">
        <v>143.3580060593265</v>
      </c>
      <c r="H135" s="37">
        <v>124.79121029275566</v>
      </c>
      <c r="I135" s="37">
        <v>154.64849694134534</v>
      </c>
      <c r="J135" s="37">
        <v>137.75647873753456</v>
      </c>
      <c r="K135" s="37">
        <v>200.21154202894155</v>
      </c>
      <c r="L135" s="37">
        <v>149.40060006292583</v>
      </c>
      <c r="M135" s="37">
        <v>143.56850407318996</v>
      </c>
      <c r="N135" s="37">
        <v>150.34423590059814</v>
      </c>
      <c r="O135" s="37">
        <v>135.18964872029932</v>
      </c>
      <c r="P135" s="37">
        <v>123.1688889851217</v>
      </c>
      <c r="Q135" s="37">
        <v>173.57720635492362</v>
      </c>
      <c r="R135" s="37">
        <v>120.40907339366841</v>
      </c>
      <c r="S135" s="37">
        <v>165.07686907673079</v>
      </c>
      <c r="T135" s="37">
        <v>142.45461161789703</v>
      </c>
      <c r="U135" s="34"/>
      <c r="V135" s="36">
        <v>45108</v>
      </c>
      <c r="W135" s="37">
        <f t="shared" ref="W135:W137" si="342">B135/B123*100-100</f>
        <v>2.7862130084032088</v>
      </c>
      <c r="X135" s="37">
        <f t="shared" ref="X135:X137" si="343">C135/C123*100-100</f>
        <v>-9.7240034746891268</v>
      </c>
      <c r="Y135" s="37">
        <f t="shared" ref="Y135:Y137" si="344">D135/D123*100-100</f>
        <v>0.84905852403265669</v>
      </c>
      <c r="Z135" s="37">
        <f t="shared" ref="Z135:Z137" si="345">E135/E123*100-100</f>
        <v>-4.0975052732657247</v>
      </c>
      <c r="AA135" s="37">
        <f t="shared" ref="AA135:AA137" si="346">F135/F123*100-100</f>
        <v>8.6439979864741758</v>
      </c>
      <c r="AB135" s="37">
        <f t="shared" ref="AB135:AB137" si="347">G135/G123*100-100</f>
        <v>5.7777743272945088</v>
      </c>
      <c r="AC135" s="37">
        <f t="shared" ref="AC135:AC137" si="348">H135/H123*100-100</f>
        <v>3.0153091653303079</v>
      </c>
      <c r="AD135" s="37">
        <f t="shared" ref="AD135:AD137" si="349">I135/I123*100-100</f>
        <v>8.0173724834351248</v>
      </c>
      <c r="AE135" s="37">
        <f t="shared" ref="AE135:AE137" si="350">J135/J123*100-100</f>
        <v>0.48641461782692375</v>
      </c>
      <c r="AF135" s="37">
        <f t="shared" ref="AF135:AF137" si="351">K135/K123*100-100</f>
        <v>9.991679538433587</v>
      </c>
      <c r="AG135" s="37">
        <f t="shared" ref="AG135:AG137" si="352">L135/L123*100-100</f>
        <v>4.3727542755443523</v>
      </c>
      <c r="AH135" s="37">
        <f t="shared" ref="AH135:AH137" si="353">M135/M123*100-100</f>
        <v>7.8855411112660931</v>
      </c>
      <c r="AI135" s="37">
        <f t="shared" ref="AI135:AI137" si="354">N135/N123*100-100</f>
        <v>7.3254113756256061</v>
      </c>
      <c r="AJ135" s="37">
        <f t="shared" ref="AJ135:AJ137" si="355">O135/O123*100-100</f>
        <v>2.7540999472891201</v>
      </c>
      <c r="AK135" s="37">
        <f t="shared" ref="AK135:AK137" si="356">P135/P123*100-100</f>
        <v>3.4780149705952539</v>
      </c>
      <c r="AL135" s="37">
        <f t="shared" ref="AL135:AL137" si="357">Q135/Q123*100-100</f>
        <v>4.6289704344648896</v>
      </c>
      <c r="AM135" s="37">
        <f t="shared" ref="AM135:AM137" si="358">R135/R123*100-100</f>
        <v>2.2519831594294715</v>
      </c>
      <c r="AN135" s="37">
        <f t="shared" ref="AN135:AN137" si="359">S135/S123*100-100</f>
        <v>19.999407685110597</v>
      </c>
      <c r="AO135" s="37">
        <f t="shared" ref="AO135:AO137" si="360">T135/T123*100-100</f>
        <v>5.1003654282595079</v>
      </c>
      <c r="AP135" s="34"/>
      <c r="AQ135" s="34"/>
      <c r="AR135" s="74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M135" s="74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</row>
    <row r="136" spans="1:84" s="76" customFormat="1" ht="21" x14ac:dyDescent="0.45">
      <c r="A136" s="36">
        <v>45139</v>
      </c>
      <c r="B136" s="37">
        <v>120.47438277076917</v>
      </c>
      <c r="C136" s="37">
        <v>64.113760953909363</v>
      </c>
      <c r="D136" s="37">
        <v>130.62120983142833</v>
      </c>
      <c r="E136" s="37">
        <v>136.9183941130247</v>
      </c>
      <c r="F136" s="37">
        <v>157.58915728671661</v>
      </c>
      <c r="G136" s="37">
        <v>143.51978698807449</v>
      </c>
      <c r="H136" s="37">
        <v>128.814268222365</v>
      </c>
      <c r="I136" s="37">
        <v>145.97357268142758</v>
      </c>
      <c r="J136" s="37">
        <v>135.43093821766246</v>
      </c>
      <c r="K136" s="37">
        <v>195.21350219394265</v>
      </c>
      <c r="L136" s="37">
        <v>149.86508142181893</v>
      </c>
      <c r="M136" s="37">
        <v>140.70016756764514</v>
      </c>
      <c r="N136" s="37">
        <v>149.66587782301454</v>
      </c>
      <c r="O136" s="37">
        <v>135.11644502398377</v>
      </c>
      <c r="P136" s="37">
        <v>123.45594110551168</v>
      </c>
      <c r="Q136" s="37">
        <v>182.62111876015871</v>
      </c>
      <c r="R136" s="37">
        <v>121.02349966673999</v>
      </c>
      <c r="S136" s="37">
        <v>162.52027712575159</v>
      </c>
      <c r="T136" s="37">
        <v>140.9734880487415</v>
      </c>
      <c r="U136" s="34"/>
      <c r="V136" s="36">
        <v>45139</v>
      </c>
      <c r="W136" s="37">
        <f t="shared" si="342"/>
        <v>0.95145637967146968</v>
      </c>
      <c r="X136" s="37">
        <f t="shared" si="343"/>
        <v>-14.012122635927298</v>
      </c>
      <c r="Y136" s="37">
        <f t="shared" si="344"/>
        <v>1.4031980772409867</v>
      </c>
      <c r="Z136" s="37">
        <f t="shared" si="345"/>
        <v>-0.81788724197210172</v>
      </c>
      <c r="AA136" s="37">
        <f t="shared" si="346"/>
        <v>-1.2379440533565003</v>
      </c>
      <c r="AB136" s="37">
        <f t="shared" si="347"/>
        <v>4.5509298499560202</v>
      </c>
      <c r="AC136" s="37">
        <f t="shared" si="348"/>
        <v>3.6842101439730897</v>
      </c>
      <c r="AD136" s="37">
        <f t="shared" si="349"/>
        <v>4.4757038583459661</v>
      </c>
      <c r="AE136" s="37">
        <f t="shared" si="350"/>
        <v>-0.6030397420991136</v>
      </c>
      <c r="AF136" s="37">
        <f t="shared" si="351"/>
        <v>12.537592116388055</v>
      </c>
      <c r="AG136" s="37">
        <f t="shared" si="352"/>
        <v>4.062983008977497</v>
      </c>
      <c r="AH136" s="37">
        <f t="shared" si="353"/>
        <v>6.9095330935198973</v>
      </c>
      <c r="AI136" s="37">
        <f t="shared" si="354"/>
        <v>1.4827034898450222</v>
      </c>
      <c r="AJ136" s="37">
        <f t="shared" si="355"/>
        <v>2.5236655970480371</v>
      </c>
      <c r="AK136" s="37">
        <f t="shared" si="356"/>
        <v>3.0383431514130734</v>
      </c>
      <c r="AL136" s="37">
        <f t="shared" si="357"/>
        <v>6.7574802704973393</v>
      </c>
      <c r="AM136" s="37">
        <f t="shared" si="358"/>
        <v>3.7987655356161554</v>
      </c>
      <c r="AN136" s="37">
        <f t="shared" si="359"/>
        <v>12.34815416673878</v>
      </c>
      <c r="AO136" s="37">
        <f t="shared" si="360"/>
        <v>3.6235610035240313</v>
      </c>
      <c r="AP136" s="34"/>
      <c r="AQ136" s="34"/>
      <c r="AR136" s="74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M136" s="74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</row>
    <row r="137" spans="1:84" s="76" customFormat="1" ht="21" x14ac:dyDescent="0.45">
      <c r="A137" s="36">
        <v>45170</v>
      </c>
      <c r="B137" s="37">
        <v>115.73189640686066</v>
      </c>
      <c r="C137" s="37">
        <v>61.102569629758527</v>
      </c>
      <c r="D137" s="37">
        <v>126.93063645841559</v>
      </c>
      <c r="E137" s="37">
        <v>134.49860827235918</v>
      </c>
      <c r="F137" s="37">
        <v>151.47024237079421</v>
      </c>
      <c r="G137" s="37">
        <v>142.10440492236981</v>
      </c>
      <c r="H137" s="37">
        <v>130.70803908134505</v>
      </c>
      <c r="I137" s="37">
        <v>146.43014131958179</v>
      </c>
      <c r="J137" s="37">
        <v>138.27422109089514</v>
      </c>
      <c r="K137" s="37">
        <v>191.06774195650596</v>
      </c>
      <c r="L137" s="37">
        <v>150.05237665681136</v>
      </c>
      <c r="M137" s="37">
        <v>134.31525999793689</v>
      </c>
      <c r="N137" s="37">
        <v>146.93212616799647</v>
      </c>
      <c r="O137" s="37">
        <v>135.12864573600052</v>
      </c>
      <c r="P137" s="37">
        <v>115.40423623128763</v>
      </c>
      <c r="Q137" s="37">
        <v>180.40884659319107</v>
      </c>
      <c r="R137" s="37">
        <v>124.4945910554965</v>
      </c>
      <c r="S137" s="37">
        <v>161.17419259515219</v>
      </c>
      <c r="T137" s="37">
        <v>138.67941393380505</v>
      </c>
      <c r="U137" s="34"/>
      <c r="V137" s="36">
        <v>45170</v>
      </c>
      <c r="W137" s="37">
        <f t="shared" si="342"/>
        <v>1.3289188483421412</v>
      </c>
      <c r="X137" s="37">
        <f t="shared" si="343"/>
        <v>-8.9261030140784072</v>
      </c>
      <c r="Y137" s="37">
        <f t="shared" si="344"/>
        <v>1.1813473013625639</v>
      </c>
      <c r="Z137" s="37">
        <f t="shared" si="345"/>
        <v>-1.8415885957760736</v>
      </c>
      <c r="AA137" s="37">
        <f t="shared" si="346"/>
        <v>-2.3464441154010132</v>
      </c>
      <c r="AB137" s="37">
        <f t="shared" si="347"/>
        <v>3.545681706511175</v>
      </c>
      <c r="AC137" s="37">
        <f t="shared" si="348"/>
        <v>5.3788091289534776</v>
      </c>
      <c r="AD137" s="37">
        <f t="shared" si="349"/>
        <v>7.7787968118999942</v>
      </c>
      <c r="AE137" s="37">
        <f t="shared" si="350"/>
        <v>1.8028965777923105</v>
      </c>
      <c r="AF137" s="37">
        <f t="shared" si="351"/>
        <v>8.0348538506795251</v>
      </c>
      <c r="AG137" s="37">
        <f t="shared" si="352"/>
        <v>4.3568812939996633</v>
      </c>
      <c r="AH137" s="37">
        <f t="shared" si="353"/>
        <v>5.1252757868605272</v>
      </c>
      <c r="AI137" s="37">
        <f t="shared" si="354"/>
        <v>7.6143353099957096</v>
      </c>
      <c r="AJ137" s="37">
        <f t="shared" si="355"/>
        <v>2.5754988510130943</v>
      </c>
      <c r="AK137" s="37">
        <f t="shared" si="356"/>
        <v>2.6469845904555314</v>
      </c>
      <c r="AL137" s="37">
        <f t="shared" si="357"/>
        <v>8.4542588409717752</v>
      </c>
      <c r="AM137" s="37">
        <f t="shared" si="358"/>
        <v>1.8976514217797842</v>
      </c>
      <c r="AN137" s="37">
        <f t="shared" si="359"/>
        <v>10.236467996145862</v>
      </c>
      <c r="AO137" s="37">
        <f t="shared" si="360"/>
        <v>3.4512120439576393</v>
      </c>
      <c r="AP137" s="34"/>
      <c r="AQ137" s="34"/>
      <c r="AR137" s="74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M137" s="74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</row>
    <row r="138" spans="1:84" s="76" customFormat="1" ht="21" x14ac:dyDescent="0.45">
      <c r="A138" s="36">
        <v>45200</v>
      </c>
      <c r="B138" s="37">
        <v>109.93267152237402</v>
      </c>
      <c r="C138" s="37">
        <v>48.720420617104537</v>
      </c>
      <c r="D138" s="37">
        <v>126.862249023394</v>
      </c>
      <c r="E138" s="37">
        <v>134.21244051197317</v>
      </c>
      <c r="F138" s="37">
        <v>152.84492783798152</v>
      </c>
      <c r="G138" s="37">
        <v>142.22702901157177</v>
      </c>
      <c r="H138" s="37">
        <v>126.62267785407067</v>
      </c>
      <c r="I138" s="37">
        <v>133.86009284842413</v>
      </c>
      <c r="J138" s="37">
        <v>142.7137418015424</v>
      </c>
      <c r="K138" s="37">
        <v>195.88244875521679</v>
      </c>
      <c r="L138" s="37">
        <v>150.59159953928256</v>
      </c>
      <c r="M138" s="37">
        <v>138.77132086012676</v>
      </c>
      <c r="N138" s="37">
        <v>151.71152780790743</v>
      </c>
      <c r="O138" s="37">
        <v>133.20189551234355</v>
      </c>
      <c r="P138" s="37">
        <v>111.61608644715088</v>
      </c>
      <c r="Q138" s="37">
        <v>166.07700790088944</v>
      </c>
      <c r="R138" s="37">
        <v>130.96669416918115</v>
      </c>
      <c r="S138" s="37">
        <v>162.89218981306237</v>
      </c>
      <c r="T138" s="37">
        <v>137.90707142358661</v>
      </c>
      <c r="U138" s="34"/>
      <c r="V138" s="36">
        <v>45200</v>
      </c>
      <c r="W138" s="37">
        <f t="shared" ref="W138:W140" si="361">B138/B126*100-100</f>
        <v>1.1404839691435029</v>
      </c>
      <c r="X138" s="37">
        <f t="shared" ref="X138:X140" si="362">C138/C126*100-100</f>
        <v>-35.811050618437278</v>
      </c>
      <c r="Y138" s="37">
        <f t="shared" ref="Y138:Y140" si="363">D138/D126*100-100</f>
        <v>-0.7596231683187824</v>
      </c>
      <c r="Z138" s="37">
        <f t="shared" ref="Z138:Z140" si="364">E138/E126*100-100</f>
        <v>-3.1940191478770004</v>
      </c>
      <c r="AA138" s="37">
        <f t="shared" ref="AA138:AA140" si="365">F138/F126*100-100</f>
        <v>-4.1472750897731174</v>
      </c>
      <c r="AB138" s="37">
        <f t="shared" ref="AB138:AB140" si="366">G138/G126*100-100</f>
        <v>2.8570260948969093</v>
      </c>
      <c r="AC138" s="37">
        <f t="shared" ref="AC138:AC140" si="367">H138/H126*100-100</f>
        <v>0.78738473785564622</v>
      </c>
      <c r="AD138" s="37">
        <f t="shared" ref="AD138:AD140" si="368">I138/I126*100-100</f>
        <v>-9.3809839050884989</v>
      </c>
      <c r="AE138" s="37">
        <f t="shared" ref="AE138:AE140" si="369">J138/J126*100-100</f>
        <v>3.8195697549274712</v>
      </c>
      <c r="AF138" s="37">
        <f t="shared" ref="AF138:AF140" si="370">K138/K126*100-100</f>
        <v>8.5677386271721474</v>
      </c>
      <c r="AG138" s="37">
        <f t="shared" ref="AG138:AG140" si="371">L138/L126*100-100</f>
        <v>3.6186919795388377</v>
      </c>
      <c r="AH138" s="37">
        <f t="shared" ref="AH138:AH140" si="372">M138/M126*100-100</f>
        <v>-1.4568578798865559</v>
      </c>
      <c r="AI138" s="37">
        <f t="shared" ref="AI138:AI140" si="373">N138/N126*100-100</f>
        <v>1.8521607237000239</v>
      </c>
      <c r="AJ138" s="37">
        <f t="shared" ref="AJ138:AJ140" si="374">O138/O126*100-100</f>
        <v>2.6834033220909532</v>
      </c>
      <c r="AK138" s="37">
        <f t="shared" ref="AK138:AK140" si="375">P138/P126*100-100</f>
        <v>2.3932787742237451</v>
      </c>
      <c r="AL138" s="37">
        <f t="shared" ref="AL138:AL140" si="376">Q138/Q126*100-100</f>
        <v>1.8013638466279218</v>
      </c>
      <c r="AM138" s="37">
        <f t="shared" ref="AM138:AM140" si="377">R138/R126*100-100</f>
        <v>0.90556595645195159</v>
      </c>
      <c r="AN138" s="37">
        <f t="shared" ref="AN138:AN140" si="378">S138/S126*100-100</f>
        <v>4.8760359142828662</v>
      </c>
      <c r="AO138" s="37">
        <f t="shared" ref="AO138:AO140" si="379">T138/T126*100-100</f>
        <v>1.203598363072274</v>
      </c>
      <c r="AP138" s="34"/>
      <c r="AQ138" s="34"/>
      <c r="AR138" s="74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M138" s="74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</row>
    <row r="139" spans="1:84" s="76" customFormat="1" ht="21" x14ac:dyDescent="0.45">
      <c r="A139" s="36">
        <v>45231</v>
      </c>
      <c r="B139" s="37">
        <v>117.72071877837838</v>
      </c>
      <c r="C139" s="37">
        <v>60.79710915008846</v>
      </c>
      <c r="D139" s="37">
        <v>135.04370576023584</v>
      </c>
      <c r="E139" s="37">
        <v>147.14423742318021</v>
      </c>
      <c r="F139" s="37">
        <v>160.43591143899812</v>
      </c>
      <c r="G139" s="37">
        <v>146.08583365619668</v>
      </c>
      <c r="H139" s="37">
        <v>139.63065015670608</v>
      </c>
      <c r="I139" s="37">
        <v>154.98225651746415</v>
      </c>
      <c r="J139" s="37">
        <v>147.12801244861828</v>
      </c>
      <c r="K139" s="37">
        <v>198.27964187103015</v>
      </c>
      <c r="L139" s="37">
        <v>152.5177665468612</v>
      </c>
      <c r="M139" s="37">
        <v>143.59346066772522</v>
      </c>
      <c r="N139" s="37">
        <v>160.54792370321979</v>
      </c>
      <c r="O139" s="37">
        <v>133.34926716344674</v>
      </c>
      <c r="P139" s="37">
        <v>120.53024783860459</v>
      </c>
      <c r="Q139" s="37">
        <v>172.67057771007003</v>
      </c>
      <c r="R139" s="37">
        <v>137.18116357466246</v>
      </c>
      <c r="S139" s="37">
        <v>169.94974192620037</v>
      </c>
      <c r="T139" s="37">
        <v>144.50892489513677</v>
      </c>
      <c r="U139" s="34"/>
      <c r="V139" s="36">
        <v>45231</v>
      </c>
      <c r="W139" s="37">
        <f t="shared" si="361"/>
        <v>-1.455908665816338</v>
      </c>
      <c r="X139" s="37">
        <f t="shared" si="362"/>
        <v>-18.712863122590079</v>
      </c>
      <c r="Y139" s="37">
        <f t="shared" si="363"/>
        <v>-0.34880589659844929</v>
      </c>
      <c r="Z139" s="37">
        <f t="shared" si="364"/>
        <v>5.2703071880115857</v>
      </c>
      <c r="AA139" s="37">
        <f t="shared" si="365"/>
        <v>-8.4168319148455168</v>
      </c>
      <c r="AB139" s="37">
        <f t="shared" si="366"/>
        <v>3.1119186349019827</v>
      </c>
      <c r="AC139" s="37">
        <f t="shared" si="367"/>
        <v>4.5336266410967738</v>
      </c>
      <c r="AD139" s="37">
        <f t="shared" si="368"/>
        <v>7.2993520541324841</v>
      </c>
      <c r="AE139" s="37">
        <f t="shared" si="369"/>
        <v>7.2146688058488451</v>
      </c>
      <c r="AF139" s="37">
        <f t="shared" si="370"/>
        <v>11.55884701149914</v>
      </c>
      <c r="AG139" s="37">
        <f t="shared" si="371"/>
        <v>4.3787830505720677</v>
      </c>
      <c r="AH139" s="37">
        <f t="shared" si="372"/>
        <v>-1.1643056480748015</v>
      </c>
      <c r="AI139" s="37">
        <f t="shared" si="373"/>
        <v>4.2753317992192024</v>
      </c>
      <c r="AJ139" s="37">
        <f t="shared" si="374"/>
        <v>2.5224248284407338</v>
      </c>
      <c r="AK139" s="37">
        <f t="shared" si="375"/>
        <v>2.3423122724588268</v>
      </c>
      <c r="AL139" s="37">
        <f t="shared" si="376"/>
        <v>3.9413240995052519</v>
      </c>
      <c r="AM139" s="37">
        <f t="shared" si="377"/>
        <v>3.422554180071316</v>
      </c>
      <c r="AN139" s="37">
        <f t="shared" si="378"/>
        <v>6.6641098043921545</v>
      </c>
      <c r="AO139" s="37">
        <f t="shared" si="379"/>
        <v>2.3127845065966426</v>
      </c>
      <c r="AP139" s="34"/>
      <c r="AQ139" s="34"/>
      <c r="AR139" s="74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M139" s="74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</row>
    <row r="140" spans="1:84" s="76" customFormat="1" ht="21" x14ac:dyDescent="0.45">
      <c r="A140" s="38">
        <v>45261</v>
      </c>
      <c r="B140" s="39">
        <v>124.87477588796831</v>
      </c>
      <c r="C140" s="39">
        <v>55.652140600242916</v>
      </c>
      <c r="D140" s="39">
        <v>145.05571156546992</v>
      </c>
      <c r="E140" s="39">
        <v>146.85191328270693</v>
      </c>
      <c r="F140" s="39">
        <v>155.30370690712408</v>
      </c>
      <c r="G140" s="39">
        <v>147.48078561746593</v>
      </c>
      <c r="H140" s="39">
        <v>151.699195447855</v>
      </c>
      <c r="I140" s="39">
        <v>190.10868094908801</v>
      </c>
      <c r="J140" s="39">
        <v>155.76288694092187</v>
      </c>
      <c r="K140" s="39">
        <v>207.78946879948117</v>
      </c>
      <c r="L140" s="39">
        <v>154.02818645278725</v>
      </c>
      <c r="M140" s="39">
        <v>159.51349044222178</v>
      </c>
      <c r="N140" s="39">
        <v>167.54724168432534</v>
      </c>
      <c r="O140" s="39">
        <v>133.5622404786302</v>
      </c>
      <c r="P140" s="39">
        <v>118.1593154825915</v>
      </c>
      <c r="Q140" s="39">
        <v>179.10393723164208</v>
      </c>
      <c r="R140" s="39">
        <v>135.04524512298261</v>
      </c>
      <c r="S140" s="39">
        <v>170.17426777568662</v>
      </c>
      <c r="T140" s="39">
        <v>149.18593215305202</v>
      </c>
      <c r="U140" s="34"/>
      <c r="V140" s="38">
        <v>45261</v>
      </c>
      <c r="W140" s="37">
        <f t="shared" si="361"/>
        <v>-0.8340215990076274</v>
      </c>
      <c r="X140" s="37">
        <f t="shared" si="362"/>
        <v>-24.650582554413774</v>
      </c>
      <c r="Y140" s="37">
        <f t="shared" si="363"/>
        <v>0.14518181104187988</v>
      </c>
      <c r="Z140" s="37">
        <f t="shared" si="364"/>
        <v>-0.21335880024986409</v>
      </c>
      <c r="AA140" s="37">
        <f t="shared" si="365"/>
        <v>-6.5077908511263303</v>
      </c>
      <c r="AB140" s="37">
        <f t="shared" si="366"/>
        <v>2.6504048935669147</v>
      </c>
      <c r="AC140" s="37">
        <f t="shared" si="367"/>
        <v>5.3101971142836675</v>
      </c>
      <c r="AD140" s="37">
        <f t="shared" si="368"/>
        <v>4.7702334825381314</v>
      </c>
      <c r="AE140" s="37">
        <f t="shared" si="369"/>
        <v>2.6006279201075984</v>
      </c>
      <c r="AF140" s="37">
        <f t="shared" si="370"/>
        <v>9.0337811439073619</v>
      </c>
      <c r="AG140" s="37">
        <f t="shared" si="371"/>
        <v>4.3875714987587884</v>
      </c>
      <c r="AH140" s="37">
        <f t="shared" si="372"/>
        <v>2.312030982704357</v>
      </c>
      <c r="AI140" s="37">
        <f t="shared" si="373"/>
        <v>5.7218791767204635</v>
      </c>
      <c r="AJ140" s="37">
        <f t="shared" si="374"/>
        <v>2.2773508534151006</v>
      </c>
      <c r="AK140" s="37">
        <f t="shared" si="375"/>
        <v>2.0780847528209563</v>
      </c>
      <c r="AL140" s="37">
        <f t="shared" si="376"/>
        <v>7.1048453037749368</v>
      </c>
      <c r="AM140" s="37">
        <f t="shared" si="377"/>
        <v>0.58124628301803227</v>
      </c>
      <c r="AN140" s="37">
        <f t="shared" si="378"/>
        <v>5.1026047703765869</v>
      </c>
      <c r="AO140" s="37">
        <f t="shared" si="379"/>
        <v>2.0303987613479251</v>
      </c>
      <c r="AP140" s="34"/>
      <c r="AQ140" s="34"/>
      <c r="AR140" s="74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M140" s="74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</row>
    <row r="141" spans="1:84" s="76" customFormat="1" ht="21" x14ac:dyDescent="0.45">
      <c r="A141" s="54">
        <v>45292</v>
      </c>
      <c r="B141" s="55">
        <v>132.0998964031028</v>
      </c>
      <c r="C141" s="55">
        <v>60.72410173124922</v>
      </c>
      <c r="D141" s="55">
        <v>140.77104571446765</v>
      </c>
      <c r="E141" s="55">
        <v>142.36808978086856</v>
      </c>
      <c r="F141" s="55">
        <v>155.13334223445665</v>
      </c>
      <c r="G141" s="55">
        <v>144.29735857484974</v>
      </c>
      <c r="H141" s="55">
        <v>138.34914743388538</v>
      </c>
      <c r="I141" s="55">
        <v>151.66277659052798</v>
      </c>
      <c r="J141" s="55">
        <v>145.29733840274275</v>
      </c>
      <c r="K141" s="55">
        <v>212.15554897105392</v>
      </c>
      <c r="L141" s="55">
        <v>153.26270645706327</v>
      </c>
      <c r="M141" s="55">
        <v>137.90561336556328</v>
      </c>
      <c r="N141" s="55">
        <v>149.10079988886275</v>
      </c>
      <c r="O141" s="55">
        <v>132.3766085166736</v>
      </c>
      <c r="P141" s="55">
        <v>110.66051584192689</v>
      </c>
      <c r="Q141" s="55">
        <v>172.25787913909392</v>
      </c>
      <c r="R141" s="55">
        <v>127.56466182619388</v>
      </c>
      <c r="S141" s="55">
        <v>165.98786373295422</v>
      </c>
      <c r="T141" s="55">
        <v>144.69425389066765</v>
      </c>
      <c r="U141" s="34"/>
      <c r="V141" s="54">
        <v>45292</v>
      </c>
      <c r="W141" s="55">
        <f t="shared" ref="W141:W143" si="380">B141/B129*100-100</f>
        <v>1.0659719660445433</v>
      </c>
      <c r="X141" s="55">
        <f t="shared" ref="X141:X143" si="381">C141/C129*100-100</f>
        <v>-7.4016362971482863</v>
      </c>
      <c r="Y141" s="55">
        <f t="shared" ref="Y141:Y143" si="382">D141/D129*100-100</f>
        <v>1.7087257812556516</v>
      </c>
      <c r="Z141" s="55">
        <f t="shared" ref="Z141:Z143" si="383">E141/E129*100-100</f>
        <v>1.5709173175945068</v>
      </c>
      <c r="AA141" s="55">
        <f t="shared" ref="AA141:AA143" si="384">F141/F129*100-100</f>
        <v>11.054108533322378</v>
      </c>
      <c r="AB141" s="55">
        <f t="shared" ref="AB141:AB143" si="385">G141/G129*100-100</f>
        <v>3.3558559345364216</v>
      </c>
      <c r="AC141" s="55">
        <f t="shared" ref="AC141:AC143" si="386">H141/H129*100-100</f>
        <v>3.6319701365963937</v>
      </c>
      <c r="AD141" s="55">
        <f t="shared" ref="AD141:AD143" si="387">I141/I129*100-100</f>
        <v>0.49312358862860606</v>
      </c>
      <c r="AE141" s="55">
        <f t="shared" ref="AE141:AE143" si="388">J141/J129*100-100</f>
        <v>2.2817833244035342</v>
      </c>
      <c r="AF141" s="55">
        <f t="shared" ref="AF141:AF143" si="389">K141/K129*100-100</f>
        <v>8.0939977809221944</v>
      </c>
      <c r="AG141" s="55">
        <f t="shared" ref="AG141:AG143" si="390">L141/L129*100-100</f>
        <v>4.3561628815858739</v>
      </c>
      <c r="AH141" s="55">
        <f t="shared" ref="AH141:AH143" si="391">M141/M129*100-100</f>
        <v>3.0293614991837075</v>
      </c>
      <c r="AI141" s="55">
        <f t="shared" ref="AI141:AI143" si="392">N141/N129*100-100</f>
        <v>1.6804451095743644</v>
      </c>
      <c r="AJ141" s="55">
        <f t="shared" ref="AJ141:AJ143" si="393">O141/O129*100-100</f>
        <v>2.5023415125489805</v>
      </c>
      <c r="AK141" s="55">
        <f t="shared" ref="AK141:AK143" si="394">P141/P129*100-100</f>
        <v>6.1336411463920513</v>
      </c>
      <c r="AL141" s="55">
        <f t="shared" ref="AL141:AL143" si="395">Q141/Q129*100-100</f>
        <v>8.0058761242976573</v>
      </c>
      <c r="AM141" s="55">
        <f t="shared" ref="AM141:AM143" si="396">R141/R129*100-100</f>
        <v>4.2061577581785627</v>
      </c>
      <c r="AN141" s="55">
        <f t="shared" ref="AN141:AN143" si="397">S141/S129*100-100</f>
        <v>6.3620399618905026</v>
      </c>
      <c r="AO141" s="55">
        <f t="shared" ref="AO141:AO143" si="398">T141/T129*100-100</f>
        <v>3.7946305599708694</v>
      </c>
      <c r="AP141" s="34"/>
      <c r="AQ141" s="34"/>
      <c r="AR141" s="74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M141" s="74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</row>
    <row r="142" spans="1:84" s="76" customFormat="1" ht="21" x14ac:dyDescent="0.45">
      <c r="A142" s="56">
        <v>45323</v>
      </c>
      <c r="B142" s="57">
        <v>139.37338465481042</v>
      </c>
      <c r="C142" s="57">
        <v>54.511550745158601</v>
      </c>
      <c r="D142" s="57">
        <v>139.61830154673169</v>
      </c>
      <c r="E142" s="57">
        <v>139.62553062387542</v>
      </c>
      <c r="F142" s="57">
        <v>149.08503118386491</v>
      </c>
      <c r="G142" s="57">
        <v>142.46162380183492</v>
      </c>
      <c r="H142" s="57">
        <v>138.04852020437437</v>
      </c>
      <c r="I142" s="57">
        <v>147.22345201799178</v>
      </c>
      <c r="J142" s="57">
        <v>135.08854531996428</v>
      </c>
      <c r="K142" s="57">
        <v>199.95695454135318</v>
      </c>
      <c r="L142" s="57">
        <v>152.8584688172175</v>
      </c>
      <c r="M142" s="57">
        <v>138.82323132292282</v>
      </c>
      <c r="N142" s="57">
        <v>157.61331438331945</v>
      </c>
      <c r="O142" s="57">
        <v>133.80398147075303</v>
      </c>
      <c r="P142" s="57">
        <v>125.23353552272221</v>
      </c>
      <c r="Q142" s="57">
        <v>176.59832694216817</v>
      </c>
      <c r="R142" s="57">
        <v>120.99164548026023</v>
      </c>
      <c r="S142" s="57">
        <v>164.61518571494918</v>
      </c>
      <c r="T142" s="57">
        <v>144.49538837136922</v>
      </c>
      <c r="U142" s="34"/>
      <c r="V142" s="56">
        <v>45323</v>
      </c>
      <c r="W142" s="57">
        <f t="shared" si="380"/>
        <v>-1.3781052867125823</v>
      </c>
      <c r="X142" s="57">
        <f t="shared" si="381"/>
        <v>-14.300404357142838</v>
      </c>
      <c r="Y142" s="57">
        <f t="shared" si="382"/>
        <v>0.51797624672332176</v>
      </c>
      <c r="Z142" s="57">
        <f t="shared" si="383"/>
        <v>4.2477902615793965</v>
      </c>
      <c r="AA142" s="57">
        <f t="shared" si="384"/>
        <v>-5.7052468627127979</v>
      </c>
      <c r="AB142" s="57">
        <f t="shared" si="385"/>
        <v>3.8884592758317496</v>
      </c>
      <c r="AC142" s="57">
        <f t="shared" si="386"/>
        <v>3.0416030178621156</v>
      </c>
      <c r="AD142" s="57">
        <f t="shared" si="387"/>
        <v>1.1257926835604763</v>
      </c>
      <c r="AE142" s="57">
        <f t="shared" si="388"/>
        <v>4.3912333957621001</v>
      </c>
      <c r="AF142" s="57">
        <f t="shared" si="389"/>
        <v>7.681991672772142</v>
      </c>
      <c r="AG142" s="57">
        <f t="shared" si="390"/>
        <v>4.5166473284675703</v>
      </c>
      <c r="AH142" s="57">
        <f t="shared" si="391"/>
        <v>2.0888593045574169</v>
      </c>
      <c r="AI142" s="57">
        <f t="shared" si="392"/>
        <v>5.9817376817270684</v>
      </c>
      <c r="AJ142" s="57">
        <f t="shared" si="393"/>
        <v>0.1724122720690815</v>
      </c>
      <c r="AK142" s="57">
        <f t="shared" si="394"/>
        <v>3.4027597459233192</v>
      </c>
      <c r="AL142" s="57">
        <f t="shared" si="395"/>
        <v>10.279844960940167</v>
      </c>
      <c r="AM142" s="57">
        <f t="shared" si="396"/>
        <v>3.6163957031870382</v>
      </c>
      <c r="AN142" s="57">
        <f t="shared" si="397"/>
        <v>7.941365035516057</v>
      </c>
      <c r="AO142" s="57">
        <f t="shared" si="398"/>
        <v>2.7234567937169345</v>
      </c>
      <c r="AP142" s="34"/>
      <c r="AQ142" s="34"/>
      <c r="AR142" s="74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M142" s="74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</row>
    <row r="143" spans="1:84" s="76" customFormat="1" ht="21" x14ac:dyDescent="0.45">
      <c r="A143" s="56">
        <v>45352</v>
      </c>
      <c r="B143" s="57">
        <v>143.66477145817345</v>
      </c>
      <c r="C143" s="57">
        <v>56.512696318227</v>
      </c>
      <c r="D143" s="57">
        <v>146.26543243778383</v>
      </c>
      <c r="E143" s="57">
        <v>144.12603642504237</v>
      </c>
      <c r="F143" s="57">
        <v>151.22430358223335</v>
      </c>
      <c r="G143" s="57">
        <v>142.37300779894599</v>
      </c>
      <c r="H143" s="57">
        <v>138.27181554114176</v>
      </c>
      <c r="I143" s="57">
        <v>168.52486867743497</v>
      </c>
      <c r="J143" s="57">
        <v>142.13490386448714</v>
      </c>
      <c r="K143" s="57">
        <v>207.27145444839229</v>
      </c>
      <c r="L143" s="57">
        <v>153.00180861736442</v>
      </c>
      <c r="M143" s="57">
        <v>139.95985989814287</v>
      </c>
      <c r="N143" s="57">
        <v>148.10781844350259</v>
      </c>
      <c r="O143" s="57">
        <v>134.55475777811878</v>
      </c>
      <c r="P143" s="57">
        <v>143.69959933822315</v>
      </c>
      <c r="Q143" s="57">
        <v>167.35984408345112</v>
      </c>
      <c r="R143" s="57">
        <v>126.9700170511602</v>
      </c>
      <c r="S143" s="57">
        <v>162.18553242540031</v>
      </c>
      <c r="T143" s="57">
        <v>147.77032100322464</v>
      </c>
      <c r="U143" s="34"/>
      <c r="V143" s="56">
        <v>45352</v>
      </c>
      <c r="W143" s="57">
        <f t="shared" si="380"/>
        <v>-0.58467226486386892</v>
      </c>
      <c r="X143" s="57">
        <f t="shared" si="381"/>
        <v>-19.147847363274522</v>
      </c>
      <c r="Y143" s="57">
        <f t="shared" si="382"/>
        <v>-1.4232567300331311</v>
      </c>
      <c r="Z143" s="57">
        <f t="shared" si="383"/>
        <v>0.99177513702454689</v>
      </c>
      <c r="AA143" s="57">
        <f t="shared" si="384"/>
        <v>-3.9099820660997437</v>
      </c>
      <c r="AB143" s="57">
        <f t="shared" si="385"/>
        <v>4.1511374290322323</v>
      </c>
      <c r="AC143" s="57">
        <f t="shared" si="386"/>
        <v>2.2411202698020531</v>
      </c>
      <c r="AD143" s="57">
        <f t="shared" si="387"/>
        <v>6.4472257906060833</v>
      </c>
      <c r="AE143" s="57">
        <f t="shared" si="388"/>
        <v>2.4611976367837229</v>
      </c>
      <c r="AF143" s="57">
        <f t="shared" si="389"/>
        <v>9.6903271136375508</v>
      </c>
      <c r="AG143" s="57">
        <f t="shared" si="390"/>
        <v>3.9599242226872917</v>
      </c>
      <c r="AH143" s="57">
        <f t="shared" si="391"/>
        <v>1.1337337703519239</v>
      </c>
      <c r="AI143" s="57">
        <f t="shared" si="392"/>
        <v>0.20168122326855098</v>
      </c>
      <c r="AJ143" s="57">
        <f t="shared" si="393"/>
        <v>0.25427471698804993</v>
      </c>
      <c r="AK143" s="57">
        <f t="shared" si="394"/>
        <v>2.0019647227221355</v>
      </c>
      <c r="AL143" s="57">
        <f t="shared" si="395"/>
        <v>1.1858108726284513</v>
      </c>
      <c r="AM143" s="57">
        <f t="shared" si="396"/>
        <v>2.9913471241617771</v>
      </c>
      <c r="AN143" s="57">
        <f t="shared" si="397"/>
        <v>7.8828464210529745</v>
      </c>
      <c r="AO143" s="57">
        <f t="shared" si="398"/>
        <v>2.1476840194869027</v>
      </c>
      <c r="AP143" s="34"/>
      <c r="AQ143" s="34"/>
      <c r="AR143" s="74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M143" s="74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</row>
    <row r="144" spans="1:84" s="76" customFormat="1" ht="21" x14ac:dyDescent="0.45">
      <c r="A144" s="56">
        <v>45383</v>
      </c>
      <c r="B144" s="57">
        <v>129.77646747593766</v>
      </c>
      <c r="C144" s="57">
        <v>57.79838082515603</v>
      </c>
      <c r="D144" s="57">
        <v>147.57552598783354</v>
      </c>
      <c r="E144" s="57">
        <v>139.1198284135105</v>
      </c>
      <c r="F144" s="57">
        <v>138.70385175146794</v>
      </c>
      <c r="G144" s="57">
        <v>147.50247983677468</v>
      </c>
      <c r="H144" s="57">
        <v>128.59780240371182</v>
      </c>
      <c r="I144" s="57">
        <v>161.38466846328373</v>
      </c>
      <c r="J144" s="57">
        <v>146.4299257676544</v>
      </c>
      <c r="K144" s="57">
        <v>210.37494805568235</v>
      </c>
      <c r="L144" s="57">
        <v>153.90002892646157</v>
      </c>
      <c r="M144" s="57">
        <v>145.16029268581917</v>
      </c>
      <c r="N144" s="57">
        <v>151.09782608149268</v>
      </c>
      <c r="O144" s="57">
        <v>135.93904042675322</v>
      </c>
      <c r="P144" s="57">
        <v>124.60110714857969</v>
      </c>
      <c r="Q144" s="57">
        <v>179.64698655744323</v>
      </c>
      <c r="R144" s="57">
        <v>123.33931160894272</v>
      </c>
      <c r="S144" s="57">
        <v>168.05511072510174</v>
      </c>
      <c r="T144" s="57">
        <v>146.32690083269756</v>
      </c>
      <c r="U144" s="34"/>
      <c r="V144" s="56">
        <v>45383</v>
      </c>
      <c r="W144" s="57">
        <f t="shared" ref="W144:W146" si="399">B144/B132*100-100</f>
        <v>-0.29026704063676334</v>
      </c>
      <c r="X144" s="57">
        <f t="shared" ref="X144:X146" si="400">C144/C132*100-100</f>
        <v>-7.6240141774959653</v>
      </c>
      <c r="Y144" s="57">
        <f t="shared" ref="Y144:Y146" si="401">D144/D132*100-100</f>
        <v>5.6143091152740681</v>
      </c>
      <c r="Z144" s="57">
        <f t="shared" ref="Z144:Z146" si="402">E144/E132*100-100</f>
        <v>10.070741931412357</v>
      </c>
      <c r="AA144" s="57">
        <f t="shared" ref="AA144:AA146" si="403">F144/F132*100-100</f>
        <v>-9.2940526108537682</v>
      </c>
      <c r="AB144" s="57">
        <f t="shared" ref="AB144:AB146" si="404">G144/G132*100-100</f>
        <v>5.6092681371650741</v>
      </c>
      <c r="AC144" s="57">
        <f t="shared" ref="AC144:AC146" si="405">H144/H132*100-100</f>
        <v>8.4948415554232781</v>
      </c>
      <c r="AD144" s="57">
        <f t="shared" ref="AD144:AD146" si="406">I144/I132*100-100</f>
        <v>-3.766532294665339</v>
      </c>
      <c r="AE144" s="57">
        <f t="shared" ref="AE144:AE146" si="407">J144/J132*100-100</f>
        <v>8.9477964239956833</v>
      </c>
      <c r="AF144" s="57">
        <f t="shared" ref="AF144:AF146" si="408">K144/K132*100-100</f>
        <v>8.644686101337129</v>
      </c>
      <c r="AG144" s="57">
        <f t="shared" ref="AG144:AG146" si="409">L144/L132*100-100</f>
        <v>4.5025497921588737</v>
      </c>
      <c r="AH144" s="57">
        <f t="shared" ref="AH144:AH146" si="410">M144/M132*100-100</f>
        <v>3.1986651039049576</v>
      </c>
      <c r="AI144" s="57">
        <f t="shared" ref="AI144:AI146" si="411">N144/N132*100-100</f>
        <v>6.9515851979699477</v>
      </c>
      <c r="AJ144" s="57">
        <f t="shared" ref="AJ144:AJ146" si="412">O144/O132*100-100</f>
        <v>1.0155583672898416</v>
      </c>
      <c r="AK144" s="57">
        <f t="shared" ref="AK144:AK146" si="413">P144/P132*100-100</f>
        <v>2.3115693900373202</v>
      </c>
      <c r="AL144" s="57">
        <f t="shared" ref="AL144:AL146" si="414">Q144/Q132*100-100</f>
        <v>8.6456262983533492</v>
      </c>
      <c r="AM144" s="57">
        <f t="shared" ref="AM144:AM146" si="415">R144/R132*100-100</f>
        <v>3.8968193238973186</v>
      </c>
      <c r="AN144" s="57">
        <f t="shared" ref="AN144:AN146" si="416">S144/S132*100-100</f>
        <v>9.3536325284365489</v>
      </c>
      <c r="AO144" s="57">
        <f t="shared" ref="AO144:AO146" si="417">T144/T132*100-100</f>
        <v>4.1368935138825123</v>
      </c>
      <c r="AP144" s="77"/>
      <c r="AQ144" s="77"/>
      <c r="AR144" s="74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M144" s="74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</row>
    <row r="145" spans="1:84" s="76" customFormat="1" ht="21" x14ac:dyDescent="0.45">
      <c r="A145" s="56">
        <v>45413</v>
      </c>
      <c r="B145" s="57">
        <v>120.89605839924681</v>
      </c>
      <c r="C145" s="57">
        <v>62.191917365829532</v>
      </c>
      <c r="D145" s="57">
        <v>149.80361910363791</v>
      </c>
      <c r="E145" s="57">
        <v>137.434526004388</v>
      </c>
      <c r="F145" s="57">
        <v>156.89691463729895</v>
      </c>
      <c r="G145" s="57">
        <v>148.23995056030628</v>
      </c>
      <c r="H145" s="57">
        <v>123.13997773718778</v>
      </c>
      <c r="I145" s="57">
        <v>173.5810316865709</v>
      </c>
      <c r="J145" s="57">
        <v>148.48278675061724</v>
      </c>
      <c r="K145" s="57">
        <v>214.30779976916492</v>
      </c>
      <c r="L145" s="57">
        <v>155.69510213369171</v>
      </c>
      <c r="M145" s="57">
        <v>145.15561546727798</v>
      </c>
      <c r="N145" s="57">
        <v>157.3961928444445</v>
      </c>
      <c r="O145" s="57">
        <v>136.13435774737482</v>
      </c>
      <c r="P145" s="57">
        <v>116.40258517573818</v>
      </c>
      <c r="Q145" s="57">
        <v>187.01937044582687</v>
      </c>
      <c r="R145" s="57">
        <v>129.04938299275545</v>
      </c>
      <c r="S145" s="57">
        <v>176.08081624303159</v>
      </c>
      <c r="T145" s="57">
        <v>147.87076449140983</v>
      </c>
      <c r="U145" s="34"/>
      <c r="V145" s="56">
        <v>45413</v>
      </c>
      <c r="W145" s="57">
        <f t="shared" si="399"/>
        <v>-1.069489589233612</v>
      </c>
      <c r="X145" s="57">
        <f t="shared" si="400"/>
        <v>-0.73574919447730736</v>
      </c>
      <c r="Y145" s="57">
        <f t="shared" si="401"/>
        <v>5.7048211202087771</v>
      </c>
      <c r="Z145" s="57">
        <f t="shared" si="402"/>
        <v>7.6134577772305505</v>
      </c>
      <c r="AA145" s="57">
        <f t="shared" si="403"/>
        <v>-0.65249873568855321</v>
      </c>
      <c r="AB145" s="57">
        <f t="shared" si="404"/>
        <v>5.1481966505837704</v>
      </c>
      <c r="AC145" s="57">
        <f t="shared" si="405"/>
        <v>3.6083169005386679</v>
      </c>
      <c r="AD145" s="57">
        <f t="shared" si="406"/>
        <v>5.5766227259316281</v>
      </c>
      <c r="AE145" s="57">
        <f t="shared" si="407"/>
        <v>6.6727360784255296</v>
      </c>
      <c r="AF145" s="57">
        <f t="shared" si="408"/>
        <v>5.3355738265470336</v>
      </c>
      <c r="AG145" s="57">
        <f t="shared" si="409"/>
        <v>4.9758282263907603</v>
      </c>
      <c r="AH145" s="57">
        <f t="shared" si="410"/>
        <v>3.9745554050987408</v>
      </c>
      <c r="AI145" s="57">
        <f t="shared" si="411"/>
        <v>5.3632414323085982</v>
      </c>
      <c r="AJ145" s="57">
        <f t="shared" si="412"/>
        <v>1.2074589258996014</v>
      </c>
      <c r="AK145" s="57">
        <f t="shared" si="413"/>
        <v>2.8958064537604571</v>
      </c>
      <c r="AL145" s="57">
        <f t="shared" si="414"/>
        <v>8.4632860444132234</v>
      </c>
      <c r="AM145" s="57">
        <f t="shared" si="415"/>
        <v>4.9421393985641373</v>
      </c>
      <c r="AN145" s="57">
        <f t="shared" si="416"/>
        <v>9.9793953940514086</v>
      </c>
      <c r="AO145" s="57">
        <f t="shared" si="417"/>
        <v>4.4931942254896882</v>
      </c>
      <c r="AP145" s="34"/>
      <c r="AQ145" s="34"/>
      <c r="AR145" s="74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</row>
    <row r="146" spans="1:84" s="76" customFormat="1" ht="21" x14ac:dyDescent="0.45">
      <c r="A146" s="56">
        <v>45444</v>
      </c>
      <c r="B146" s="57">
        <v>116.59595318996986</v>
      </c>
      <c r="C146" s="57">
        <v>59.45695004888298</v>
      </c>
      <c r="D146" s="57">
        <v>140.41616651954547</v>
      </c>
      <c r="E146" s="57">
        <v>130.37776216152707</v>
      </c>
      <c r="F146" s="57">
        <v>152.66797137835474</v>
      </c>
      <c r="G146" s="57">
        <v>146.4279838653074</v>
      </c>
      <c r="H146" s="57">
        <v>121.24508182995227</v>
      </c>
      <c r="I146" s="57">
        <v>147.11431168744258</v>
      </c>
      <c r="J146" s="57">
        <v>143.65016003479329</v>
      </c>
      <c r="K146" s="57">
        <v>219.56404209735072</v>
      </c>
      <c r="L146" s="57">
        <v>154.98740667029796</v>
      </c>
      <c r="M146" s="57">
        <v>139.18254003784858</v>
      </c>
      <c r="N146" s="57">
        <v>141.92932761218188</v>
      </c>
      <c r="O146" s="57">
        <v>136.13164642151276</v>
      </c>
      <c r="P146" s="57">
        <v>116.28993126944613</v>
      </c>
      <c r="Q146" s="57">
        <v>185.65624609100541</v>
      </c>
      <c r="R146" s="57">
        <v>124.55060702041008</v>
      </c>
      <c r="S146" s="57">
        <v>167.09344181947463</v>
      </c>
      <c r="T146" s="57">
        <v>143.06339432893677</v>
      </c>
      <c r="U146" s="34"/>
      <c r="V146" s="56">
        <v>45444</v>
      </c>
      <c r="W146" s="57">
        <f t="shared" si="399"/>
        <v>-1.5281554318509052</v>
      </c>
      <c r="X146" s="57">
        <f t="shared" si="400"/>
        <v>-3.0265811953520227</v>
      </c>
      <c r="Y146" s="57">
        <f t="shared" si="401"/>
        <v>0.81537733759546427</v>
      </c>
      <c r="Z146" s="57">
        <f t="shared" si="402"/>
        <v>8.5926392584292159</v>
      </c>
      <c r="AA146" s="57">
        <f t="shared" si="403"/>
        <v>-1.1373559736480843</v>
      </c>
      <c r="AB146" s="57">
        <f t="shared" si="404"/>
        <v>2.9129281304456782</v>
      </c>
      <c r="AC146" s="57">
        <f t="shared" si="405"/>
        <v>1.7688001731984002</v>
      </c>
      <c r="AD146" s="57">
        <f t="shared" si="406"/>
        <v>5.4402196245247723</v>
      </c>
      <c r="AE146" s="57">
        <f t="shared" si="407"/>
        <v>4.0738895184678512</v>
      </c>
      <c r="AF146" s="57">
        <f t="shared" si="408"/>
        <v>5.7071255656763924</v>
      </c>
      <c r="AG146" s="57">
        <f t="shared" si="409"/>
        <v>4.545917271994</v>
      </c>
      <c r="AH146" s="57">
        <f t="shared" si="410"/>
        <v>0.97589529215554194</v>
      </c>
      <c r="AI146" s="57">
        <f t="shared" si="411"/>
        <v>2.9046132107965121</v>
      </c>
      <c r="AJ146" s="57">
        <f t="shared" si="412"/>
        <v>0.83221436741698085</v>
      </c>
      <c r="AK146" s="57">
        <f t="shared" si="413"/>
        <v>2.9393832590478723</v>
      </c>
      <c r="AL146" s="57">
        <f t="shared" si="414"/>
        <v>5.0578450219755666</v>
      </c>
      <c r="AM146" s="57">
        <f t="shared" si="415"/>
        <v>4.1432640349668759</v>
      </c>
      <c r="AN146" s="57">
        <f t="shared" si="416"/>
        <v>6.4279939271566491</v>
      </c>
      <c r="AO146" s="57">
        <f t="shared" si="417"/>
        <v>2.5565633847770499</v>
      </c>
      <c r="AP146" s="34"/>
      <c r="AQ146" s="34"/>
      <c r="AR146" s="74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M146" s="74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</row>
    <row r="147" spans="1:84" s="76" customFormat="1" ht="21" x14ac:dyDescent="0.45">
      <c r="A147" s="56">
        <v>45474</v>
      </c>
      <c r="B147" s="57">
        <v>117.38623497146904</v>
      </c>
      <c r="C147" s="57">
        <v>62.790924937394266</v>
      </c>
      <c r="D147" s="57">
        <v>141.70471483335012</v>
      </c>
      <c r="E147" s="57">
        <v>139.96443694496148</v>
      </c>
      <c r="F147" s="57">
        <v>162.93833850443539</v>
      </c>
      <c r="G147" s="57">
        <v>147.09962773231797</v>
      </c>
      <c r="H147" s="57">
        <v>128.13488524988611</v>
      </c>
      <c r="I147" s="57">
        <v>157.29596154877518</v>
      </c>
      <c r="J147" s="57">
        <v>149.5745386506436</v>
      </c>
      <c r="K147" s="57">
        <v>217.35917627038282</v>
      </c>
      <c r="L147" s="57">
        <v>156.40535007481009</v>
      </c>
      <c r="M147" s="57">
        <v>145.66006092444977</v>
      </c>
      <c r="N147" s="57">
        <v>156.03873318582643</v>
      </c>
      <c r="O147" s="57">
        <v>136.57379303201745</v>
      </c>
      <c r="P147" s="57">
        <v>126.86614722737261</v>
      </c>
      <c r="Q147" s="57">
        <v>189.43818181650786</v>
      </c>
      <c r="R147" s="57">
        <v>124.27487279086162</v>
      </c>
      <c r="S147" s="57">
        <v>172.15423413940843</v>
      </c>
      <c r="T147" s="57">
        <v>146.49038866142129</v>
      </c>
      <c r="U147" s="34"/>
      <c r="V147" s="56">
        <v>45474</v>
      </c>
      <c r="W147" s="57">
        <f t="shared" ref="W147:W149" si="418">B147/B135*100-100</f>
        <v>-0.77537250834274118</v>
      </c>
      <c r="X147" s="57">
        <f t="shared" ref="X147:X149" si="419">C147/C135*100-100</f>
        <v>-5.8599060090381414</v>
      </c>
      <c r="Y147" s="57">
        <f t="shared" ref="Y147:Y149" si="420">D147/D135*100-100</f>
        <v>1.9549699516652481</v>
      </c>
      <c r="Z147" s="57">
        <f t="shared" ref="Z147:Z149" si="421">E147/E135*100-100</f>
        <v>7.6455525506660109</v>
      </c>
      <c r="AA147" s="57">
        <f t="shared" ref="AA147:AA149" si="422">F147/F135*100-100</f>
        <v>-1.2534683778726077</v>
      </c>
      <c r="AB147" s="57">
        <f t="shared" ref="AB147:AB149" si="423">G147/G135*100-100</f>
        <v>2.6099844548919293</v>
      </c>
      <c r="AC147" s="57">
        <f t="shared" ref="AC147:AC149" si="424">H147/H135*100-100</f>
        <v>2.6794154406278352</v>
      </c>
      <c r="AD147" s="57">
        <f t="shared" ref="AD147:AD149" si="425">I147/I135*100-100</f>
        <v>1.7119239176530527</v>
      </c>
      <c r="AE147" s="57">
        <f t="shared" ref="AE147:AE149" si="426">J147/J135*100-100</f>
        <v>8.5789503487714711</v>
      </c>
      <c r="AF147" s="57">
        <f t="shared" ref="AF147:AF149" si="427">K147/K135*100-100</f>
        <v>8.5647580892027122</v>
      </c>
      <c r="AG147" s="57">
        <f t="shared" ref="AG147:AG149" si="428">L147/L135*100-100</f>
        <v>4.6885688604556748</v>
      </c>
      <c r="AH147" s="57">
        <f t="shared" ref="AH147:AH149" si="429">M147/M135*100-100</f>
        <v>1.4568354422593615</v>
      </c>
      <c r="AI147" s="57">
        <f t="shared" ref="AI147:AI149" si="430">N147/N135*100-100</f>
        <v>3.7876392474356635</v>
      </c>
      <c r="AJ147" s="57">
        <f t="shared" ref="AJ147:AJ149" si="431">O147/O135*100-100</f>
        <v>1.0238537675187445</v>
      </c>
      <c r="AK147" s="57">
        <f t="shared" ref="AK147:AK149" si="432">P147/P135*100-100</f>
        <v>3.0017793232652394</v>
      </c>
      <c r="AL147" s="57">
        <f t="shared" ref="AL147:AL149" si="433">Q147/Q135*100-100</f>
        <v>9.1377063813046959</v>
      </c>
      <c r="AM147" s="57">
        <f t="shared" ref="AM147:AM149" si="434">R147/R135*100-100</f>
        <v>3.2105548927814311</v>
      </c>
      <c r="AN147" s="57">
        <f t="shared" ref="AN147:AN149" si="435">S147/S135*100-100</f>
        <v>4.2873148141596715</v>
      </c>
      <c r="AO147" s="57">
        <f t="shared" ref="AO147:AO149" si="436">T147/T135*100-100</f>
        <v>2.8330266024306354</v>
      </c>
      <c r="AP147" s="34"/>
      <c r="AQ147" s="34"/>
      <c r="AR147" s="74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M147" s="74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</row>
    <row r="148" spans="1:84" s="76" customFormat="1" ht="21" x14ac:dyDescent="0.45">
      <c r="A148" s="56">
        <v>45505</v>
      </c>
      <c r="B148" s="57">
        <v>120.68336992141457</v>
      </c>
      <c r="C148" s="57">
        <v>64.258873982230739</v>
      </c>
      <c r="D148" s="57">
        <v>135.66915226506916</v>
      </c>
      <c r="E148" s="57">
        <v>140.53584283680823</v>
      </c>
      <c r="F148" s="57">
        <v>163.26970904528261</v>
      </c>
      <c r="G148" s="57">
        <v>148.40248003860569</v>
      </c>
      <c r="H148" s="57">
        <v>132.54306170232383</v>
      </c>
      <c r="I148" s="57">
        <v>160.68705514995295</v>
      </c>
      <c r="J148" s="57">
        <v>143.12563176580881</v>
      </c>
      <c r="K148" s="57">
        <v>215.42180965892109</v>
      </c>
      <c r="L148" s="57">
        <v>156.91782739440853</v>
      </c>
      <c r="M148" s="57">
        <v>144.70317929399144</v>
      </c>
      <c r="N148" s="57">
        <v>155.65603158349558</v>
      </c>
      <c r="O148" s="57">
        <v>136.55146742613309</v>
      </c>
      <c r="P148" s="57">
        <v>127.51221536507757</v>
      </c>
      <c r="Q148" s="57">
        <v>192.12995971965691</v>
      </c>
      <c r="R148" s="57">
        <v>124.71630307722502</v>
      </c>
      <c r="S148" s="57">
        <v>170.84537260540384</v>
      </c>
      <c r="T148" s="57">
        <v>146.3126977426557</v>
      </c>
      <c r="U148" s="34"/>
      <c r="V148" s="56">
        <v>45505</v>
      </c>
      <c r="W148" s="57">
        <f t="shared" si="418"/>
        <v>0.17347019826034682</v>
      </c>
      <c r="X148" s="57">
        <f t="shared" si="419"/>
        <v>0.22633678973488713</v>
      </c>
      <c r="Y148" s="57">
        <f t="shared" si="420"/>
        <v>3.8645656705793812</v>
      </c>
      <c r="Z148" s="57">
        <f t="shared" si="421"/>
        <v>2.6420472919053992</v>
      </c>
      <c r="AA148" s="57">
        <f t="shared" si="422"/>
        <v>3.6046590110453138</v>
      </c>
      <c r="AB148" s="57">
        <f t="shared" si="423"/>
        <v>3.4021044435753822</v>
      </c>
      <c r="AC148" s="57">
        <f t="shared" si="424"/>
        <v>2.8947053237316993</v>
      </c>
      <c r="AD148" s="57">
        <f t="shared" si="425"/>
        <v>10.07955220814938</v>
      </c>
      <c r="AE148" s="57">
        <f t="shared" si="426"/>
        <v>5.6816364483716058</v>
      </c>
      <c r="AF148" s="57">
        <f t="shared" si="427"/>
        <v>10.351900477100045</v>
      </c>
      <c r="AG148" s="57">
        <f t="shared" si="428"/>
        <v>4.7060635510806748</v>
      </c>
      <c r="AH148" s="57">
        <f t="shared" si="429"/>
        <v>2.8450653581643763</v>
      </c>
      <c r="AI148" s="57">
        <f t="shared" si="430"/>
        <v>4.0023510018526878</v>
      </c>
      <c r="AJ148" s="57">
        <f t="shared" si="431"/>
        <v>1.0620634682140917</v>
      </c>
      <c r="AK148" s="57">
        <f t="shared" si="432"/>
        <v>3.2856047455012174</v>
      </c>
      <c r="AL148" s="57">
        <f t="shared" si="433"/>
        <v>5.206868200159505</v>
      </c>
      <c r="AM148" s="57">
        <f t="shared" si="434"/>
        <v>3.0513110434368826</v>
      </c>
      <c r="AN148" s="57">
        <f t="shared" si="435"/>
        <v>5.1224964828300301</v>
      </c>
      <c r="AO148" s="57">
        <f t="shared" si="436"/>
        <v>3.7873856764246057</v>
      </c>
      <c r="AP148" s="34"/>
      <c r="AQ148" s="34"/>
      <c r="AR148" s="74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M148" s="74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</row>
    <row r="149" spans="1:84" s="76" customFormat="1" ht="21" x14ac:dyDescent="0.45">
      <c r="A149" s="56">
        <v>45536</v>
      </c>
      <c r="B149" s="57">
        <v>117.22768575542983</v>
      </c>
      <c r="C149" s="57">
        <v>58.584780455220418</v>
      </c>
      <c r="D149" s="57">
        <v>130.91509069024542</v>
      </c>
      <c r="E149" s="57">
        <v>136.3643999587101</v>
      </c>
      <c r="F149" s="57">
        <v>155.20043100511458</v>
      </c>
      <c r="G149" s="57">
        <v>149.54919746271958</v>
      </c>
      <c r="H149" s="57">
        <v>134.98583629986686</v>
      </c>
      <c r="I149" s="57">
        <v>155.46040799907388</v>
      </c>
      <c r="J149" s="57">
        <v>144.99941338941804</v>
      </c>
      <c r="K149" s="57">
        <v>211.347632677066</v>
      </c>
      <c r="L149" s="57">
        <v>156.82054073920236</v>
      </c>
      <c r="M149" s="57">
        <v>139.08802810458545</v>
      </c>
      <c r="N149" s="57">
        <v>146.36103829924329</v>
      </c>
      <c r="O149" s="57">
        <v>136.89070583680149</v>
      </c>
      <c r="P149" s="57">
        <v>119.61384589637458</v>
      </c>
      <c r="Q149" s="57">
        <v>188.84682880124058</v>
      </c>
      <c r="R149" s="57">
        <v>128.84001078580724</v>
      </c>
      <c r="S149" s="57">
        <v>172.12997098257156</v>
      </c>
      <c r="T149" s="57">
        <v>144.13782187125429</v>
      </c>
      <c r="U149" s="34"/>
      <c r="V149" s="56">
        <v>45536</v>
      </c>
      <c r="W149" s="57">
        <f t="shared" si="418"/>
        <v>1.2924607606106093</v>
      </c>
      <c r="X149" s="57">
        <f t="shared" si="419"/>
        <v>-4.1205945834917515</v>
      </c>
      <c r="Y149" s="57">
        <f t="shared" si="420"/>
        <v>3.1390800070046083</v>
      </c>
      <c r="Z149" s="57">
        <f t="shared" si="421"/>
        <v>1.3872200689041279</v>
      </c>
      <c r="AA149" s="57">
        <f t="shared" si="422"/>
        <v>2.4626544302932984</v>
      </c>
      <c r="AB149" s="57">
        <f t="shared" si="423"/>
        <v>5.2389597243074775</v>
      </c>
      <c r="AC149" s="57">
        <f t="shared" si="424"/>
        <v>3.2727881533434697</v>
      </c>
      <c r="AD149" s="57">
        <f t="shared" si="425"/>
        <v>6.1669452737764203</v>
      </c>
      <c r="AE149" s="57">
        <f t="shared" si="426"/>
        <v>4.8636631220667397</v>
      </c>
      <c r="AF149" s="57">
        <f t="shared" si="427"/>
        <v>10.613979373439435</v>
      </c>
      <c r="AG149" s="57">
        <f t="shared" si="428"/>
        <v>4.5105344101750831</v>
      </c>
      <c r="AH149" s="57">
        <f t="shared" si="429"/>
        <v>3.5534071904576194</v>
      </c>
      <c r="AI149" s="57">
        <f t="shared" si="430"/>
        <v>-0.38867461027565753</v>
      </c>
      <c r="AJ149" s="57">
        <f t="shared" si="431"/>
        <v>1.3039870940788347</v>
      </c>
      <c r="AK149" s="57">
        <f t="shared" si="432"/>
        <v>3.6477080933582613</v>
      </c>
      <c r="AL149" s="57">
        <f t="shared" si="433"/>
        <v>4.6771443681343072</v>
      </c>
      <c r="AM149" s="57">
        <f t="shared" si="434"/>
        <v>3.4904486158548593</v>
      </c>
      <c r="AN149" s="57">
        <f t="shared" si="435"/>
        <v>6.7974768236865373</v>
      </c>
      <c r="AO149" s="57">
        <f t="shared" si="436"/>
        <v>3.9359900526077212</v>
      </c>
      <c r="AP149" s="34"/>
      <c r="AQ149" s="34"/>
      <c r="AR149" s="74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M149" s="74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</row>
    <row r="150" spans="1:84" s="76" customFormat="1" ht="21" x14ac:dyDescent="0.45">
      <c r="A150" s="56">
        <v>45566</v>
      </c>
      <c r="B150" s="57">
        <v>113.39310429544111</v>
      </c>
      <c r="C150" s="57">
        <v>63.705059898570241</v>
      </c>
      <c r="D150" s="57">
        <v>133.69521644863187</v>
      </c>
      <c r="E150" s="57">
        <v>143.29974252821833</v>
      </c>
      <c r="F150" s="57">
        <v>166.4122282331339</v>
      </c>
      <c r="G150" s="57">
        <v>149.69123614952613</v>
      </c>
      <c r="H150" s="57">
        <v>135.25100216410831</v>
      </c>
      <c r="I150" s="57">
        <v>170.65806492120655</v>
      </c>
      <c r="J150" s="57">
        <v>147.18862441611526</v>
      </c>
      <c r="K150" s="57">
        <v>218.70595824296001</v>
      </c>
      <c r="L150" s="57">
        <v>158.33704311890497</v>
      </c>
      <c r="M150" s="57">
        <v>149.43151895005892</v>
      </c>
      <c r="N150" s="57">
        <v>164.11171742704246</v>
      </c>
      <c r="O150" s="57">
        <v>135.82243191613495</v>
      </c>
      <c r="P150" s="57">
        <v>116.69010312124102</v>
      </c>
      <c r="Q150" s="57">
        <v>192.12784357649522</v>
      </c>
      <c r="R150" s="57">
        <v>139.34909337327093</v>
      </c>
      <c r="S150" s="57">
        <v>174.45605995600778</v>
      </c>
      <c r="T150" s="57">
        <v>146.97156361541451</v>
      </c>
      <c r="U150" s="34"/>
      <c r="V150" s="56">
        <v>45566</v>
      </c>
      <c r="W150" s="57">
        <f t="shared" ref="W150:W152" si="437">B150/B138*100-100</f>
        <v>3.1477746562019888</v>
      </c>
      <c r="X150" s="57">
        <f t="shared" ref="X150:X152" si="438">C150/C138*100-100</f>
        <v>30.756383240675405</v>
      </c>
      <c r="Y150" s="57">
        <f t="shared" ref="Y150:Y152" si="439">D150/D138*100-100</f>
        <v>5.3861313967229449</v>
      </c>
      <c r="Z150" s="57">
        <f t="shared" ref="Z150:Z152" si="440">E150/E138*100-100</f>
        <v>6.7708343441042302</v>
      </c>
      <c r="AA150" s="57">
        <f t="shared" ref="AA150:AA152" si="441">F150/F138*100-100</f>
        <v>8.8765133309061923</v>
      </c>
      <c r="AB150" s="57">
        <f t="shared" ref="AB150:AB152" si="442">G150/G138*100-100</f>
        <v>5.2480932701948433</v>
      </c>
      <c r="AC150" s="57">
        <f t="shared" ref="AC150:AC152" si="443">H150/H138*100-100</f>
        <v>6.8142014181547808</v>
      </c>
      <c r="AD150" s="57">
        <f t="shared" ref="AD150:AD152" si="444">I150/I138*100-100</f>
        <v>27.489874905772282</v>
      </c>
      <c r="AE150" s="57">
        <f t="shared" ref="AE150:AE152" si="445">J150/J138*100-100</f>
        <v>3.1355653338524689</v>
      </c>
      <c r="AF150" s="57">
        <f t="shared" ref="AF150:AF152" si="446">K150/K138*100-100</f>
        <v>11.651635780939444</v>
      </c>
      <c r="AG150" s="57">
        <f t="shared" ref="AG150:AG152" si="447">L150/L138*100-100</f>
        <v>5.1433437212425446</v>
      </c>
      <c r="AH150" s="57">
        <f t="shared" ref="AH150:AH152" si="448">M150/M138*100-100</f>
        <v>7.681845228436643</v>
      </c>
      <c r="AI150" s="57">
        <f t="shared" ref="AI150:AI152" si="449">N150/N138*100-100</f>
        <v>8.1735315689627726</v>
      </c>
      <c r="AJ150" s="57">
        <f t="shared" ref="AJ150:AJ152" si="450">O150/O138*100-100</f>
        <v>1.9673416761164333</v>
      </c>
      <c r="AK150" s="57">
        <f t="shared" ref="AK150:AK152" si="451">P150/P138*100-100</f>
        <v>4.5459546518795406</v>
      </c>
      <c r="AL150" s="57">
        <f t="shared" ref="AL150:AL152" si="452">Q150/Q138*100-100</f>
        <v>15.685997721702847</v>
      </c>
      <c r="AM150" s="57">
        <f t="shared" ref="AM150:AM152" si="453">R150/R138*100-100</f>
        <v>6.4004052765212975</v>
      </c>
      <c r="AN150" s="57">
        <f t="shared" ref="AN150:AN152" si="454">S150/S138*100-100</f>
        <v>7.0990942882014565</v>
      </c>
      <c r="AO150" s="57">
        <f t="shared" ref="AO150:AO152" si="455">T150/T138*100-100</f>
        <v>6.5728987630996585</v>
      </c>
      <c r="AP150" s="34"/>
      <c r="AQ150" s="34"/>
      <c r="AR150" s="74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M150" s="74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</row>
    <row r="151" spans="1:84" s="76" customFormat="1" ht="21" x14ac:dyDescent="0.45">
      <c r="A151" s="56">
        <v>45597</v>
      </c>
      <c r="B151" s="57">
        <v>118.31175077636615</v>
      </c>
      <c r="C151" s="57">
        <v>63.826996235362543</v>
      </c>
      <c r="D151" s="57">
        <v>135.48130214294144</v>
      </c>
      <c r="E151" s="57">
        <v>141.10133630120961</v>
      </c>
      <c r="F151" s="57">
        <v>167.93331146948898</v>
      </c>
      <c r="G151" s="57">
        <v>153.99786978885743</v>
      </c>
      <c r="H151" s="57">
        <v>143.58947589626499</v>
      </c>
      <c r="I151" s="57">
        <v>172.20997394541885</v>
      </c>
      <c r="J151" s="57">
        <v>149.81439626037402</v>
      </c>
      <c r="K151" s="57">
        <v>216.64956772806906</v>
      </c>
      <c r="L151" s="57">
        <v>159.45705997429502</v>
      </c>
      <c r="M151" s="57">
        <v>149.14758692241389</v>
      </c>
      <c r="N151" s="57">
        <v>168.32075845254235</v>
      </c>
      <c r="O151" s="57">
        <v>136.10163834934804</v>
      </c>
      <c r="P151" s="57">
        <v>125.34383495553151</v>
      </c>
      <c r="Q151" s="57">
        <v>179.91060733424055</v>
      </c>
      <c r="R151" s="57">
        <v>142.23543232089602</v>
      </c>
      <c r="S151" s="57">
        <v>178.80702955749084</v>
      </c>
      <c r="T151" s="57">
        <v>149.75598178199917</v>
      </c>
      <c r="U151" s="34"/>
      <c r="V151" s="56">
        <v>45597</v>
      </c>
      <c r="W151" s="57">
        <f t="shared" si="437"/>
        <v>0.50206285191008249</v>
      </c>
      <c r="X151" s="57">
        <f t="shared" si="438"/>
        <v>4.9836038713522868</v>
      </c>
      <c r="Y151" s="57">
        <f t="shared" si="439"/>
        <v>0.32404056171455409</v>
      </c>
      <c r="Z151" s="57">
        <f t="shared" si="440"/>
        <v>-4.1067874813143277</v>
      </c>
      <c r="AA151" s="57">
        <f t="shared" si="441"/>
        <v>4.6731432902050472</v>
      </c>
      <c r="AB151" s="57">
        <f t="shared" si="442"/>
        <v>5.4160187436662568</v>
      </c>
      <c r="AC151" s="57">
        <f t="shared" si="443"/>
        <v>2.8352125662352421</v>
      </c>
      <c r="AD151" s="57">
        <f t="shared" si="444"/>
        <v>11.11592889087494</v>
      </c>
      <c r="AE151" s="57">
        <f t="shared" si="445"/>
        <v>1.8258819425661272</v>
      </c>
      <c r="AF151" s="57">
        <f t="shared" si="446"/>
        <v>9.2646555560088757</v>
      </c>
      <c r="AG151" s="57">
        <f t="shared" si="447"/>
        <v>4.5498262822395219</v>
      </c>
      <c r="AH151" s="57">
        <f t="shared" si="448"/>
        <v>3.8679520842114954</v>
      </c>
      <c r="AI151" s="57">
        <f t="shared" si="449"/>
        <v>4.8414420878410027</v>
      </c>
      <c r="AJ151" s="57">
        <f t="shared" si="450"/>
        <v>2.064031729943963</v>
      </c>
      <c r="AK151" s="57">
        <f t="shared" si="451"/>
        <v>3.9936756152468149</v>
      </c>
      <c r="AL151" s="57">
        <f t="shared" si="452"/>
        <v>4.1929723755990409</v>
      </c>
      <c r="AM151" s="57">
        <f t="shared" si="453"/>
        <v>3.6843751828090632</v>
      </c>
      <c r="AN151" s="57">
        <f t="shared" si="454"/>
        <v>5.2117099625468484</v>
      </c>
      <c r="AO151" s="57">
        <f t="shared" si="455"/>
        <v>3.6309569742283685</v>
      </c>
      <c r="AP151" s="34"/>
      <c r="AQ151" s="34"/>
      <c r="AR151" s="74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M151" s="74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</row>
    <row r="152" spans="1:84" s="76" customFormat="1" ht="21" x14ac:dyDescent="0.45">
      <c r="A152" s="58">
        <v>45627</v>
      </c>
      <c r="B152" s="59">
        <v>126.04927995462586</v>
      </c>
      <c r="C152" s="59">
        <v>60.657192638842979</v>
      </c>
      <c r="D152" s="59">
        <v>147.71538228105106</v>
      </c>
      <c r="E152" s="59">
        <v>147.77951473366699</v>
      </c>
      <c r="F152" s="59">
        <v>152.29143958113548</v>
      </c>
      <c r="G152" s="59">
        <v>155.88419892418244</v>
      </c>
      <c r="H152" s="59">
        <v>153.84966977733086</v>
      </c>
      <c r="I152" s="59">
        <v>197.92198357501104</v>
      </c>
      <c r="J152" s="59">
        <v>160.08708699588681</v>
      </c>
      <c r="K152" s="59">
        <v>227.5805488541728</v>
      </c>
      <c r="L152" s="59">
        <v>161.06475693955062</v>
      </c>
      <c r="M152" s="59">
        <v>159.47760032359395</v>
      </c>
      <c r="N152" s="59">
        <v>169.95536211850259</v>
      </c>
      <c r="O152" s="59">
        <v>135.51726406834385</v>
      </c>
      <c r="P152" s="59">
        <v>122.41794985618704</v>
      </c>
      <c r="Q152" s="59">
        <v>185.18696122380123</v>
      </c>
      <c r="R152" s="59">
        <v>138.72151127863452</v>
      </c>
      <c r="S152" s="59">
        <v>180.94975043645272</v>
      </c>
      <c r="T152" s="59">
        <v>154.15599787662964</v>
      </c>
      <c r="U152" s="34"/>
      <c r="V152" s="58">
        <v>45627</v>
      </c>
      <c r="W152" s="59">
        <f t="shared" si="437"/>
        <v>0.9405454851116275</v>
      </c>
      <c r="X152" s="59">
        <f t="shared" si="438"/>
        <v>8.9934582652481367</v>
      </c>
      <c r="Y152" s="59">
        <f t="shared" si="439"/>
        <v>1.833551183112661</v>
      </c>
      <c r="Z152" s="59">
        <f t="shared" si="440"/>
        <v>0.63165772254822627</v>
      </c>
      <c r="AA152" s="59">
        <f t="shared" si="441"/>
        <v>-1.9395978280093686</v>
      </c>
      <c r="AB152" s="59">
        <f t="shared" si="442"/>
        <v>5.6979716181558615</v>
      </c>
      <c r="AC152" s="59">
        <f t="shared" si="443"/>
        <v>1.4175911237545478</v>
      </c>
      <c r="AD152" s="59">
        <f t="shared" si="444"/>
        <v>4.1099136488225128</v>
      </c>
      <c r="AE152" s="59">
        <f t="shared" si="445"/>
        <v>2.7761427255807263</v>
      </c>
      <c r="AF152" s="59">
        <f t="shared" si="446"/>
        <v>9.5245828236801628</v>
      </c>
      <c r="AG152" s="59">
        <f t="shared" si="447"/>
        <v>4.5683654718094147</v>
      </c>
      <c r="AH152" s="59">
        <f t="shared" si="448"/>
        <v>-2.2499738754589771E-2</v>
      </c>
      <c r="AI152" s="59">
        <f t="shared" si="449"/>
        <v>1.4372784714142881</v>
      </c>
      <c r="AJ152" s="59">
        <f t="shared" si="450"/>
        <v>1.4637547129395756</v>
      </c>
      <c r="AK152" s="59">
        <f t="shared" si="451"/>
        <v>3.6041461108692374</v>
      </c>
      <c r="AL152" s="59">
        <f t="shared" si="452"/>
        <v>3.3963653095418778</v>
      </c>
      <c r="AM152" s="59">
        <f t="shared" si="453"/>
        <v>2.7222477565233874</v>
      </c>
      <c r="AN152" s="59">
        <f t="shared" si="454"/>
        <v>6.3320282211936245</v>
      </c>
      <c r="AO152" s="59">
        <f t="shared" si="455"/>
        <v>3.3314573645447609</v>
      </c>
      <c r="AP152" s="34"/>
      <c r="AQ152" s="34"/>
      <c r="AR152" s="74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M152" s="74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</row>
    <row r="153" spans="1:84" s="76" customFormat="1" ht="21" hidden="1" x14ac:dyDescent="0.45">
      <c r="A153" s="46">
        <v>45658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34"/>
      <c r="V153" s="46">
        <v>45658</v>
      </c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34"/>
      <c r="AQ153" s="34"/>
      <c r="AR153" s="74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M153" s="74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</row>
    <row r="154" spans="1:84" s="76" customFormat="1" ht="21" hidden="1" x14ac:dyDescent="0.45">
      <c r="A154" s="36">
        <v>45689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4"/>
      <c r="V154" s="36">
        <v>45689</v>
      </c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4"/>
      <c r="AQ154" s="34"/>
      <c r="AR154" s="74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M154" s="74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</row>
    <row r="155" spans="1:84" s="76" customFormat="1" ht="21" hidden="1" x14ac:dyDescent="0.45">
      <c r="A155" s="36">
        <v>45717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4"/>
      <c r="V155" s="36">
        <v>45717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4"/>
      <c r="AQ155" s="34"/>
      <c r="AR155" s="74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M155" s="74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  <c r="CA155" s="75"/>
      <c r="CB155" s="75"/>
      <c r="CC155" s="75"/>
      <c r="CD155" s="75"/>
      <c r="CE155" s="75"/>
      <c r="CF155" s="75"/>
    </row>
    <row r="156" spans="1:84" s="76" customFormat="1" ht="21" hidden="1" x14ac:dyDescent="0.45">
      <c r="A156" s="36">
        <v>45748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4"/>
      <c r="V156" s="36">
        <v>45748</v>
      </c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4"/>
      <c r="AQ156" s="34"/>
      <c r="AR156" s="74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M156" s="74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</row>
    <row r="157" spans="1:84" s="76" customFormat="1" ht="21" hidden="1" x14ac:dyDescent="0.45">
      <c r="A157" s="36">
        <v>45778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4"/>
      <c r="V157" s="36">
        <v>45778</v>
      </c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4"/>
      <c r="AQ157" s="34"/>
      <c r="AR157" s="74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M157" s="74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</row>
    <row r="158" spans="1:84" s="76" customFormat="1" ht="21" hidden="1" x14ac:dyDescent="0.45">
      <c r="A158" s="36">
        <v>45809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4"/>
      <c r="V158" s="36">
        <v>45809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4"/>
      <c r="AQ158" s="34"/>
      <c r="AR158" s="74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M158" s="74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</row>
    <row r="159" spans="1:84" s="76" customFormat="1" ht="21" hidden="1" x14ac:dyDescent="0.45">
      <c r="A159" s="36">
        <v>45839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4"/>
      <c r="V159" s="36">
        <v>45839</v>
      </c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4"/>
      <c r="AQ159" s="34"/>
      <c r="AR159" s="74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M159" s="74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</row>
    <row r="160" spans="1:84" s="76" customFormat="1" ht="21" hidden="1" x14ac:dyDescent="0.45">
      <c r="A160" s="36">
        <v>45870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4"/>
      <c r="V160" s="36">
        <v>45870</v>
      </c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4"/>
      <c r="AQ160" s="34"/>
      <c r="AR160" s="74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M160" s="74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</row>
    <row r="161" spans="1:84" s="76" customFormat="1" ht="21" hidden="1" x14ac:dyDescent="0.45">
      <c r="A161" s="36">
        <v>45901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4"/>
      <c r="V161" s="36">
        <v>45901</v>
      </c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4"/>
      <c r="AQ161" s="34"/>
      <c r="AR161" s="74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M161" s="74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</row>
    <row r="162" spans="1:84" s="76" customFormat="1" ht="21" hidden="1" x14ac:dyDescent="0.45">
      <c r="A162" s="36">
        <v>45931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4"/>
      <c r="V162" s="36">
        <v>45931</v>
      </c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4"/>
      <c r="AQ162" s="34"/>
      <c r="AR162" s="74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M162" s="74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</row>
    <row r="163" spans="1:84" s="76" customFormat="1" ht="21" hidden="1" x14ac:dyDescent="0.45">
      <c r="A163" s="36">
        <v>45962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4"/>
      <c r="V163" s="36">
        <v>45962</v>
      </c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4"/>
      <c r="AQ163" s="34"/>
      <c r="AR163" s="74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M163" s="74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</row>
    <row r="164" spans="1:84" s="76" customFormat="1" ht="21" hidden="1" x14ac:dyDescent="0.45">
      <c r="A164" s="38">
        <v>45992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4"/>
      <c r="V164" s="38">
        <v>45992</v>
      </c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4"/>
      <c r="AQ164" s="34"/>
      <c r="AR164" s="74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</row>
    <row r="165" spans="1:84" s="76" customFormat="1" ht="21" hidden="1" x14ac:dyDescent="0.45">
      <c r="A165" s="40">
        <v>46023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34"/>
      <c r="V165" s="40">
        <v>46023</v>
      </c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34"/>
      <c r="AQ165" s="34"/>
      <c r="AR165" s="74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M165" s="74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</row>
    <row r="166" spans="1:84" s="76" customFormat="1" ht="21" hidden="1" x14ac:dyDescent="0.45">
      <c r="A166" s="42">
        <v>46054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34"/>
      <c r="V166" s="42">
        <v>46054</v>
      </c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34"/>
      <c r="AQ166" s="34"/>
      <c r="AR166" s="74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M166" s="74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</row>
    <row r="167" spans="1:84" s="76" customFormat="1" ht="21" hidden="1" x14ac:dyDescent="0.45">
      <c r="A167" s="42">
        <v>46082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34"/>
      <c r="V167" s="42">
        <v>46082</v>
      </c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34"/>
      <c r="AQ167" s="34"/>
      <c r="AR167" s="74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M167" s="74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5"/>
      <c r="BZ167" s="75"/>
      <c r="CA167" s="75"/>
      <c r="CB167" s="75"/>
      <c r="CC167" s="75"/>
      <c r="CD167" s="75"/>
      <c r="CE167" s="75"/>
      <c r="CF167" s="75"/>
    </row>
    <row r="168" spans="1:84" s="76" customFormat="1" ht="21" hidden="1" x14ac:dyDescent="0.45">
      <c r="A168" s="42">
        <v>46113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34"/>
      <c r="V168" s="42">
        <v>46113</v>
      </c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34"/>
      <c r="AQ168" s="34"/>
      <c r="AR168" s="74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M168" s="74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</row>
    <row r="169" spans="1:84" s="76" customFormat="1" ht="21" hidden="1" x14ac:dyDescent="0.45">
      <c r="A169" s="42">
        <v>46143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34"/>
      <c r="V169" s="42">
        <v>46143</v>
      </c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34"/>
      <c r="AQ169" s="34"/>
      <c r="AR169" s="74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M169" s="74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</row>
    <row r="170" spans="1:84" s="76" customFormat="1" ht="21" hidden="1" x14ac:dyDescent="0.45">
      <c r="A170" s="42">
        <v>46174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34"/>
      <c r="V170" s="42">
        <v>46174</v>
      </c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34"/>
      <c r="AQ170" s="34"/>
      <c r="AR170" s="74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M170" s="74"/>
      <c r="BN170" s="75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</row>
    <row r="171" spans="1:84" s="76" customFormat="1" ht="21" hidden="1" x14ac:dyDescent="0.45">
      <c r="A171" s="42">
        <v>46204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34"/>
      <c r="V171" s="42">
        <v>46204</v>
      </c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34"/>
      <c r="AQ171" s="34"/>
      <c r="AR171" s="74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M171" s="74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5"/>
      <c r="BZ171" s="75"/>
      <c r="CA171" s="75"/>
      <c r="CB171" s="75"/>
      <c r="CC171" s="75"/>
      <c r="CD171" s="75"/>
      <c r="CE171" s="75"/>
      <c r="CF171" s="75"/>
    </row>
    <row r="172" spans="1:84" s="76" customFormat="1" ht="21" hidden="1" x14ac:dyDescent="0.45">
      <c r="A172" s="42">
        <v>46235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34"/>
      <c r="V172" s="42">
        <v>46235</v>
      </c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34"/>
      <c r="AQ172" s="34"/>
      <c r="AR172" s="74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M172" s="74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</row>
    <row r="173" spans="1:84" s="76" customFormat="1" ht="21" hidden="1" x14ac:dyDescent="0.45">
      <c r="A173" s="42">
        <v>46266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34"/>
      <c r="V173" s="42">
        <v>46266</v>
      </c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34"/>
      <c r="AQ173" s="34"/>
      <c r="AR173" s="74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M173" s="74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</row>
    <row r="174" spans="1:84" s="76" customFormat="1" ht="21" hidden="1" x14ac:dyDescent="0.45">
      <c r="A174" s="42">
        <v>46296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34"/>
      <c r="V174" s="42">
        <v>46296</v>
      </c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34"/>
      <c r="AQ174" s="34"/>
      <c r="AR174" s="74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M174" s="74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</row>
    <row r="175" spans="1:84" s="76" customFormat="1" ht="21" hidden="1" x14ac:dyDescent="0.45">
      <c r="A175" s="42">
        <v>46327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34"/>
      <c r="V175" s="42">
        <v>46327</v>
      </c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34"/>
      <c r="AQ175" s="34"/>
      <c r="AR175" s="74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M175" s="74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</row>
    <row r="176" spans="1:84" s="76" customFormat="1" ht="21" hidden="1" x14ac:dyDescent="0.45">
      <c r="A176" s="44">
        <v>46357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34"/>
      <c r="V176" s="44">
        <v>46357</v>
      </c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34"/>
      <c r="AQ176" s="34"/>
      <c r="AR176" s="74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M176" s="74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</row>
    <row r="177" spans="1:84" s="76" customFormat="1" ht="21" hidden="1" x14ac:dyDescent="0.45">
      <c r="A177" s="46">
        <v>46388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34"/>
      <c r="V177" s="46">
        <v>46388</v>
      </c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34"/>
      <c r="AQ177" s="34"/>
      <c r="AR177" s="74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M177" s="74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</row>
    <row r="178" spans="1:84" s="76" customFormat="1" ht="21" hidden="1" x14ac:dyDescent="0.45">
      <c r="A178" s="36">
        <v>46419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4"/>
      <c r="V178" s="36">
        <v>46419</v>
      </c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4"/>
      <c r="AQ178" s="34"/>
      <c r="AR178" s="74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M178" s="74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</row>
    <row r="179" spans="1:84" s="76" customFormat="1" ht="21" hidden="1" x14ac:dyDescent="0.45">
      <c r="A179" s="36">
        <v>46447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4"/>
      <c r="V179" s="36">
        <v>46447</v>
      </c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4"/>
      <c r="AQ179" s="34"/>
      <c r="AR179" s="74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M179" s="74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</row>
    <row r="180" spans="1:84" s="76" customFormat="1" ht="21" hidden="1" x14ac:dyDescent="0.45">
      <c r="A180" s="36">
        <v>46478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4"/>
      <c r="V180" s="36">
        <v>46478</v>
      </c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4"/>
      <c r="AQ180" s="34"/>
      <c r="AR180" s="74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M180" s="74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</row>
    <row r="181" spans="1:84" s="76" customFormat="1" ht="21" hidden="1" x14ac:dyDescent="0.45">
      <c r="A181" s="36">
        <v>46508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4"/>
      <c r="V181" s="36">
        <v>46508</v>
      </c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4"/>
      <c r="AQ181" s="34"/>
      <c r="AR181" s="74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M181" s="74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</row>
    <row r="182" spans="1:84" s="76" customFormat="1" ht="21" hidden="1" x14ac:dyDescent="0.45">
      <c r="A182" s="36">
        <v>46539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4"/>
      <c r="V182" s="36">
        <v>46539</v>
      </c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4"/>
      <c r="AQ182" s="34"/>
      <c r="AR182" s="74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M182" s="74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</row>
    <row r="183" spans="1:84" s="76" customFormat="1" ht="21" hidden="1" x14ac:dyDescent="0.45">
      <c r="A183" s="36">
        <v>46569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4"/>
      <c r="V183" s="36">
        <v>46569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4"/>
      <c r="AQ183" s="34"/>
      <c r="AR183" s="74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M183" s="74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</row>
    <row r="184" spans="1:84" s="76" customFormat="1" ht="21" hidden="1" x14ac:dyDescent="0.45">
      <c r="A184" s="36">
        <v>46600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4"/>
      <c r="V184" s="36">
        <v>46600</v>
      </c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4"/>
      <c r="AQ184" s="34"/>
      <c r="AR184" s="74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M184" s="74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</row>
    <row r="185" spans="1:84" s="76" customFormat="1" ht="21" hidden="1" x14ac:dyDescent="0.45">
      <c r="A185" s="36">
        <v>46631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4"/>
      <c r="V185" s="36">
        <v>46631</v>
      </c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4"/>
      <c r="AQ185" s="34"/>
      <c r="AR185" s="74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M185" s="74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</row>
    <row r="186" spans="1:84" s="76" customFormat="1" ht="21" hidden="1" x14ac:dyDescent="0.45">
      <c r="A186" s="36">
        <v>46661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4"/>
      <c r="V186" s="36">
        <v>46661</v>
      </c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4"/>
      <c r="AQ186" s="34"/>
      <c r="AR186" s="74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M186" s="74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</row>
    <row r="187" spans="1:84" s="76" customFormat="1" ht="21" hidden="1" x14ac:dyDescent="0.45">
      <c r="A187" s="36">
        <v>46692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4"/>
      <c r="V187" s="36">
        <v>46692</v>
      </c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4"/>
      <c r="AQ187" s="34"/>
      <c r="AR187" s="74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M187" s="74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</row>
    <row r="188" spans="1:84" s="76" customFormat="1" ht="21" hidden="1" x14ac:dyDescent="0.45">
      <c r="A188" s="38">
        <v>46722</v>
      </c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4"/>
      <c r="V188" s="38">
        <v>46722</v>
      </c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4"/>
      <c r="AQ188" s="34"/>
      <c r="AR188" s="74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M188" s="74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75"/>
      <c r="CD188" s="75"/>
      <c r="CE188" s="75"/>
      <c r="CF188" s="75"/>
    </row>
    <row r="189" spans="1:84" s="76" customFormat="1" ht="21" hidden="1" x14ac:dyDescent="0.45">
      <c r="A189" s="40">
        <v>46753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34"/>
      <c r="V189" s="40">
        <v>46753</v>
      </c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4"/>
      <c r="AQ189" s="34"/>
      <c r="AR189" s="74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M189" s="74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5"/>
      <c r="CA189" s="75"/>
      <c r="CB189" s="75"/>
      <c r="CC189" s="75"/>
      <c r="CD189" s="75"/>
      <c r="CE189" s="75"/>
      <c r="CF189" s="75"/>
    </row>
    <row r="190" spans="1:84" s="76" customFormat="1" ht="21" hidden="1" x14ac:dyDescent="0.45">
      <c r="A190" s="42">
        <v>46784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34"/>
      <c r="V190" s="42">
        <v>46784</v>
      </c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34"/>
      <c r="AQ190" s="34"/>
      <c r="AR190" s="74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M190" s="74"/>
      <c r="BN190" s="75"/>
      <c r="BO190" s="75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</row>
    <row r="191" spans="1:84" s="76" customFormat="1" ht="21" hidden="1" x14ac:dyDescent="0.45">
      <c r="A191" s="42">
        <v>46813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34"/>
      <c r="V191" s="42">
        <v>46813</v>
      </c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34"/>
      <c r="AQ191" s="34"/>
      <c r="AR191" s="74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M191" s="74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5"/>
      <c r="BY191" s="75"/>
      <c r="BZ191" s="75"/>
      <c r="CA191" s="75"/>
      <c r="CB191" s="75"/>
      <c r="CC191" s="75"/>
      <c r="CD191" s="75"/>
      <c r="CE191" s="75"/>
      <c r="CF191" s="75"/>
    </row>
    <row r="192" spans="1:84" s="76" customFormat="1" ht="21" hidden="1" x14ac:dyDescent="0.45">
      <c r="A192" s="42">
        <v>46844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34"/>
      <c r="V192" s="42">
        <v>46844</v>
      </c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34"/>
      <c r="AQ192" s="34"/>
      <c r="AR192" s="74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M192" s="74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</row>
    <row r="193" spans="1:84" s="76" customFormat="1" ht="21" hidden="1" x14ac:dyDescent="0.45">
      <c r="A193" s="42">
        <v>46874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34"/>
      <c r="V193" s="42">
        <v>46874</v>
      </c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34"/>
      <c r="AQ193" s="34"/>
      <c r="AR193" s="74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M193" s="74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</row>
    <row r="194" spans="1:84" s="76" customFormat="1" ht="21" hidden="1" x14ac:dyDescent="0.45">
      <c r="A194" s="42">
        <v>46905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34"/>
      <c r="V194" s="42">
        <v>46905</v>
      </c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34"/>
      <c r="AQ194" s="34"/>
      <c r="AR194" s="74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M194" s="74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</row>
    <row r="195" spans="1:84" s="76" customFormat="1" ht="21" hidden="1" x14ac:dyDescent="0.45">
      <c r="A195" s="42">
        <v>46935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34"/>
      <c r="V195" s="42">
        <v>46935</v>
      </c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34"/>
      <c r="AQ195" s="34"/>
      <c r="AR195" s="74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M195" s="74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</row>
    <row r="196" spans="1:84" s="76" customFormat="1" ht="21" hidden="1" x14ac:dyDescent="0.45">
      <c r="A196" s="42">
        <v>46966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34"/>
      <c r="V196" s="42">
        <v>46966</v>
      </c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34"/>
      <c r="AQ196" s="34"/>
      <c r="AR196" s="74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M196" s="74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5"/>
      <c r="BY196" s="75"/>
      <c r="BZ196" s="75"/>
      <c r="CA196" s="75"/>
      <c r="CB196" s="75"/>
      <c r="CC196" s="75"/>
      <c r="CD196" s="75"/>
      <c r="CE196" s="75"/>
      <c r="CF196" s="75"/>
    </row>
    <row r="197" spans="1:84" s="76" customFormat="1" ht="21" hidden="1" x14ac:dyDescent="0.45">
      <c r="A197" s="42">
        <v>46997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34"/>
      <c r="V197" s="42">
        <v>46997</v>
      </c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34"/>
      <c r="AQ197" s="34"/>
      <c r="AR197" s="74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M197" s="74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</row>
    <row r="198" spans="1:84" s="76" customFormat="1" ht="21" hidden="1" x14ac:dyDescent="0.45">
      <c r="A198" s="42">
        <v>47027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34"/>
      <c r="V198" s="42">
        <v>47027</v>
      </c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34"/>
      <c r="AQ198" s="34"/>
      <c r="AR198" s="74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M198" s="74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</row>
    <row r="199" spans="1:84" s="76" customFormat="1" ht="21" hidden="1" x14ac:dyDescent="0.45">
      <c r="A199" s="42">
        <v>47058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34"/>
      <c r="V199" s="42">
        <v>47058</v>
      </c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34"/>
      <c r="AQ199" s="34"/>
      <c r="AR199" s="74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M199" s="74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</row>
    <row r="200" spans="1:84" s="76" customFormat="1" ht="21" hidden="1" x14ac:dyDescent="0.45">
      <c r="A200" s="44">
        <v>47088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34"/>
      <c r="V200" s="44">
        <v>47088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34"/>
      <c r="AQ200" s="34"/>
      <c r="AR200" s="74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M200" s="74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</row>
    <row r="201" spans="1:84" s="76" customFormat="1" ht="21" hidden="1" x14ac:dyDescent="0.45">
      <c r="A201" s="46">
        <v>47119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34"/>
      <c r="V201" s="46">
        <v>47119</v>
      </c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34"/>
      <c r="AQ201" s="34"/>
      <c r="AR201" s="74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M201" s="74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</row>
    <row r="202" spans="1:84" s="76" customFormat="1" ht="21" hidden="1" x14ac:dyDescent="0.45">
      <c r="A202" s="36">
        <v>47150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4"/>
      <c r="V202" s="36">
        <v>47150</v>
      </c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4"/>
      <c r="AQ202" s="34"/>
      <c r="AR202" s="74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M202" s="74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5"/>
      <c r="BY202" s="75"/>
      <c r="BZ202" s="75"/>
      <c r="CA202" s="75"/>
      <c r="CB202" s="75"/>
      <c r="CC202" s="75"/>
      <c r="CD202" s="75"/>
      <c r="CE202" s="75"/>
      <c r="CF202" s="75"/>
    </row>
    <row r="203" spans="1:84" s="76" customFormat="1" ht="21" hidden="1" x14ac:dyDescent="0.45">
      <c r="A203" s="36">
        <v>47178</v>
      </c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4"/>
      <c r="V203" s="36">
        <v>47178</v>
      </c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4"/>
      <c r="AQ203" s="34"/>
      <c r="AR203" s="74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M203" s="74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</row>
    <row r="204" spans="1:84" s="76" customFormat="1" ht="21" hidden="1" x14ac:dyDescent="0.45">
      <c r="A204" s="36">
        <v>47209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4"/>
      <c r="V204" s="36">
        <v>47209</v>
      </c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4"/>
      <c r="AQ204" s="34"/>
      <c r="AR204" s="74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M204" s="74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</row>
    <row r="205" spans="1:84" s="76" customFormat="1" ht="21" hidden="1" x14ac:dyDescent="0.45">
      <c r="A205" s="36">
        <v>47239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4"/>
      <c r="V205" s="36">
        <v>47239</v>
      </c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4"/>
      <c r="AQ205" s="34"/>
      <c r="AR205" s="74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M205" s="74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</row>
    <row r="206" spans="1:84" s="76" customFormat="1" ht="21" hidden="1" x14ac:dyDescent="0.45">
      <c r="A206" s="36">
        <v>47270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4"/>
      <c r="V206" s="36">
        <v>47270</v>
      </c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4"/>
      <c r="AQ206" s="34"/>
      <c r="AR206" s="74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M206" s="74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5"/>
      <c r="BY206" s="75"/>
      <c r="BZ206" s="75"/>
      <c r="CA206" s="75"/>
      <c r="CB206" s="75"/>
      <c r="CC206" s="75"/>
      <c r="CD206" s="75"/>
      <c r="CE206" s="75"/>
      <c r="CF206" s="75"/>
    </row>
    <row r="207" spans="1:84" s="76" customFormat="1" ht="21" hidden="1" x14ac:dyDescent="0.45">
      <c r="A207" s="36">
        <v>47300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4"/>
      <c r="V207" s="36">
        <v>47300</v>
      </c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4"/>
      <c r="AQ207" s="34"/>
      <c r="AR207" s="74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M207" s="74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5"/>
      <c r="BY207" s="75"/>
      <c r="BZ207" s="75"/>
      <c r="CA207" s="75"/>
      <c r="CB207" s="75"/>
      <c r="CC207" s="75"/>
      <c r="CD207" s="75"/>
      <c r="CE207" s="75"/>
      <c r="CF207" s="75"/>
    </row>
    <row r="208" spans="1:84" s="76" customFormat="1" ht="21" hidden="1" x14ac:dyDescent="0.45">
      <c r="A208" s="36">
        <v>47331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4"/>
      <c r="V208" s="36">
        <v>47331</v>
      </c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4"/>
      <c r="AQ208" s="34"/>
      <c r="AR208" s="74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M208" s="74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</row>
    <row r="209" spans="1:84" s="76" customFormat="1" ht="21" hidden="1" x14ac:dyDescent="0.45">
      <c r="A209" s="36">
        <v>47362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4"/>
      <c r="V209" s="36">
        <v>47362</v>
      </c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4"/>
      <c r="AQ209" s="34"/>
      <c r="AR209" s="74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M209" s="74"/>
      <c r="BN209" s="75"/>
      <c r="BO209" s="75"/>
      <c r="BP209" s="75"/>
      <c r="BQ209" s="75"/>
      <c r="BR209" s="75"/>
      <c r="BS209" s="75"/>
      <c r="BT209" s="75"/>
      <c r="BU209" s="75"/>
      <c r="BV209" s="75"/>
      <c r="BW209" s="75"/>
      <c r="BX209" s="75"/>
      <c r="BY209" s="75"/>
      <c r="BZ209" s="75"/>
      <c r="CA209" s="75"/>
      <c r="CB209" s="75"/>
      <c r="CC209" s="75"/>
      <c r="CD209" s="75"/>
      <c r="CE209" s="75"/>
      <c r="CF209" s="75"/>
    </row>
    <row r="210" spans="1:84" s="76" customFormat="1" ht="21" hidden="1" x14ac:dyDescent="0.45">
      <c r="A210" s="36">
        <v>47392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4"/>
      <c r="V210" s="36">
        <v>47392</v>
      </c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4"/>
      <c r="AQ210" s="34"/>
      <c r="AR210" s="74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M210" s="74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</row>
    <row r="211" spans="1:84" s="76" customFormat="1" ht="21" hidden="1" x14ac:dyDescent="0.45">
      <c r="A211" s="36">
        <v>47423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4"/>
      <c r="V211" s="36">
        <v>47423</v>
      </c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4"/>
      <c r="AQ211" s="34"/>
      <c r="AR211" s="74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M211" s="74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</row>
    <row r="212" spans="1:84" s="76" customFormat="1" ht="21" hidden="1" x14ac:dyDescent="0.45">
      <c r="A212" s="38">
        <v>47453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4"/>
      <c r="V212" s="38">
        <v>47453</v>
      </c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4"/>
      <c r="AQ212" s="34"/>
      <c r="AR212" s="74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M212" s="74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</row>
    <row r="213" spans="1:84" s="76" customFormat="1" ht="21" hidden="1" x14ac:dyDescent="0.45">
      <c r="A213" s="40">
        <v>47484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34"/>
      <c r="V213" s="40">
        <v>47484</v>
      </c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34"/>
      <c r="AQ213" s="34"/>
      <c r="AR213" s="74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M213" s="74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</row>
    <row r="214" spans="1:84" s="76" customFormat="1" ht="21" hidden="1" x14ac:dyDescent="0.45">
      <c r="A214" s="42">
        <v>47515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34"/>
      <c r="V214" s="42">
        <v>47515</v>
      </c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34"/>
      <c r="AQ214" s="34"/>
      <c r="AR214" s="74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M214" s="74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</row>
    <row r="215" spans="1:84" s="76" customFormat="1" ht="21" hidden="1" x14ac:dyDescent="0.45">
      <c r="A215" s="42">
        <v>47543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34"/>
      <c r="V215" s="42">
        <v>47543</v>
      </c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34"/>
      <c r="AQ215" s="34"/>
      <c r="AR215" s="74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M215" s="74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</row>
    <row r="216" spans="1:84" s="76" customFormat="1" ht="21" hidden="1" x14ac:dyDescent="0.45">
      <c r="A216" s="42">
        <v>47574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34"/>
      <c r="V216" s="42">
        <v>47574</v>
      </c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34"/>
      <c r="AQ216" s="34"/>
      <c r="AR216" s="74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M216" s="74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</row>
    <row r="217" spans="1:84" s="76" customFormat="1" ht="21" hidden="1" x14ac:dyDescent="0.45">
      <c r="A217" s="42">
        <v>47604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34"/>
      <c r="V217" s="42">
        <v>47604</v>
      </c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34"/>
      <c r="AQ217" s="34"/>
      <c r="AR217" s="74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M217" s="74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</row>
    <row r="218" spans="1:84" s="76" customFormat="1" ht="21" hidden="1" x14ac:dyDescent="0.45">
      <c r="A218" s="42">
        <v>47635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34"/>
      <c r="V218" s="42">
        <v>47635</v>
      </c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34"/>
      <c r="AQ218" s="34"/>
      <c r="AR218" s="74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M218" s="74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5"/>
      <c r="BY218" s="75"/>
      <c r="BZ218" s="75"/>
      <c r="CA218" s="75"/>
      <c r="CB218" s="75"/>
      <c r="CC218" s="75"/>
      <c r="CD218" s="75"/>
      <c r="CE218" s="75"/>
      <c r="CF218" s="75"/>
    </row>
    <row r="219" spans="1:84" s="76" customFormat="1" ht="21" hidden="1" x14ac:dyDescent="0.45">
      <c r="A219" s="42">
        <v>47665</v>
      </c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34"/>
      <c r="V219" s="42">
        <v>47665</v>
      </c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34"/>
      <c r="AQ219" s="34"/>
      <c r="AR219" s="74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M219" s="74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5"/>
      <c r="CA219" s="75"/>
      <c r="CB219" s="75"/>
      <c r="CC219" s="75"/>
      <c r="CD219" s="75"/>
      <c r="CE219" s="75"/>
      <c r="CF219" s="75"/>
    </row>
    <row r="220" spans="1:84" s="76" customFormat="1" ht="21" hidden="1" x14ac:dyDescent="0.45">
      <c r="A220" s="42">
        <v>47696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34"/>
      <c r="V220" s="42">
        <v>47696</v>
      </c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34"/>
      <c r="AQ220" s="34"/>
      <c r="AR220" s="74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M220" s="74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5"/>
      <c r="CA220" s="75"/>
      <c r="CB220" s="75"/>
      <c r="CC220" s="75"/>
      <c r="CD220" s="75"/>
      <c r="CE220" s="75"/>
      <c r="CF220" s="75"/>
    </row>
    <row r="221" spans="1:84" s="76" customFormat="1" ht="21" hidden="1" x14ac:dyDescent="0.45">
      <c r="A221" s="42">
        <v>47727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34"/>
      <c r="V221" s="42">
        <v>47727</v>
      </c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34"/>
      <c r="AQ221" s="34"/>
      <c r="AR221" s="74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M221" s="74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5"/>
      <c r="CA221" s="75"/>
      <c r="CB221" s="75"/>
      <c r="CC221" s="75"/>
      <c r="CD221" s="75"/>
      <c r="CE221" s="75"/>
      <c r="CF221" s="75"/>
    </row>
    <row r="222" spans="1:84" s="76" customFormat="1" ht="21" hidden="1" x14ac:dyDescent="0.45">
      <c r="A222" s="42">
        <v>47757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34"/>
      <c r="V222" s="42">
        <v>47757</v>
      </c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34"/>
      <c r="AQ222" s="34"/>
      <c r="AR222" s="74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M222" s="74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</row>
    <row r="223" spans="1:84" s="76" customFormat="1" ht="21" hidden="1" x14ac:dyDescent="0.45">
      <c r="A223" s="42">
        <v>47788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34"/>
      <c r="V223" s="42">
        <v>47788</v>
      </c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34"/>
      <c r="AQ223" s="34"/>
      <c r="AR223" s="74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M223" s="74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</row>
    <row r="224" spans="1:84" s="76" customFormat="1" ht="21" hidden="1" x14ac:dyDescent="0.45">
      <c r="A224" s="44">
        <v>47818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34"/>
      <c r="V224" s="44">
        <v>47818</v>
      </c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34"/>
      <c r="AQ224" s="34"/>
      <c r="AR224" s="74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M224" s="74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</row>
    <row r="225" spans="1:84" s="76" customFormat="1" ht="21" hidden="1" x14ac:dyDescent="0.45">
      <c r="A225" s="46">
        <v>47849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34"/>
      <c r="V225" s="46">
        <v>47849</v>
      </c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34"/>
      <c r="AQ225" s="34"/>
      <c r="AR225" s="74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M225" s="74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</row>
    <row r="226" spans="1:84" s="76" customFormat="1" ht="21" hidden="1" x14ac:dyDescent="0.45">
      <c r="A226" s="36">
        <v>47880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4"/>
      <c r="V226" s="36">
        <v>47880</v>
      </c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4"/>
      <c r="AQ226" s="34"/>
      <c r="AR226" s="74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M226" s="74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</row>
    <row r="227" spans="1:84" s="76" customFormat="1" ht="21" hidden="1" x14ac:dyDescent="0.45">
      <c r="A227" s="36">
        <v>47908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4"/>
      <c r="V227" s="36">
        <v>47908</v>
      </c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4"/>
      <c r="AQ227" s="34"/>
      <c r="AR227" s="74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M227" s="74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</row>
    <row r="228" spans="1:84" s="76" customFormat="1" ht="21" hidden="1" x14ac:dyDescent="0.45">
      <c r="A228" s="36">
        <v>47939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4"/>
      <c r="V228" s="36">
        <v>47939</v>
      </c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4"/>
      <c r="AQ228" s="34"/>
      <c r="AR228" s="74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M228" s="74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</row>
    <row r="229" spans="1:84" s="76" customFormat="1" ht="21" hidden="1" x14ac:dyDescent="0.45">
      <c r="A229" s="36">
        <v>47969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4"/>
      <c r="V229" s="36">
        <v>47969</v>
      </c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4"/>
      <c r="AQ229" s="34"/>
      <c r="AR229" s="74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M229" s="74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</row>
    <row r="230" spans="1:84" s="76" customFormat="1" ht="21" hidden="1" x14ac:dyDescent="0.45">
      <c r="A230" s="36">
        <v>48000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4"/>
      <c r="V230" s="36">
        <v>48000</v>
      </c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4"/>
      <c r="AQ230" s="34"/>
      <c r="AR230" s="74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M230" s="74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5"/>
      <c r="BY230" s="75"/>
      <c r="BZ230" s="75"/>
      <c r="CA230" s="75"/>
      <c r="CB230" s="75"/>
      <c r="CC230" s="75"/>
      <c r="CD230" s="75"/>
      <c r="CE230" s="75"/>
      <c r="CF230" s="75"/>
    </row>
    <row r="231" spans="1:84" s="76" customFormat="1" ht="21" hidden="1" x14ac:dyDescent="0.45">
      <c r="A231" s="36">
        <v>48030</v>
      </c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4"/>
      <c r="V231" s="36">
        <v>48030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4"/>
      <c r="AQ231" s="34"/>
      <c r="AR231" s="74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M231" s="74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5"/>
      <c r="BY231" s="75"/>
      <c r="BZ231" s="75"/>
      <c r="CA231" s="75"/>
      <c r="CB231" s="75"/>
      <c r="CC231" s="75"/>
      <c r="CD231" s="75"/>
      <c r="CE231" s="75"/>
      <c r="CF231" s="75"/>
    </row>
    <row r="232" spans="1:84" s="76" customFormat="1" ht="21" hidden="1" x14ac:dyDescent="0.45">
      <c r="A232" s="36">
        <v>48061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4"/>
      <c r="V232" s="36">
        <v>48061</v>
      </c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4"/>
      <c r="AQ232" s="34"/>
      <c r="AR232" s="74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M232" s="74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</row>
    <row r="233" spans="1:84" s="76" customFormat="1" ht="21" hidden="1" x14ac:dyDescent="0.45">
      <c r="A233" s="36">
        <v>48092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4"/>
      <c r="V233" s="36">
        <v>48092</v>
      </c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4"/>
      <c r="AQ233" s="34"/>
      <c r="AR233" s="74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M233" s="74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</row>
    <row r="234" spans="1:84" s="76" customFormat="1" ht="21" hidden="1" x14ac:dyDescent="0.45">
      <c r="A234" s="36">
        <v>48122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4"/>
      <c r="V234" s="36">
        <v>48122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4"/>
      <c r="AQ234" s="34"/>
      <c r="AR234" s="74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M234" s="74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5"/>
      <c r="BY234" s="75"/>
      <c r="BZ234" s="75"/>
      <c r="CA234" s="75"/>
      <c r="CB234" s="75"/>
      <c r="CC234" s="75"/>
      <c r="CD234" s="75"/>
      <c r="CE234" s="75"/>
      <c r="CF234" s="75"/>
    </row>
    <row r="235" spans="1:84" s="76" customFormat="1" ht="21" hidden="1" x14ac:dyDescent="0.45">
      <c r="A235" s="36">
        <v>48153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4"/>
      <c r="V235" s="36">
        <v>48153</v>
      </c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4"/>
      <c r="AQ235" s="34"/>
      <c r="AR235" s="74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M235" s="74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5"/>
      <c r="BY235" s="75"/>
      <c r="BZ235" s="75"/>
      <c r="CA235" s="75"/>
      <c r="CB235" s="75"/>
      <c r="CC235" s="75"/>
      <c r="CD235" s="75"/>
      <c r="CE235" s="75"/>
      <c r="CF235" s="75"/>
    </row>
    <row r="236" spans="1:84" s="76" customFormat="1" ht="21" hidden="1" x14ac:dyDescent="0.45">
      <c r="A236" s="38">
        <v>48183</v>
      </c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4"/>
      <c r="V236" s="38">
        <v>48183</v>
      </c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4"/>
      <c r="AQ236" s="34"/>
      <c r="AR236" s="74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M236" s="74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5"/>
      <c r="BY236" s="75"/>
      <c r="BZ236" s="75"/>
      <c r="CA236" s="75"/>
      <c r="CB236" s="75"/>
      <c r="CC236" s="75"/>
      <c r="CD236" s="75"/>
      <c r="CE236" s="75"/>
      <c r="CF236" s="75"/>
    </row>
    <row r="237" spans="1:84" s="76" customFormat="1" ht="21" hidden="1" x14ac:dyDescent="0.45">
      <c r="A237" s="40">
        <v>48214</v>
      </c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34"/>
      <c r="V237" s="40">
        <v>48214</v>
      </c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34"/>
      <c r="AQ237" s="34"/>
      <c r="AR237" s="74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M237" s="74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5"/>
      <c r="BZ237" s="75"/>
      <c r="CA237" s="75"/>
      <c r="CB237" s="75"/>
      <c r="CC237" s="75"/>
      <c r="CD237" s="75"/>
      <c r="CE237" s="75"/>
      <c r="CF237" s="75"/>
    </row>
    <row r="238" spans="1:84" s="76" customFormat="1" ht="21" hidden="1" x14ac:dyDescent="0.45">
      <c r="A238" s="42">
        <v>48245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34"/>
      <c r="V238" s="42">
        <v>48245</v>
      </c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34"/>
      <c r="AQ238" s="34"/>
      <c r="AR238" s="74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M238" s="74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</row>
    <row r="239" spans="1:84" s="76" customFormat="1" ht="21" hidden="1" x14ac:dyDescent="0.45">
      <c r="A239" s="42">
        <v>48274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34"/>
      <c r="V239" s="42">
        <v>48274</v>
      </c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34"/>
      <c r="AQ239" s="34"/>
      <c r="AR239" s="74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M239" s="74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</row>
    <row r="240" spans="1:84" s="76" customFormat="1" ht="21" hidden="1" x14ac:dyDescent="0.45">
      <c r="A240" s="42">
        <v>48305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34"/>
      <c r="V240" s="42">
        <v>48305</v>
      </c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34"/>
      <c r="AQ240" s="34"/>
      <c r="AR240" s="74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M240" s="74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5"/>
      <c r="BY240" s="75"/>
      <c r="BZ240" s="75"/>
      <c r="CA240" s="75"/>
      <c r="CB240" s="75"/>
      <c r="CC240" s="75"/>
      <c r="CD240" s="75"/>
      <c r="CE240" s="75"/>
      <c r="CF240" s="75"/>
    </row>
    <row r="241" spans="1:84" s="76" customFormat="1" ht="21" hidden="1" x14ac:dyDescent="0.45">
      <c r="A241" s="42">
        <v>48335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34"/>
      <c r="V241" s="42">
        <v>48335</v>
      </c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34"/>
      <c r="AQ241" s="34"/>
      <c r="AR241" s="74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M241" s="74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</row>
    <row r="242" spans="1:84" s="76" customFormat="1" ht="21" hidden="1" x14ac:dyDescent="0.45">
      <c r="A242" s="42">
        <v>48366</v>
      </c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34"/>
      <c r="V242" s="42">
        <v>48366</v>
      </c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34"/>
      <c r="AQ242" s="34"/>
      <c r="AR242" s="74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M242" s="74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75"/>
      <c r="CD242" s="75"/>
      <c r="CE242" s="75"/>
      <c r="CF242" s="75"/>
    </row>
    <row r="243" spans="1:84" s="76" customFormat="1" ht="21" hidden="1" x14ac:dyDescent="0.45">
      <c r="A243" s="42">
        <v>48396</v>
      </c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34"/>
      <c r="V243" s="42">
        <v>48396</v>
      </c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34"/>
      <c r="AQ243" s="34"/>
      <c r="AR243" s="74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M243" s="74"/>
      <c r="BN243" s="75"/>
      <c r="BO243" s="75"/>
      <c r="BP243" s="75"/>
      <c r="BQ243" s="75"/>
      <c r="BR243" s="75"/>
      <c r="BS243" s="75"/>
      <c r="BT243" s="75"/>
      <c r="BU243" s="75"/>
      <c r="BV243" s="75"/>
      <c r="BW243" s="75"/>
      <c r="BX243" s="75"/>
      <c r="BY243" s="75"/>
      <c r="BZ243" s="75"/>
      <c r="CA243" s="75"/>
      <c r="CB243" s="75"/>
      <c r="CC243" s="75"/>
      <c r="CD243" s="75"/>
      <c r="CE243" s="75"/>
      <c r="CF243" s="75"/>
    </row>
    <row r="244" spans="1:84" s="76" customFormat="1" ht="21" hidden="1" x14ac:dyDescent="0.45">
      <c r="A244" s="42">
        <v>48427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34"/>
      <c r="V244" s="42">
        <v>48427</v>
      </c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34"/>
      <c r="AQ244" s="34"/>
      <c r="AR244" s="74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M244" s="74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</row>
    <row r="245" spans="1:84" s="76" customFormat="1" ht="21" hidden="1" x14ac:dyDescent="0.45">
      <c r="A245" s="42">
        <v>48458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34"/>
      <c r="V245" s="42">
        <v>48458</v>
      </c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34"/>
      <c r="AQ245" s="34"/>
      <c r="AR245" s="74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M245" s="74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5"/>
      <c r="BY245" s="75"/>
      <c r="BZ245" s="75"/>
      <c r="CA245" s="75"/>
      <c r="CB245" s="75"/>
      <c r="CC245" s="75"/>
      <c r="CD245" s="75"/>
      <c r="CE245" s="75"/>
      <c r="CF245" s="75"/>
    </row>
    <row r="246" spans="1:84" s="76" customFormat="1" ht="21" hidden="1" x14ac:dyDescent="0.45">
      <c r="A246" s="42">
        <v>48488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34"/>
      <c r="V246" s="42">
        <v>48488</v>
      </c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34"/>
      <c r="AQ246" s="34"/>
      <c r="AR246" s="74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M246" s="74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5"/>
      <c r="BY246" s="75"/>
      <c r="BZ246" s="75"/>
      <c r="CA246" s="75"/>
      <c r="CB246" s="75"/>
      <c r="CC246" s="75"/>
      <c r="CD246" s="75"/>
      <c r="CE246" s="75"/>
      <c r="CF246" s="75"/>
    </row>
    <row r="247" spans="1:84" s="76" customFormat="1" ht="21" hidden="1" x14ac:dyDescent="0.45">
      <c r="A247" s="42">
        <v>48519</v>
      </c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34"/>
      <c r="V247" s="42">
        <v>48519</v>
      </c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34"/>
      <c r="AQ247" s="34"/>
      <c r="AR247" s="74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M247" s="74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5"/>
      <c r="BY247" s="75"/>
      <c r="BZ247" s="75"/>
      <c r="CA247" s="75"/>
      <c r="CB247" s="75"/>
      <c r="CC247" s="75"/>
      <c r="CD247" s="75"/>
      <c r="CE247" s="75"/>
      <c r="CF247" s="75"/>
    </row>
    <row r="248" spans="1:84" s="76" customFormat="1" ht="21" hidden="1" x14ac:dyDescent="0.45">
      <c r="A248" s="44">
        <v>48549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34"/>
      <c r="V248" s="44">
        <v>48549</v>
      </c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34"/>
      <c r="AQ248" s="34"/>
      <c r="AR248" s="74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M248" s="74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75"/>
      <c r="CD248" s="75"/>
      <c r="CE248" s="75"/>
      <c r="CF248" s="75"/>
    </row>
    <row r="249" spans="1:84" s="76" customFormat="1" ht="21" hidden="1" x14ac:dyDescent="0.45">
      <c r="A249" s="46">
        <v>48580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34"/>
      <c r="V249" s="46">
        <v>48580</v>
      </c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34"/>
      <c r="AQ249" s="34"/>
      <c r="AR249" s="74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M249" s="74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</row>
    <row r="250" spans="1:84" s="76" customFormat="1" ht="21" hidden="1" x14ac:dyDescent="0.45">
      <c r="A250" s="36">
        <v>48611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4"/>
      <c r="V250" s="36">
        <v>48611</v>
      </c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4"/>
      <c r="AQ250" s="34"/>
      <c r="AR250" s="74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M250" s="74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5"/>
      <c r="BY250" s="75"/>
      <c r="BZ250" s="75"/>
      <c r="CA250" s="75"/>
      <c r="CB250" s="75"/>
      <c r="CC250" s="75"/>
      <c r="CD250" s="75"/>
      <c r="CE250" s="75"/>
      <c r="CF250" s="75"/>
    </row>
    <row r="251" spans="1:84" s="76" customFormat="1" ht="21" hidden="1" x14ac:dyDescent="0.45">
      <c r="A251" s="36">
        <v>48639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4"/>
      <c r="V251" s="36">
        <v>48639</v>
      </c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4"/>
      <c r="AQ251" s="34"/>
      <c r="AR251" s="74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M251" s="74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5"/>
      <c r="BY251" s="75"/>
      <c r="BZ251" s="75"/>
      <c r="CA251" s="75"/>
      <c r="CB251" s="75"/>
      <c r="CC251" s="75"/>
      <c r="CD251" s="75"/>
      <c r="CE251" s="75"/>
      <c r="CF251" s="75"/>
    </row>
    <row r="252" spans="1:84" s="76" customFormat="1" ht="21" hidden="1" x14ac:dyDescent="0.45">
      <c r="A252" s="36">
        <v>48670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4"/>
      <c r="V252" s="36">
        <v>48670</v>
      </c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4"/>
      <c r="AQ252" s="34"/>
      <c r="AR252" s="74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M252" s="74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5"/>
      <c r="BY252" s="75"/>
      <c r="BZ252" s="75"/>
      <c r="CA252" s="75"/>
      <c r="CB252" s="75"/>
      <c r="CC252" s="75"/>
      <c r="CD252" s="75"/>
      <c r="CE252" s="75"/>
      <c r="CF252" s="75"/>
    </row>
    <row r="253" spans="1:84" s="76" customFormat="1" ht="21" hidden="1" x14ac:dyDescent="0.45">
      <c r="A253" s="36">
        <v>48700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4"/>
      <c r="V253" s="36">
        <v>48700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4"/>
      <c r="AQ253" s="34"/>
      <c r="AR253" s="74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M253" s="74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5"/>
      <c r="BY253" s="75"/>
      <c r="BZ253" s="75"/>
      <c r="CA253" s="75"/>
      <c r="CB253" s="75"/>
      <c r="CC253" s="75"/>
      <c r="CD253" s="75"/>
      <c r="CE253" s="75"/>
      <c r="CF253" s="75"/>
    </row>
    <row r="254" spans="1:84" s="76" customFormat="1" ht="21" hidden="1" x14ac:dyDescent="0.45">
      <c r="A254" s="36">
        <v>48731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4"/>
      <c r="V254" s="36">
        <v>48731</v>
      </c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4"/>
      <c r="AQ254" s="34"/>
      <c r="AR254" s="74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M254" s="74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5"/>
      <c r="BY254" s="75"/>
      <c r="BZ254" s="75"/>
      <c r="CA254" s="75"/>
      <c r="CB254" s="75"/>
      <c r="CC254" s="75"/>
      <c r="CD254" s="75"/>
      <c r="CE254" s="75"/>
      <c r="CF254" s="75"/>
    </row>
    <row r="255" spans="1:84" s="76" customFormat="1" ht="21" hidden="1" x14ac:dyDescent="0.45">
      <c r="A255" s="36">
        <v>48761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4"/>
      <c r="V255" s="36">
        <v>48761</v>
      </c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4"/>
      <c r="AQ255" s="34"/>
      <c r="AR255" s="74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M255" s="74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</row>
    <row r="256" spans="1:84" s="76" customFormat="1" ht="21" hidden="1" x14ac:dyDescent="0.45">
      <c r="A256" s="36">
        <v>48792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4"/>
      <c r="V256" s="36">
        <v>48792</v>
      </c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4"/>
      <c r="AQ256" s="34"/>
      <c r="AR256" s="74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M256" s="74"/>
      <c r="BN256" s="75"/>
      <c r="BO256" s="75"/>
      <c r="BP256" s="75"/>
      <c r="BQ256" s="75"/>
      <c r="BR256" s="75"/>
      <c r="BS256" s="75"/>
      <c r="BT256" s="75"/>
      <c r="BU256" s="75"/>
      <c r="BV256" s="75"/>
      <c r="BW256" s="75"/>
      <c r="BX256" s="75"/>
      <c r="BY256" s="75"/>
      <c r="BZ256" s="75"/>
      <c r="CA256" s="75"/>
      <c r="CB256" s="75"/>
      <c r="CC256" s="75"/>
      <c r="CD256" s="75"/>
      <c r="CE256" s="75"/>
      <c r="CF256" s="75"/>
    </row>
    <row r="257" spans="1:84" s="76" customFormat="1" ht="21" hidden="1" x14ac:dyDescent="0.45">
      <c r="A257" s="36">
        <v>48823</v>
      </c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4"/>
      <c r="V257" s="36">
        <v>48823</v>
      </c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4"/>
      <c r="AQ257" s="34"/>
      <c r="AR257" s="74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M257" s="74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75"/>
      <c r="CD257" s="75"/>
      <c r="CE257" s="75"/>
      <c r="CF257" s="75"/>
    </row>
    <row r="258" spans="1:84" s="76" customFormat="1" ht="21" hidden="1" x14ac:dyDescent="0.45">
      <c r="A258" s="36">
        <v>48853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4"/>
      <c r="V258" s="36">
        <v>48853</v>
      </c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4"/>
      <c r="AQ258" s="34"/>
      <c r="AR258" s="74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M258" s="74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5"/>
      <c r="BY258" s="75"/>
      <c r="BZ258" s="75"/>
      <c r="CA258" s="75"/>
      <c r="CB258" s="75"/>
      <c r="CC258" s="75"/>
      <c r="CD258" s="75"/>
      <c r="CE258" s="75"/>
      <c r="CF258" s="75"/>
    </row>
    <row r="259" spans="1:84" s="76" customFormat="1" ht="21" hidden="1" x14ac:dyDescent="0.45">
      <c r="A259" s="36">
        <v>48884</v>
      </c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4"/>
      <c r="V259" s="36">
        <v>48884</v>
      </c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4"/>
      <c r="AQ259" s="34"/>
      <c r="AR259" s="74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M259" s="74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5"/>
      <c r="BY259" s="75"/>
      <c r="BZ259" s="75"/>
      <c r="CA259" s="75"/>
      <c r="CB259" s="75"/>
      <c r="CC259" s="75"/>
      <c r="CD259" s="75"/>
      <c r="CE259" s="75"/>
      <c r="CF259" s="75"/>
    </row>
    <row r="260" spans="1:84" s="76" customFormat="1" ht="21" hidden="1" x14ac:dyDescent="0.45">
      <c r="A260" s="38">
        <v>48914</v>
      </c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4"/>
      <c r="V260" s="38">
        <v>48914</v>
      </c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4"/>
      <c r="AQ260" s="34"/>
      <c r="AR260" s="74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M260" s="74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</row>
    <row r="261" spans="1:84" s="76" customFormat="1" ht="21" hidden="1" x14ac:dyDescent="0.45">
      <c r="A261" s="40">
        <v>48945</v>
      </c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34"/>
      <c r="V261" s="40">
        <v>48945</v>
      </c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34"/>
      <c r="AQ261" s="34"/>
      <c r="AR261" s="74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M261" s="74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5"/>
      <c r="BY261" s="75"/>
      <c r="BZ261" s="75"/>
      <c r="CA261" s="75"/>
      <c r="CB261" s="75"/>
      <c r="CC261" s="75"/>
      <c r="CD261" s="75"/>
      <c r="CE261" s="75"/>
      <c r="CF261" s="75"/>
    </row>
    <row r="262" spans="1:84" s="76" customFormat="1" ht="21" hidden="1" x14ac:dyDescent="0.45">
      <c r="A262" s="42">
        <v>48976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34"/>
      <c r="V262" s="42">
        <v>48976</v>
      </c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34"/>
      <c r="AQ262" s="34"/>
      <c r="AR262" s="74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M262" s="74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5"/>
      <c r="BY262" s="75"/>
      <c r="BZ262" s="75"/>
      <c r="CA262" s="75"/>
      <c r="CB262" s="75"/>
      <c r="CC262" s="75"/>
      <c r="CD262" s="75"/>
      <c r="CE262" s="75"/>
      <c r="CF262" s="75"/>
    </row>
    <row r="263" spans="1:84" s="76" customFormat="1" ht="21" hidden="1" x14ac:dyDescent="0.45">
      <c r="A263" s="42">
        <v>49004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34"/>
      <c r="V263" s="42">
        <v>49004</v>
      </c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34"/>
      <c r="AQ263" s="34"/>
      <c r="AR263" s="74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M263" s="74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75"/>
      <c r="CD263" s="75"/>
      <c r="CE263" s="75"/>
      <c r="CF263" s="75"/>
    </row>
    <row r="264" spans="1:84" s="76" customFormat="1" ht="21" hidden="1" x14ac:dyDescent="0.45">
      <c r="A264" s="42">
        <v>49035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34"/>
      <c r="V264" s="42">
        <v>49035</v>
      </c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34"/>
      <c r="AQ264" s="34"/>
      <c r="AR264" s="74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M264" s="74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5"/>
      <c r="BY264" s="75"/>
      <c r="BZ264" s="75"/>
      <c r="CA264" s="75"/>
      <c r="CB264" s="75"/>
      <c r="CC264" s="75"/>
      <c r="CD264" s="75"/>
      <c r="CE264" s="75"/>
      <c r="CF264" s="75"/>
    </row>
    <row r="265" spans="1:84" s="76" customFormat="1" ht="21" hidden="1" x14ac:dyDescent="0.45">
      <c r="A265" s="42">
        <v>49065</v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34"/>
      <c r="V265" s="42">
        <v>49065</v>
      </c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34"/>
      <c r="AQ265" s="34"/>
      <c r="AR265" s="74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M265" s="74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5"/>
      <c r="BY265" s="75"/>
      <c r="BZ265" s="75"/>
      <c r="CA265" s="75"/>
      <c r="CB265" s="75"/>
      <c r="CC265" s="75"/>
      <c r="CD265" s="75"/>
      <c r="CE265" s="75"/>
      <c r="CF265" s="75"/>
    </row>
    <row r="266" spans="1:84" s="76" customFormat="1" ht="21" hidden="1" x14ac:dyDescent="0.45">
      <c r="A266" s="42">
        <v>49096</v>
      </c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34"/>
      <c r="V266" s="42">
        <v>49096</v>
      </c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34"/>
      <c r="AQ266" s="34"/>
      <c r="AR266" s="74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M266" s="74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5"/>
      <c r="BY266" s="75"/>
      <c r="BZ266" s="75"/>
      <c r="CA266" s="75"/>
      <c r="CB266" s="75"/>
      <c r="CC266" s="75"/>
      <c r="CD266" s="75"/>
      <c r="CE266" s="75"/>
      <c r="CF266" s="75"/>
    </row>
    <row r="267" spans="1:84" s="76" customFormat="1" ht="21" hidden="1" x14ac:dyDescent="0.45">
      <c r="A267" s="42">
        <v>49126</v>
      </c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34"/>
      <c r="V267" s="42">
        <v>49126</v>
      </c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34"/>
      <c r="AQ267" s="34"/>
      <c r="AR267" s="74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M267" s="74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5"/>
      <c r="BY267" s="75"/>
      <c r="BZ267" s="75"/>
      <c r="CA267" s="75"/>
      <c r="CB267" s="75"/>
      <c r="CC267" s="75"/>
      <c r="CD267" s="75"/>
      <c r="CE267" s="75"/>
      <c r="CF267" s="75"/>
    </row>
    <row r="268" spans="1:84" s="76" customFormat="1" ht="21" hidden="1" x14ac:dyDescent="0.45">
      <c r="A268" s="42">
        <v>49157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34"/>
      <c r="V268" s="42">
        <v>49157</v>
      </c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34"/>
      <c r="AQ268" s="34"/>
      <c r="AR268" s="74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M268" s="74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5"/>
      <c r="BY268" s="75"/>
      <c r="BZ268" s="75"/>
      <c r="CA268" s="75"/>
      <c r="CB268" s="75"/>
      <c r="CC268" s="75"/>
      <c r="CD268" s="75"/>
      <c r="CE268" s="75"/>
      <c r="CF268" s="75"/>
    </row>
    <row r="269" spans="1:84" s="76" customFormat="1" ht="21" hidden="1" x14ac:dyDescent="0.45">
      <c r="A269" s="42">
        <v>49188</v>
      </c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34"/>
      <c r="V269" s="42">
        <v>49188</v>
      </c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34"/>
      <c r="AQ269" s="34"/>
      <c r="AR269" s="74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M269" s="74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</row>
    <row r="270" spans="1:84" s="76" customFormat="1" ht="21" hidden="1" x14ac:dyDescent="0.45">
      <c r="A270" s="42">
        <v>49218</v>
      </c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34"/>
      <c r="V270" s="42">
        <v>49218</v>
      </c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34"/>
      <c r="AQ270" s="34"/>
      <c r="AR270" s="74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M270" s="74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5"/>
      <c r="BY270" s="75"/>
      <c r="BZ270" s="75"/>
      <c r="CA270" s="75"/>
      <c r="CB270" s="75"/>
      <c r="CC270" s="75"/>
      <c r="CD270" s="75"/>
      <c r="CE270" s="75"/>
      <c r="CF270" s="75"/>
    </row>
    <row r="271" spans="1:84" s="76" customFormat="1" ht="21" hidden="1" x14ac:dyDescent="0.45">
      <c r="A271" s="42">
        <v>49249</v>
      </c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34"/>
      <c r="V271" s="42">
        <v>49249</v>
      </c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34"/>
      <c r="AQ271" s="34"/>
      <c r="AR271" s="74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M271" s="74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5"/>
      <c r="BY271" s="75"/>
      <c r="BZ271" s="75"/>
      <c r="CA271" s="75"/>
      <c r="CB271" s="75"/>
      <c r="CC271" s="75"/>
      <c r="CD271" s="75"/>
      <c r="CE271" s="75"/>
      <c r="CF271" s="75"/>
    </row>
    <row r="272" spans="1:84" s="76" customFormat="1" ht="21" hidden="1" x14ac:dyDescent="0.45">
      <c r="A272" s="44">
        <v>49279</v>
      </c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34"/>
      <c r="V272" s="44">
        <v>49279</v>
      </c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34"/>
      <c r="AQ272" s="34"/>
      <c r="AR272" s="74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M272" s="74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5"/>
      <c r="BY272" s="75"/>
      <c r="BZ272" s="75"/>
      <c r="CA272" s="75"/>
      <c r="CB272" s="75"/>
      <c r="CC272" s="75"/>
      <c r="CD272" s="75"/>
      <c r="CE272" s="75"/>
      <c r="CF272" s="75"/>
    </row>
    <row r="273" spans="1:84" s="76" customFormat="1" ht="21" hidden="1" x14ac:dyDescent="0.45">
      <c r="A273" s="46">
        <v>49310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34"/>
      <c r="V273" s="46">
        <v>49310</v>
      </c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34"/>
      <c r="AQ273" s="34"/>
      <c r="AR273" s="74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M273" s="74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5"/>
      <c r="BY273" s="75"/>
      <c r="BZ273" s="75"/>
      <c r="CA273" s="75"/>
      <c r="CB273" s="75"/>
      <c r="CC273" s="75"/>
      <c r="CD273" s="75"/>
      <c r="CE273" s="75"/>
      <c r="CF273" s="75"/>
    </row>
    <row r="274" spans="1:84" s="76" customFormat="1" ht="21" hidden="1" x14ac:dyDescent="0.45">
      <c r="A274" s="36">
        <v>49341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4"/>
      <c r="V274" s="36">
        <v>49341</v>
      </c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4"/>
      <c r="AQ274" s="34"/>
      <c r="AR274" s="74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M274" s="74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</row>
    <row r="275" spans="1:84" s="76" customFormat="1" ht="21" hidden="1" x14ac:dyDescent="0.45">
      <c r="A275" s="36">
        <v>49369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4"/>
      <c r="V275" s="36">
        <v>49369</v>
      </c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4"/>
      <c r="AQ275" s="34"/>
      <c r="AR275" s="74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M275" s="74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5"/>
      <c r="BY275" s="75"/>
      <c r="BZ275" s="75"/>
      <c r="CA275" s="75"/>
      <c r="CB275" s="75"/>
      <c r="CC275" s="75"/>
      <c r="CD275" s="75"/>
      <c r="CE275" s="75"/>
      <c r="CF275" s="75"/>
    </row>
    <row r="276" spans="1:84" s="76" customFormat="1" ht="21" hidden="1" x14ac:dyDescent="0.45">
      <c r="A276" s="36">
        <v>49400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4"/>
      <c r="V276" s="36">
        <v>49400</v>
      </c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4"/>
      <c r="AQ276" s="34"/>
      <c r="AR276" s="74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M276" s="74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5"/>
      <c r="BY276" s="75"/>
      <c r="BZ276" s="75"/>
      <c r="CA276" s="75"/>
      <c r="CB276" s="75"/>
      <c r="CC276" s="75"/>
      <c r="CD276" s="75"/>
      <c r="CE276" s="75"/>
      <c r="CF276" s="75"/>
    </row>
    <row r="277" spans="1:84" s="76" customFormat="1" ht="21" hidden="1" x14ac:dyDescent="0.45">
      <c r="A277" s="36">
        <v>49430</v>
      </c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4"/>
      <c r="V277" s="36">
        <v>49430</v>
      </c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4"/>
      <c r="AQ277" s="34"/>
      <c r="AR277" s="74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M277" s="74"/>
      <c r="BN277" s="75"/>
      <c r="BO277" s="75"/>
      <c r="BP277" s="75"/>
      <c r="BQ277" s="75"/>
      <c r="BR277" s="75"/>
      <c r="BS277" s="75"/>
      <c r="BT277" s="75"/>
      <c r="BU277" s="75"/>
      <c r="BV277" s="75"/>
      <c r="BW277" s="75"/>
      <c r="BX277" s="75"/>
      <c r="BY277" s="75"/>
      <c r="BZ277" s="75"/>
      <c r="CA277" s="75"/>
      <c r="CB277" s="75"/>
      <c r="CC277" s="75"/>
      <c r="CD277" s="75"/>
      <c r="CE277" s="75"/>
      <c r="CF277" s="75"/>
    </row>
    <row r="278" spans="1:84" s="76" customFormat="1" ht="21" hidden="1" x14ac:dyDescent="0.45">
      <c r="A278" s="36">
        <v>49461</v>
      </c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4"/>
      <c r="V278" s="36">
        <v>49461</v>
      </c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4"/>
      <c r="AQ278" s="34"/>
      <c r="AR278" s="74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M278" s="74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5"/>
      <c r="BY278" s="75"/>
      <c r="BZ278" s="75"/>
      <c r="CA278" s="75"/>
      <c r="CB278" s="75"/>
      <c r="CC278" s="75"/>
      <c r="CD278" s="75"/>
      <c r="CE278" s="75"/>
      <c r="CF278" s="75"/>
    </row>
    <row r="279" spans="1:84" s="76" customFormat="1" ht="21" hidden="1" x14ac:dyDescent="0.45">
      <c r="A279" s="36">
        <v>49491</v>
      </c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4"/>
      <c r="V279" s="36">
        <v>49491</v>
      </c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4"/>
      <c r="AQ279" s="34"/>
      <c r="AR279" s="74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M279" s="74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5"/>
      <c r="BY279" s="75"/>
      <c r="BZ279" s="75"/>
      <c r="CA279" s="75"/>
      <c r="CB279" s="75"/>
      <c r="CC279" s="75"/>
      <c r="CD279" s="75"/>
      <c r="CE279" s="75"/>
      <c r="CF279" s="75"/>
    </row>
    <row r="280" spans="1:84" s="76" customFormat="1" ht="21" hidden="1" x14ac:dyDescent="0.45">
      <c r="A280" s="36">
        <v>49522</v>
      </c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4"/>
      <c r="V280" s="36">
        <v>49522</v>
      </c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4"/>
      <c r="AQ280" s="34"/>
      <c r="AR280" s="74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M280" s="74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5"/>
      <c r="BY280" s="75"/>
      <c r="BZ280" s="75"/>
      <c r="CA280" s="75"/>
      <c r="CB280" s="75"/>
      <c r="CC280" s="75"/>
      <c r="CD280" s="75"/>
      <c r="CE280" s="75"/>
      <c r="CF280" s="75"/>
    </row>
    <row r="281" spans="1:84" s="76" customFormat="1" ht="21" hidden="1" x14ac:dyDescent="0.45">
      <c r="A281" s="36">
        <v>49553</v>
      </c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4"/>
      <c r="V281" s="36">
        <v>49553</v>
      </c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4"/>
      <c r="AQ281" s="34"/>
      <c r="AR281" s="74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M281" s="74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5"/>
      <c r="BY281" s="75"/>
      <c r="BZ281" s="75"/>
      <c r="CA281" s="75"/>
      <c r="CB281" s="75"/>
      <c r="CC281" s="75"/>
      <c r="CD281" s="75"/>
      <c r="CE281" s="75"/>
      <c r="CF281" s="75"/>
    </row>
    <row r="282" spans="1:84" s="76" customFormat="1" ht="21" hidden="1" x14ac:dyDescent="0.45">
      <c r="A282" s="36">
        <v>49583</v>
      </c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4"/>
      <c r="V282" s="36">
        <v>49583</v>
      </c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4"/>
      <c r="AQ282" s="34"/>
      <c r="AR282" s="74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M282" s="74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5"/>
      <c r="BY282" s="75"/>
      <c r="BZ282" s="75"/>
      <c r="CA282" s="75"/>
      <c r="CB282" s="75"/>
      <c r="CC282" s="75"/>
      <c r="CD282" s="75"/>
      <c r="CE282" s="75"/>
      <c r="CF282" s="75"/>
    </row>
    <row r="283" spans="1:84" s="76" customFormat="1" ht="21" hidden="1" x14ac:dyDescent="0.45">
      <c r="A283" s="36">
        <v>49614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4"/>
      <c r="V283" s="36">
        <v>49614</v>
      </c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4"/>
      <c r="AQ283" s="34"/>
      <c r="AR283" s="74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M283" s="74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5"/>
      <c r="BY283" s="75"/>
      <c r="BZ283" s="75"/>
      <c r="CA283" s="75"/>
      <c r="CB283" s="75"/>
      <c r="CC283" s="75"/>
      <c r="CD283" s="75"/>
      <c r="CE283" s="75"/>
      <c r="CF283" s="75"/>
    </row>
    <row r="284" spans="1:84" s="76" customFormat="1" ht="21" hidden="1" x14ac:dyDescent="0.45">
      <c r="A284" s="38">
        <v>49644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4"/>
      <c r="V284" s="38">
        <v>49644</v>
      </c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4"/>
      <c r="AQ284" s="34"/>
      <c r="AR284" s="74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M284" s="74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</row>
    <row r="285" spans="1:84" s="76" customFormat="1" ht="21" hidden="1" x14ac:dyDescent="0.45">
      <c r="A285" s="40">
        <v>49675</v>
      </c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34"/>
      <c r="V285" s="40">
        <v>49675</v>
      </c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34"/>
      <c r="AQ285" s="34"/>
      <c r="AR285" s="74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M285" s="74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5"/>
      <c r="BY285" s="75"/>
      <c r="BZ285" s="75"/>
      <c r="CA285" s="75"/>
      <c r="CB285" s="75"/>
      <c r="CC285" s="75"/>
      <c r="CD285" s="75"/>
      <c r="CE285" s="75"/>
      <c r="CF285" s="75"/>
    </row>
    <row r="286" spans="1:84" s="76" customFormat="1" ht="21" hidden="1" x14ac:dyDescent="0.45">
      <c r="A286" s="42">
        <v>49706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34"/>
      <c r="V286" s="42">
        <v>49706</v>
      </c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34"/>
      <c r="AQ286" s="34"/>
      <c r="AR286" s="74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M286" s="74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</row>
    <row r="287" spans="1:84" s="76" customFormat="1" ht="21" hidden="1" x14ac:dyDescent="0.45">
      <c r="A287" s="42">
        <v>49735</v>
      </c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34"/>
      <c r="V287" s="42">
        <v>49735</v>
      </c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34"/>
      <c r="AQ287" s="34"/>
      <c r="AR287" s="74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M287" s="74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</row>
    <row r="288" spans="1:84" s="76" customFormat="1" ht="21" hidden="1" x14ac:dyDescent="0.45">
      <c r="A288" s="42">
        <v>49766</v>
      </c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34"/>
      <c r="V288" s="42">
        <v>49766</v>
      </c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34"/>
      <c r="AQ288" s="34"/>
      <c r="AR288" s="74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M288" s="74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5"/>
      <c r="BY288" s="75"/>
      <c r="BZ288" s="75"/>
      <c r="CA288" s="75"/>
      <c r="CB288" s="75"/>
      <c r="CC288" s="75"/>
      <c r="CD288" s="75"/>
      <c r="CE288" s="75"/>
      <c r="CF288" s="75"/>
    </row>
    <row r="289" spans="1:84" s="76" customFormat="1" ht="21" hidden="1" x14ac:dyDescent="0.45">
      <c r="A289" s="42">
        <v>49796</v>
      </c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34"/>
      <c r="V289" s="42">
        <v>49796</v>
      </c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34"/>
      <c r="AQ289" s="34"/>
      <c r="AR289" s="74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M289" s="74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</row>
    <row r="290" spans="1:84" s="76" customFormat="1" ht="21" hidden="1" x14ac:dyDescent="0.45">
      <c r="A290" s="42">
        <v>49827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34"/>
      <c r="V290" s="42">
        <v>49827</v>
      </c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34"/>
      <c r="AQ290" s="34"/>
      <c r="AR290" s="74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M290" s="74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</row>
    <row r="291" spans="1:84" s="76" customFormat="1" ht="21" hidden="1" x14ac:dyDescent="0.45">
      <c r="A291" s="42">
        <v>49857</v>
      </c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34"/>
      <c r="V291" s="42">
        <v>49857</v>
      </c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34"/>
      <c r="AQ291" s="34"/>
      <c r="AR291" s="74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M291" s="74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</row>
    <row r="292" spans="1:84" s="76" customFormat="1" ht="21" hidden="1" x14ac:dyDescent="0.45">
      <c r="A292" s="42">
        <v>49888</v>
      </c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34"/>
      <c r="V292" s="42">
        <v>49888</v>
      </c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34"/>
      <c r="AQ292" s="34"/>
      <c r="AR292" s="74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M292" s="74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</row>
    <row r="293" spans="1:84" s="76" customFormat="1" ht="21" hidden="1" x14ac:dyDescent="0.45">
      <c r="A293" s="42">
        <v>49919</v>
      </c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34"/>
      <c r="V293" s="42">
        <v>49919</v>
      </c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34"/>
      <c r="AQ293" s="34"/>
      <c r="AR293" s="74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M293" s="74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</row>
    <row r="294" spans="1:84" s="76" customFormat="1" ht="21" hidden="1" x14ac:dyDescent="0.45">
      <c r="A294" s="42">
        <v>49949</v>
      </c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34"/>
      <c r="V294" s="42">
        <v>49949</v>
      </c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34"/>
      <c r="AQ294" s="34"/>
      <c r="AR294" s="74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M294" s="74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</row>
    <row r="295" spans="1:84" s="76" customFormat="1" ht="21" hidden="1" x14ac:dyDescent="0.45">
      <c r="A295" s="42">
        <v>49980</v>
      </c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34"/>
      <c r="V295" s="42">
        <v>49980</v>
      </c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34"/>
      <c r="AQ295" s="34"/>
      <c r="AR295" s="74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M295" s="74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5"/>
      <c r="BY295" s="75"/>
      <c r="BZ295" s="75"/>
      <c r="CA295" s="75"/>
      <c r="CB295" s="75"/>
      <c r="CC295" s="75"/>
      <c r="CD295" s="75"/>
      <c r="CE295" s="75"/>
      <c r="CF295" s="75"/>
    </row>
    <row r="296" spans="1:84" s="76" customFormat="1" ht="21" hidden="1" x14ac:dyDescent="0.45">
      <c r="A296" s="44">
        <v>50010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34"/>
      <c r="V296" s="44">
        <v>50010</v>
      </c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34"/>
      <c r="AQ296" s="34"/>
      <c r="AR296" s="74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M296" s="74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</row>
    <row r="297" spans="1:84" s="76" customFormat="1" ht="21" hidden="1" x14ac:dyDescent="0.45">
      <c r="A297" s="46">
        <v>50041</v>
      </c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34"/>
      <c r="V297" s="46">
        <v>50041</v>
      </c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34"/>
      <c r="AQ297" s="34"/>
      <c r="AR297" s="74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M297" s="74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5"/>
      <c r="BY297" s="75"/>
      <c r="BZ297" s="75"/>
      <c r="CA297" s="75"/>
      <c r="CB297" s="75"/>
      <c r="CC297" s="75"/>
      <c r="CD297" s="75"/>
      <c r="CE297" s="75"/>
      <c r="CF297" s="75"/>
    </row>
    <row r="298" spans="1:84" s="76" customFormat="1" ht="21" hidden="1" x14ac:dyDescent="0.45">
      <c r="A298" s="36">
        <v>50072</v>
      </c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4"/>
      <c r="V298" s="36">
        <v>50072</v>
      </c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4"/>
      <c r="AQ298" s="34"/>
      <c r="AR298" s="74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M298" s="74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</row>
    <row r="299" spans="1:84" s="76" customFormat="1" ht="21" hidden="1" x14ac:dyDescent="0.45">
      <c r="A299" s="36">
        <v>50100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4"/>
      <c r="V299" s="36">
        <v>50100</v>
      </c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4"/>
      <c r="AQ299" s="34"/>
      <c r="AR299" s="74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M299" s="74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</row>
    <row r="300" spans="1:84" s="76" customFormat="1" ht="21" hidden="1" x14ac:dyDescent="0.45">
      <c r="A300" s="36">
        <v>50131</v>
      </c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4"/>
      <c r="V300" s="36">
        <v>50131</v>
      </c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4"/>
      <c r="AQ300" s="34"/>
      <c r="AR300" s="74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M300" s="74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</row>
    <row r="301" spans="1:84" s="76" customFormat="1" ht="21" hidden="1" x14ac:dyDescent="0.45">
      <c r="A301" s="36">
        <v>50161</v>
      </c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4"/>
      <c r="V301" s="36">
        <v>50161</v>
      </c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4"/>
      <c r="AQ301" s="34"/>
      <c r="AR301" s="74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M301" s="74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5"/>
      <c r="BY301" s="75"/>
      <c r="BZ301" s="75"/>
      <c r="CA301" s="75"/>
      <c r="CB301" s="75"/>
      <c r="CC301" s="75"/>
      <c r="CD301" s="75"/>
      <c r="CE301" s="75"/>
      <c r="CF301" s="75"/>
    </row>
    <row r="302" spans="1:84" s="76" customFormat="1" ht="21" hidden="1" x14ac:dyDescent="0.45">
      <c r="A302" s="36">
        <v>50192</v>
      </c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4"/>
      <c r="V302" s="36">
        <v>50192</v>
      </c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4"/>
      <c r="AQ302" s="34"/>
      <c r="AR302" s="74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M302" s="74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5"/>
      <c r="BY302" s="75"/>
      <c r="BZ302" s="75"/>
      <c r="CA302" s="75"/>
      <c r="CB302" s="75"/>
      <c r="CC302" s="75"/>
      <c r="CD302" s="75"/>
      <c r="CE302" s="75"/>
      <c r="CF302" s="75"/>
    </row>
    <row r="303" spans="1:84" s="76" customFormat="1" ht="21" hidden="1" x14ac:dyDescent="0.45">
      <c r="A303" s="36">
        <v>50222</v>
      </c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4"/>
      <c r="V303" s="36">
        <v>50222</v>
      </c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4"/>
      <c r="AQ303" s="34"/>
      <c r="AR303" s="74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M303" s="74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5"/>
      <c r="BY303" s="75"/>
      <c r="BZ303" s="75"/>
      <c r="CA303" s="75"/>
      <c r="CB303" s="75"/>
      <c r="CC303" s="75"/>
      <c r="CD303" s="75"/>
      <c r="CE303" s="75"/>
      <c r="CF303" s="75"/>
    </row>
    <row r="304" spans="1:84" s="76" customFormat="1" ht="21" hidden="1" x14ac:dyDescent="0.45">
      <c r="A304" s="36">
        <v>50253</v>
      </c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4"/>
      <c r="V304" s="36">
        <v>50253</v>
      </c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4"/>
      <c r="AQ304" s="34"/>
      <c r="AR304" s="74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M304" s="74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5"/>
      <c r="BY304" s="75"/>
      <c r="BZ304" s="75"/>
      <c r="CA304" s="75"/>
      <c r="CB304" s="75"/>
      <c r="CC304" s="75"/>
      <c r="CD304" s="75"/>
      <c r="CE304" s="75"/>
      <c r="CF304" s="75"/>
    </row>
    <row r="305" spans="1:84" s="76" customFormat="1" ht="21" hidden="1" x14ac:dyDescent="0.45">
      <c r="A305" s="36">
        <v>50284</v>
      </c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4"/>
      <c r="V305" s="36">
        <v>50284</v>
      </c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4"/>
      <c r="AQ305" s="34"/>
      <c r="AR305" s="74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M305" s="74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5"/>
      <c r="BY305" s="75"/>
      <c r="BZ305" s="75"/>
      <c r="CA305" s="75"/>
      <c r="CB305" s="75"/>
      <c r="CC305" s="75"/>
      <c r="CD305" s="75"/>
      <c r="CE305" s="75"/>
      <c r="CF305" s="75"/>
    </row>
    <row r="306" spans="1:84" s="76" customFormat="1" ht="21" hidden="1" x14ac:dyDescent="0.45">
      <c r="A306" s="36">
        <v>50314</v>
      </c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4"/>
      <c r="V306" s="36">
        <v>50314</v>
      </c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4"/>
      <c r="AQ306" s="34"/>
      <c r="AR306" s="74"/>
      <c r="AS306" s="75"/>
      <c r="AT306" s="75"/>
      <c r="AU306" s="75"/>
      <c r="AV306" s="75"/>
      <c r="AW306" s="75"/>
      <c r="AX306" s="75"/>
      <c r="AY306" s="75"/>
      <c r="AZ306" s="75"/>
      <c r="BA306" s="75"/>
      <c r="BB306" s="75"/>
      <c r="BC306" s="75"/>
      <c r="BD306" s="75"/>
      <c r="BE306" s="75"/>
      <c r="BF306" s="75"/>
      <c r="BG306" s="75"/>
      <c r="BH306" s="75"/>
      <c r="BI306" s="75"/>
      <c r="BJ306" s="75"/>
      <c r="BK306" s="75"/>
      <c r="BM306" s="74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5"/>
      <c r="BY306" s="75"/>
      <c r="BZ306" s="75"/>
      <c r="CA306" s="75"/>
      <c r="CB306" s="75"/>
      <c r="CC306" s="75"/>
      <c r="CD306" s="75"/>
      <c r="CE306" s="75"/>
      <c r="CF306" s="75"/>
    </row>
    <row r="307" spans="1:84" s="76" customFormat="1" ht="21" hidden="1" x14ac:dyDescent="0.45">
      <c r="A307" s="36">
        <v>50345</v>
      </c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4"/>
      <c r="V307" s="36">
        <v>50345</v>
      </c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4"/>
      <c r="AQ307" s="34"/>
      <c r="AR307" s="74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M307" s="74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</row>
    <row r="308" spans="1:84" s="76" customFormat="1" ht="21" hidden="1" x14ac:dyDescent="0.45">
      <c r="A308" s="38">
        <v>50375</v>
      </c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4"/>
      <c r="V308" s="38">
        <v>50375</v>
      </c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4"/>
      <c r="AQ308" s="34"/>
      <c r="AR308" s="74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M308" s="74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75"/>
      <c r="CD308" s="75"/>
      <c r="CE308" s="75"/>
      <c r="CF308" s="75"/>
    </row>
    <row r="309" spans="1:84" s="76" customFormat="1" ht="21" hidden="1" x14ac:dyDescent="0.45">
      <c r="A309" s="40">
        <v>50406</v>
      </c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34"/>
      <c r="V309" s="40">
        <v>50406</v>
      </c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34"/>
      <c r="AQ309" s="34"/>
      <c r="AR309" s="74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M309" s="74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</row>
    <row r="310" spans="1:84" s="76" customFormat="1" ht="21" hidden="1" x14ac:dyDescent="0.45">
      <c r="A310" s="42">
        <v>50437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34"/>
      <c r="V310" s="42">
        <v>50437</v>
      </c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34"/>
      <c r="AQ310" s="34"/>
      <c r="AR310" s="74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M310" s="74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75"/>
      <c r="CD310" s="75"/>
      <c r="CE310" s="75"/>
      <c r="CF310" s="75"/>
    </row>
    <row r="311" spans="1:84" s="76" customFormat="1" ht="21" hidden="1" x14ac:dyDescent="0.45">
      <c r="A311" s="42">
        <v>50465</v>
      </c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34"/>
      <c r="V311" s="42">
        <v>50465</v>
      </c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34"/>
      <c r="AQ311" s="34"/>
      <c r="AR311" s="74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M311" s="74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5"/>
      <c r="BY311" s="75"/>
      <c r="BZ311" s="75"/>
      <c r="CA311" s="75"/>
      <c r="CB311" s="75"/>
      <c r="CC311" s="75"/>
      <c r="CD311" s="75"/>
      <c r="CE311" s="75"/>
      <c r="CF311" s="75"/>
    </row>
    <row r="312" spans="1:84" s="76" customFormat="1" ht="21" hidden="1" x14ac:dyDescent="0.45">
      <c r="A312" s="42">
        <v>50496</v>
      </c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34"/>
      <c r="V312" s="42">
        <v>50496</v>
      </c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34"/>
      <c r="AQ312" s="34"/>
      <c r="AR312" s="74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M312" s="74"/>
      <c r="BN312" s="75"/>
      <c r="BO312" s="75"/>
      <c r="BP312" s="75"/>
      <c r="BQ312" s="75"/>
      <c r="BR312" s="75"/>
      <c r="BS312" s="75"/>
      <c r="BT312" s="75"/>
      <c r="BU312" s="75"/>
      <c r="BV312" s="75"/>
      <c r="BW312" s="75"/>
      <c r="BX312" s="75"/>
      <c r="BY312" s="75"/>
      <c r="BZ312" s="75"/>
      <c r="CA312" s="75"/>
      <c r="CB312" s="75"/>
      <c r="CC312" s="75"/>
      <c r="CD312" s="75"/>
      <c r="CE312" s="75"/>
      <c r="CF312" s="75"/>
    </row>
    <row r="313" spans="1:84" s="76" customFormat="1" ht="21" hidden="1" x14ac:dyDescent="0.45">
      <c r="A313" s="42">
        <v>50526</v>
      </c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34"/>
      <c r="V313" s="42">
        <v>50526</v>
      </c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34"/>
      <c r="AQ313" s="34"/>
      <c r="AR313" s="74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M313" s="74"/>
      <c r="BN313" s="75"/>
      <c r="BO313" s="75"/>
      <c r="BP313" s="75"/>
      <c r="BQ313" s="75"/>
      <c r="BR313" s="75"/>
      <c r="BS313" s="75"/>
      <c r="BT313" s="75"/>
      <c r="BU313" s="75"/>
      <c r="BV313" s="75"/>
      <c r="BW313" s="75"/>
      <c r="BX313" s="75"/>
      <c r="BY313" s="75"/>
      <c r="BZ313" s="75"/>
      <c r="CA313" s="75"/>
      <c r="CB313" s="75"/>
      <c r="CC313" s="75"/>
      <c r="CD313" s="75"/>
      <c r="CE313" s="75"/>
      <c r="CF313" s="75"/>
    </row>
    <row r="314" spans="1:84" s="76" customFormat="1" ht="21" hidden="1" x14ac:dyDescent="0.45">
      <c r="A314" s="42">
        <v>50557</v>
      </c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34"/>
      <c r="V314" s="42">
        <v>50557</v>
      </c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34"/>
      <c r="AQ314" s="34"/>
      <c r="AR314" s="74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M314" s="74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5"/>
      <c r="BY314" s="75"/>
      <c r="BZ314" s="75"/>
      <c r="CA314" s="75"/>
      <c r="CB314" s="75"/>
      <c r="CC314" s="75"/>
      <c r="CD314" s="75"/>
      <c r="CE314" s="75"/>
      <c r="CF314" s="75"/>
    </row>
    <row r="315" spans="1:84" s="76" customFormat="1" ht="21" hidden="1" x14ac:dyDescent="0.45">
      <c r="A315" s="42">
        <v>50587</v>
      </c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34"/>
      <c r="V315" s="42">
        <v>50587</v>
      </c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34"/>
      <c r="AQ315" s="34"/>
      <c r="AR315" s="74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M315" s="74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</row>
    <row r="316" spans="1:84" s="76" customFormat="1" ht="21" hidden="1" x14ac:dyDescent="0.45">
      <c r="A316" s="42">
        <v>50618</v>
      </c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34"/>
      <c r="V316" s="42">
        <v>50618</v>
      </c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34"/>
      <c r="AQ316" s="34"/>
      <c r="AR316" s="74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M316" s="74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5"/>
      <c r="BY316" s="75"/>
      <c r="BZ316" s="75"/>
      <c r="CA316" s="75"/>
      <c r="CB316" s="75"/>
      <c r="CC316" s="75"/>
      <c r="CD316" s="75"/>
      <c r="CE316" s="75"/>
      <c r="CF316" s="75"/>
    </row>
    <row r="317" spans="1:84" s="76" customFormat="1" ht="21" hidden="1" x14ac:dyDescent="0.45">
      <c r="A317" s="42">
        <v>50649</v>
      </c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34"/>
      <c r="V317" s="42">
        <v>50649</v>
      </c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34"/>
      <c r="AQ317" s="34"/>
      <c r="AR317" s="74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M317" s="74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5"/>
      <c r="BY317" s="75"/>
      <c r="BZ317" s="75"/>
      <c r="CA317" s="75"/>
      <c r="CB317" s="75"/>
      <c r="CC317" s="75"/>
      <c r="CD317" s="75"/>
      <c r="CE317" s="75"/>
      <c r="CF317" s="75"/>
    </row>
    <row r="318" spans="1:84" s="76" customFormat="1" ht="21" hidden="1" x14ac:dyDescent="0.45">
      <c r="A318" s="42">
        <v>50679</v>
      </c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34"/>
      <c r="V318" s="42">
        <v>50679</v>
      </c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34"/>
      <c r="AQ318" s="34"/>
      <c r="AR318" s="74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M318" s="74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5"/>
      <c r="BY318" s="75"/>
      <c r="BZ318" s="75"/>
      <c r="CA318" s="75"/>
      <c r="CB318" s="75"/>
      <c r="CC318" s="75"/>
      <c r="CD318" s="75"/>
      <c r="CE318" s="75"/>
      <c r="CF318" s="75"/>
    </row>
    <row r="319" spans="1:84" s="76" customFormat="1" ht="21" hidden="1" x14ac:dyDescent="0.45">
      <c r="A319" s="42">
        <v>50710</v>
      </c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34"/>
      <c r="V319" s="42">
        <v>50710</v>
      </c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34"/>
      <c r="AQ319" s="34"/>
      <c r="AR319" s="74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M319" s="74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5"/>
      <c r="BY319" s="75"/>
      <c r="BZ319" s="75"/>
      <c r="CA319" s="75"/>
      <c r="CB319" s="75"/>
      <c r="CC319" s="75"/>
      <c r="CD319" s="75"/>
      <c r="CE319" s="75"/>
      <c r="CF319" s="75"/>
    </row>
    <row r="320" spans="1:84" s="76" customFormat="1" ht="21" hidden="1" x14ac:dyDescent="0.45">
      <c r="A320" s="44">
        <v>50740</v>
      </c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34"/>
      <c r="V320" s="44">
        <v>50740</v>
      </c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34"/>
      <c r="AQ320" s="34"/>
      <c r="AR320" s="74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M320" s="74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5"/>
      <c r="BY320" s="75"/>
      <c r="BZ320" s="75"/>
      <c r="CA320" s="75"/>
      <c r="CB320" s="75"/>
      <c r="CC320" s="75"/>
      <c r="CD320" s="75"/>
      <c r="CE320" s="75"/>
      <c r="CF320" s="75"/>
    </row>
    <row r="321" spans="1:84" s="76" customFormat="1" ht="21" hidden="1" x14ac:dyDescent="0.45">
      <c r="A321" s="46">
        <v>50771</v>
      </c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34"/>
      <c r="V321" s="46">
        <v>50771</v>
      </c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34"/>
      <c r="AQ321" s="34"/>
      <c r="AR321" s="74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M321" s="74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5"/>
      <c r="BY321" s="75"/>
      <c r="BZ321" s="75"/>
      <c r="CA321" s="75"/>
      <c r="CB321" s="75"/>
      <c r="CC321" s="75"/>
      <c r="CD321" s="75"/>
      <c r="CE321" s="75"/>
      <c r="CF321" s="75"/>
    </row>
    <row r="322" spans="1:84" s="76" customFormat="1" ht="21" hidden="1" x14ac:dyDescent="0.45">
      <c r="A322" s="36">
        <v>50802</v>
      </c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4"/>
      <c r="V322" s="36">
        <v>50802</v>
      </c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4"/>
      <c r="AQ322" s="34"/>
      <c r="AR322" s="74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M322" s="74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5"/>
      <c r="BY322" s="75"/>
      <c r="BZ322" s="75"/>
      <c r="CA322" s="75"/>
      <c r="CB322" s="75"/>
      <c r="CC322" s="75"/>
      <c r="CD322" s="75"/>
      <c r="CE322" s="75"/>
      <c r="CF322" s="75"/>
    </row>
    <row r="323" spans="1:84" s="76" customFormat="1" ht="21" hidden="1" x14ac:dyDescent="0.45">
      <c r="A323" s="36">
        <v>50830</v>
      </c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4"/>
      <c r="V323" s="36">
        <v>50830</v>
      </c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4"/>
      <c r="AQ323" s="34"/>
      <c r="AR323" s="74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M323" s="74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5"/>
      <c r="BY323" s="75"/>
      <c r="BZ323" s="75"/>
      <c r="CA323" s="75"/>
      <c r="CB323" s="75"/>
      <c r="CC323" s="75"/>
      <c r="CD323" s="75"/>
      <c r="CE323" s="75"/>
      <c r="CF323" s="75"/>
    </row>
    <row r="324" spans="1:84" s="76" customFormat="1" ht="21" hidden="1" x14ac:dyDescent="0.45">
      <c r="A324" s="36">
        <v>50861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4"/>
      <c r="V324" s="36">
        <v>50861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4"/>
      <c r="AQ324" s="34"/>
      <c r="AR324" s="74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M324" s="74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75"/>
      <c r="CE324" s="75"/>
      <c r="CF324" s="75"/>
    </row>
    <row r="325" spans="1:84" s="76" customFormat="1" ht="21" hidden="1" x14ac:dyDescent="0.45">
      <c r="A325" s="36">
        <v>50891</v>
      </c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4"/>
      <c r="V325" s="36">
        <v>50891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4"/>
      <c r="AQ325" s="34"/>
      <c r="AR325" s="74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M325" s="74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5"/>
      <c r="BY325" s="75"/>
      <c r="BZ325" s="75"/>
      <c r="CA325" s="75"/>
      <c r="CB325" s="75"/>
      <c r="CC325" s="75"/>
      <c r="CD325" s="75"/>
      <c r="CE325" s="75"/>
      <c r="CF325" s="75"/>
    </row>
    <row r="326" spans="1:84" s="76" customFormat="1" ht="21" hidden="1" x14ac:dyDescent="0.45">
      <c r="A326" s="36">
        <v>50922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4"/>
      <c r="V326" s="36">
        <v>50922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4"/>
      <c r="AQ326" s="34"/>
      <c r="AR326" s="74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M326" s="74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5"/>
      <c r="BY326" s="75"/>
      <c r="BZ326" s="75"/>
      <c r="CA326" s="75"/>
      <c r="CB326" s="75"/>
      <c r="CC326" s="75"/>
      <c r="CD326" s="75"/>
      <c r="CE326" s="75"/>
      <c r="CF326" s="75"/>
    </row>
    <row r="327" spans="1:84" s="76" customFormat="1" ht="21" hidden="1" x14ac:dyDescent="0.45">
      <c r="A327" s="36">
        <v>50952</v>
      </c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4"/>
      <c r="V327" s="36">
        <v>50952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4"/>
      <c r="AQ327" s="34"/>
      <c r="AR327" s="74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M327" s="74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5"/>
      <c r="BY327" s="75"/>
      <c r="BZ327" s="75"/>
      <c r="CA327" s="75"/>
      <c r="CB327" s="75"/>
      <c r="CC327" s="75"/>
      <c r="CD327" s="75"/>
      <c r="CE327" s="75"/>
      <c r="CF327" s="75"/>
    </row>
    <row r="328" spans="1:84" s="76" customFormat="1" ht="21" hidden="1" x14ac:dyDescent="0.45">
      <c r="A328" s="36">
        <v>50983</v>
      </c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4"/>
      <c r="V328" s="36">
        <v>50983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4"/>
      <c r="AQ328" s="34"/>
      <c r="AR328" s="74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M328" s="74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5"/>
      <c r="BY328" s="75"/>
      <c r="BZ328" s="75"/>
      <c r="CA328" s="75"/>
      <c r="CB328" s="75"/>
      <c r="CC328" s="75"/>
      <c r="CD328" s="75"/>
      <c r="CE328" s="75"/>
      <c r="CF328" s="75"/>
    </row>
    <row r="329" spans="1:84" s="76" customFormat="1" ht="21" hidden="1" x14ac:dyDescent="0.45">
      <c r="A329" s="36">
        <v>51014</v>
      </c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4"/>
      <c r="V329" s="36">
        <v>51014</v>
      </c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4"/>
      <c r="AQ329" s="34"/>
      <c r="AR329" s="74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M329" s="74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5"/>
      <c r="BY329" s="75"/>
      <c r="BZ329" s="75"/>
      <c r="CA329" s="75"/>
      <c r="CB329" s="75"/>
      <c r="CC329" s="75"/>
      <c r="CD329" s="75"/>
      <c r="CE329" s="75"/>
      <c r="CF329" s="75"/>
    </row>
    <row r="330" spans="1:84" s="76" customFormat="1" ht="21" hidden="1" x14ac:dyDescent="0.45">
      <c r="A330" s="36">
        <v>51044</v>
      </c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4"/>
      <c r="V330" s="36">
        <v>51044</v>
      </c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4"/>
      <c r="AQ330" s="34"/>
      <c r="AR330" s="74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M330" s="74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5"/>
      <c r="BY330" s="75"/>
      <c r="BZ330" s="75"/>
      <c r="CA330" s="75"/>
      <c r="CB330" s="75"/>
      <c r="CC330" s="75"/>
      <c r="CD330" s="75"/>
      <c r="CE330" s="75"/>
      <c r="CF330" s="75"/>
    </row>
    <row r="331" spans="1:84" s="76" customFormat="1" ht="21" hidden="1" x14ac:dyDescent="0.45">
      <c r="A331" s="36">
        <v>51075</v>
      </c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4"/>
      <c r="V331" s="36">
        <v>51075</v>
      </c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4"/>
      <c r="AQ331" s="34"/>
      <c r="AR331" s="74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M331" s="74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</row>
    <row r="332" spans="1:84" s="76" customFormat="1" ht="21" hidden="1" x14ac:dyDescent="0.45">
      <c r="A332" s="38">
        <v>51105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4"/>
      <c r="V332" s="38">
        <v>51105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4"/>
      <c r="AQ332" s="34"/>
      <c r="AR332" s="74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M332" s="74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</row>
    <row r="333" spans="1:84" s="76" customFormat="1" ht="21" hidden="1" x14ac:dyDescent="0.45">
      <c r="A333" s="40">
        <v>51136</v>
      </c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34"/>
      <c r="V333" s="40">
        <v>51136</v>
      </c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34"/>
      <c r="AQ333" s="34"/>
      <c r="AR333" s="74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M333" s="74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</row>
    <row r="334" spans="1:84" s="76" customFormat="1" ht="21" hidden="1" x14ac:dyDescent="0.45">
      <c r="A334" s="42">
        <v>51167</v>
      </c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34"/>
      <c r="V334" s="42">
        <v>51167</v>
      </c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34"/>
      <c r="AQ334" s="34"/>
      <c r="AR334" s="74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M334" s="74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5"/>
      <c r="BY334" s="75"/>
      <c r="BZ334" s="75"/>
      <c r="CA334" s="75"/>
      <c r="CB334" s="75"/>
      <c r="CC334" s="75"/>
      <c r="CD334" s="75"/>
      <c r="CE334" s="75"/>
      <c r="CF334" s="75"/>
    </row>
    <row r="335" spans="1:84" s="76" customFormat="1" ht="21" hidden="1" x14ac:dyDescent="0.45">
      <c r="A335" s="42">
        <v>51196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34"/>
      <c r="V335" s="42">
        <v>51196</v>
      </c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34"/>
      <c r="AQ335" s="34"/>
      <c r="AR335" s="74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M335" s="74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5"/>
      <c r="BY335" s="75"/>
      <c r="BZ335" s="75"/>
      <c r="CA335" s="75"/>
      <c r="CB335" s="75"/>
      <c r="CC335" s="75"/>
      <c r="CD335" s="75"/>
      <c r="CE335" s="75"/>
      <c r="CF335" s="75"/>
    </row>
    <row r="336" spans="1:84" s="76" customFormat="1" ht="21" hidden="1" x14ac:dyDescent="0.45">
      <c r="A336" s="42">
        <v>51227</v>
      </c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34"/>
      <c r="V336" s="42">
        <v>51227</v>
      </c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34"/>
      <c r="AQ336" s="34"/>
      <c r="AR336" s="74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M336" s="74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5"/>
      <c r="BY336" s="75"/>
      <c r="BZ336" s="75"/>
      <c r="CA336" s="75"/>
      <c r="CB336" s="75"/>
      <c r="CC336" s="75"/>
      <c r="CD336" s="75"/>
      <c r="CE336" s="75"/>
      <c r="CF336" s="75"/>
    </row>
    <row r="337" spans="1:84" s="76" customFormat="1" ht="21" hidden="1" x14ac:dyDescent="0.45">
      <c r="A337" s="42">
        <v>51257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34"/>
      <c r="V337" s="42">
        <v>51257</v>
      </c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34"/>
      <c r="AQ337" s="34"/>
      <c r="AR337" s="74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M337" s="74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5"/>
      <c r="BY337" s="75"/>
      <c r="BZ337" s="75"/>
      <c r="CA337" s="75"/>
      <c r="CB337" s="75"/>
      <c r="CC337" s="75"/>
      <c r="CD337" s="75"/>
      <c r="CE337" s="75"/>
      <c r="CF337" s="75"/>
    </row>
    <row r="338" spans="1:84" s="76" customFormat="1" ht="21" hidden="1" x14ac:dyDescent="0.45">
      <c r="A338" s="42">
        <v>51288</v>
      </c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34"/>
      <c r="V338" s="42">
        <v>51288</v>
      </c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34"/>
      <c r="AQ338" s="34"/>
      <c r="AR338" s="74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M338" s="74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5"/>
      <c r="BY338" s="75"/>
      <c r="BZ338" s="75"/>
      <c r="CA338" s="75"/>
      <c r="CB338" s="75"/>
      <c r="CC338" s="75"/>
      <c r="CD338" s="75"/>
      <c r="CE338" s="75"/>
      <c r="CF338" s="75"/>
    </row>
    <row r="339" spans="1:84" s="76" customFormat="1" ht="21" hidden="1" x14ac:dyDescent="0.45">
      <c r="A339" s="42">
        <v>51318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34"/>
      <c r="V339" s="42">
        <v>51318</v>
      </c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34"/>
      <c r="AQ339" s="34"/>
      <c r="AR339" s="74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M339" s="74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</row>
    <row r="340" spans="1:84" s="76" customFormat="1" ht="21" hidden="1" x14ac:dyDescent="0.45">
      <c r="A340" s="42">
        <v>51349</v>
      </c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34"/>
      <c r="V340" s="42">
        <v>51349</v>
      </c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34"/>
      <c r="AQ340" s="34"/>
      <c r="AR340" s="74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M340" s="74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</row>
    <row r="341" spans="1:84" s="76" customFormat="1" ht="21" hidden="1" x14ac:dyDescent="0.45">
      <c r="A341" s="42">
        <v>51380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34"/>
      <c r="V341" s="42">
        <v>51380</v>
      </c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34"/>
      <c r="AQ341" s="34"/>
      <c r="AR341" s="74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M341" s="74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5"/>
      <c r="BY341" s="75"/>
      <c r="BZ341" s="75"/>
      <c r="CA341" s="75"/>
      <c r="CB341" s="75"/>
      <c r="CC341" s="75"/>
      <c r="CD341" s="75"/>
      <c r="CE341" s="75"/>
      <c r="CF341" s="75"/>
    </row>
    <row r="342" spans="1:84" s="76" customFormat="1" ht="21" hidden="1" x14ac:dyDescent="0.45">
      <c r="A342" s="42">
        <v>51410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34"/>
      <c r="V342" s="42">
        <v>51410</v>
      </c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34"/>
      <c r="AQ342" s="34"/>
      <c r="AR342" s="74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M342" s="74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</row>
    <row r="343" spans="1:84" s="76" customFormat="1" ht="21" hidden="1" x14ac:dyDescent="0.45">
      <c r="A343" s="42">
        <v>51441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34"/>
      <c r="V343" s="42">
        <v>51441</v>
      </c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34"/>
      <c r="AQ343" s="34"/>
      <c r="AR343" s="74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M343" s="74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5"/>
      <c r="BY343" s="75"/>
      <c r="BZ343" s="75"/>
      <c r="CA343" s="75"/>
      <c r="CB343" s="75"/>
      <c r="CC343" s="75"/>
      <c r="CD343" s="75"/>
      <c r="CE343" s="75"/>
      <c r="CF343" s="75"/>
    </row>
    <row r="344" spans="1:84" s="76" customFormat="1" ht="21" hidden="1" x14ac:dyDescent="0.45">
      <c r="A344" s="44">
        <v>51471</v>
      </c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34"/>
      <c r="V344" s="44">
        <v>51471</v>
      </c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34"/>
      <c r="AQ344" s="34"/>
      <c r="AR344" s="74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M344" s="74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5"/>
      <c r="BY344" s="75"/>
      <c r="BZ344" s="75"/>
      <c r="CA344" s="75"/>
      <c r="CB344" s="75"/>
      <c r="CC344" s="75"/>
      <c r="CD344" s="75"/>
      <c r="CE344" s="75"/>
      <c r="CF344" s="75"/>
    </row>
    <row r="345" spans="1:84" s="76" customFormat="1" ht="21" hidden="1" x14ac:dyDescent="0.45">
      <c r="A345" s="46">
        <v>51502</v>
      </c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34"/>
      <c r="V345" s="46">
        <v>51502</v>
      </c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34"/>
      <c r="AQ345" s="34"/>
      <c r="AR345" s="74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M345" s="74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5"/>
      <c r="BY345" s="75"/>
      <c r="BZ345" s="75"/>
      <c r="CA345" s="75"/>
      <c r="CB345" s="75"/>
      <c r="CC345" s="75"/>
      <c r="CD345" s="75"/>
      <c r="CE345" s="75"/>
      <c r="CF345" s="75"/>
    </row>
    <row r="346" spans="1:84" s="76" customFormat="1" ht="21" hidden="1" x14ac:dyDescent="0.45">
      <c r="A346" s="36">
        <v>51533</v>
      </c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4"/>
      <c r="V346" s="36">
        <v>51533</v>
      </c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4"/>
      <c r="AQ346" s="34"/>
      <c r="AR346" s="74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M346" s="74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5"/>
      <c r="BY346" s="75"/>
      <c r="BZ346" s="75"/>
      <c r="CA346" s="75"/>
      <c r="CB346" s="75"/>
      <c r="CC346" s="75"/>
      <c r="CD346" s="75"/>
      <c r="CE346" s="75"/>
      <c r="CF346" s="75"/>
    </row>
    <row r="347" spans="1:84" s="76" customFormat="1" ht="21" hidden="1" x14ac:dyDescent="0.45">
      <c r="A347" s="36">
        <v>51561</v>
      </c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4"/>
      <c r="V347" s="36">
        <v>51561</v>
      </c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4"/>
      <c r="AQ347" s="34"/>
      <c r="AR347" s="74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M347" s="74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5"/>
      <c r="BY347" s="75"/>
      <c r="BZ347" s="75"/>
      <c r="CA347" s="75"/>
      <c r="CB347" s="75"/>
      <c r="CC347" s="75"/>
      <c r="CD347" s="75"/>
      <c r="CE347" s="75"/>
      <c r="CF347" s="75"/>
    </row>
    <row r="348" spans="1:84" s="76" customFormat="1" ht="21" hidden="1" x14ac:dyDescent="0.45">
      <c r="A348" s="36">
        <v>51592</v>
      </c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4"/>
      <c r="V348" s="36">
        <v>51592</v>
      </c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4"/>
      <c r="AQ348" s="34"/>
      <c r="AR348" s="74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M348" s="74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5"/>
      <c r="BY348" s="75"/>
      <c r="BZ348" s="75"/>
      <c r="CA348" s="75"/>
      <c r="CB348" s="75"/>
      <c r="CC348" s="75"/>
      <c r="CD348" s="75"/>
      <c r="CE348" s="75"/>
      <c r="CF348" s="75"/>
    </row>
    <row r="349" spans="1:84" s="76" customFormat="1" ht="21" hidden="1" x14ac:dyDescent="0.45">
      <c r="A349" s="36">
        <v>51622</v>
      </c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4"/>
      <c r="V349" s="36">
        <v>51622</v>
      </c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4"/>
      <c r="AQ349" s="34"/>
      <c r="AR349" s="74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M349" s="74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</row>
    <row r="350" spans="1:84" s="76" customFormat="1" ht="21" hidden="1" x14ac:dyDescent="0.45">
      <c r="A350" s="36">
        <v>51653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4"/>
      <c r="V350" s="36">
        <v>51653</v>
      </c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4"/>
      <c r="AQ350" s="34"/>
      <c r="AR350" s="74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M350" s="74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5"/>
      <c r="BY350" s="75"/>
      <c r="BZ350" s="75"/>
      <c r="CA350" s="75"/>
      <c r="CB350" s="75"/>
      <c r="CC350" s="75"/>
      <c r="CD350" s="75"/>
      <c r="CE350" s="75"/>
      <c r="CF350" s="75"/>
    </row>
    <row r="351" spans="1:84" s="76" customFormat="1" ht="21" hidden="1" x14ac:dyDescent="0.45">
      <c r="A351" s="36">
        <v>51683</v>
      </c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4"/>
      <c r="V351" s="36">
        <v>51683</v>
      </c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4"/>
      <c r="AQ351" s="34"/>
      <c r="AR351" s="74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M351" s="74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5"/>
      <c r="BY351" s="75"/>
      <c r="BZ351" s="75"/>
      <c r="CA351" s="75"/>
      <c r="CB351" s="75"/>
      <c r="CC351" s="75"/>
      <c r="CD351" s="75"/>
      <c r="CE351" s="75"/>
      <c r="CF351" s="75"/>
    </row>
    <row r="352" spans="1:84" s="76" customFormat="1" ht="21" hidden="1" x14ac:dyDescent="0.45">
      <c r="A352" s="36">
        <v>51714</v>
      </c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4"/>
      <c r="V352" s="36">
        <v>51714</v>
      </c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4"/>
      <c r="AQ352" s="34"/>
      <c r="AR352" s="74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M352" s="74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5"/>
      <c r="BY352" s="75"/>
      <c r="BZ352" s="75"/>
      <c r="CA352" s="75"/>
      <c r="CB352" s="75"/>
      <c r="CC352" s="75"/>
      <c r="CD352" s="75"/>
      <c r="CE352" s="75"/>
      <c r="CF352" s="75"/>
    </row>
    <row r="353" spans="1:84" s="76" customFormat="1" ht="21" hidden="1" x14ac:dyDescent="0.45">
      <c r="A353" s="36">
        <v>51745</v>
      </c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4"/>
      <c r="V353" s="36">
        <v>51745</v>
      </c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4"/>
      <c r="AQ353" s="34"/>
      <c r="AR353" s="74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M353" s="74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</row>
    <row r="354" spans="1:84" s="76" customFormat="1" ht="21" hidden="1" x14ac:dyDescent="0.45">
      <c r="A354" s="36">
        <v>51775</v>
      </c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4"/>
      <c r="V354" s="36">
        <v>51775</v>
      </c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4"/>
      <c r="AQ354" s="34"/>
      <c r="AR354" s="74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M354" s="74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5"/>
      <c r="BY354" s="75"/>
      <c r="BZ354" s="75"/>
      <c r="CA354" s="75"/>
      <c r="CB354" s="75"/>
      <c r="CC354" s="75"/>
      <c r="CD354" s="75"/>
      <c r="CE354" s="75"/>
      <c r="CF354" s="75"/>
    </row>
    <row r="355" spans="1:84" s="76" customFormat="1" ht="21" hidden="1" x14ac:dyDescent="0.45">
      <c r="A355" s="36">
        <v>51806</v>
      </c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4"/>
      <c r="V355" s="36">
        <v>51806</v>
      </c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4"/>
      <c r="AQ355" s="34"/>
      <c r="AR355" s="74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M355" s="74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</row>
    <row r="356" spans="1:84" s="76" customFormat="1" ht="21" hidden="1" x14ac:dyDescent="0.45">
      <c r="A356" s="38">
        <v>51836</v>
      </c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4"/>
      <c r="V356" s="38">
        <v>51836</v>
      </c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4"/>
      <c r="AQ356" s="34"/>
      <c r="AR356" s="74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M356" s="74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5"/>
      <c r="BY356" s="75"/>
      <c r="BZ356" s="75"/>
      <c r="CA356" s="75"/>
      <c r="CB356" s="75"/>
      <c r="CC356" s="75"/>
      <c r="CD356" s="75"/>
      <c r="CE356" s="75"/>
      <c r="CF356" s="75"/>
    </row>
    <row r="357" spans="1:84" s="76" customFormat="1" ht="21" hidden="1" x14ac:dyDescent="0.45">
      <c r="A357" s="40">
        <v>51867</v>
      </c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34"/>
      <c r="V357" s="40">
        <v>51867</v>
      </c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34"/>
      <c r="AQ357" s="34"/>
      <c r="AR357" s="74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M357" s="74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</row>
    <row r="358" spans="1:84" s="76" customFormat="1" ht="21" hidden="1" x14ac:dyDescent="0.45">
      <c r="A358" s="42">
        <v>51898</v>
      </c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34"/>
      <c r="V358" s="42">
        <v>51898</v>
      </c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34"/>
      <c r="AQ358" s="34"/>
      <c r="AR358" s="74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M358" s="74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</row>
    <row r="359" spans="1:84" s="76" customFormat="1" ht="21" hidden="1" x14ac:dyDescent="0.45">
      <c r="A359" s="42">
        <v>51926</v>
      </c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34"/>
      <c r="V359" s="42">
        <v>51926</v>
      </c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34"/>
      <c r="AQ359" s="34"/>
      <c r="AR359" s="74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M359" s="74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</row>
    <row r="360" spans="1:84" s="76" customFormat="1" ht="21" hidden="1" x14ac:dyDescent="0.45">
      <c r="A360" s="42">
        <v>51957</v>
      </c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34"/>
      <c r="V360" s="42">
        <v>51957</v>
      </c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34"/>
      <c r="AQ360" s="34"/>
      <c r="AR360" s="74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M360" s="74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</row>
    <row r="361" spans="1:84" s="76" customFormat="1" ht="21" hidden="1" x14ac:dyDescent="0.45">
      <c r="A361" s="42">
        <v>51987</v>
      </c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34"/>
      <c r="V361" s="42">
        <v>51987</v>
      </c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34"/>
      <c r="AQ361" s="34"/>
      <c r="AR361" s="74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M361" s="74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</row>
    <row r="362" spans="1:84" s="76" customFormat="1" ht="21" hidden="1" x14ac:dyDescent="0.45">
      <c r="A362" s="42">
        <v>52018</v>
      </c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34"/>
      <c r="V362" s="42">
        <v>52018</v>
      </c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34"/>
      <c r="AQ362" s="34"/>
      <c r="AR362" s="74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M362" s="74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</row>
    <row r="363" spans="1:84" s="76" customFormat="1" ht="21" hidden="1" x14ac:dyDescent="0.45">
      <c r="A363" s="42">
        <v>52048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34"/>
      <c r="V363" s="42">
        <v>52048</v>
      </c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34"/>
      <c r="AQ363" s="34"/>
      <c r="AR363" s="74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M363" s="74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</row>
    <row r="364" spans="1:84" s="76" customFormat="1" ht="21" hidden="1" x14ac:dyDescent="0.45">
      <c r="A364" s="42">
        <v>52079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34"/>
      <c r="V364" s="42">
        <v>52079</v>
      </c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34"/>
      <c r="AQ364" s="34"/>
      <c r="AR364" s="74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M364" s="74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5"/>
      <c r="BY364" s="75"/>
      <c r="BZ364" s="75"/>
      <c r="CA364" s="75"/>
      <c r="CB364" s="75"/>
      <c r="CC364" s="75"/>
      <c r="CD364" s="75"/>
      <c r="CE364" s="75"/>
      <c r="CF364" s="75"/>
    </row>
    <row r="365" spans="1:84" s="76" customFormat="1" ht="21" hidden="1" x14ac:dyDescent="0.45">
      <c r="A365" s="42">
        <v>52110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34"/>
      <c r="V365" s="42">
        <v>52110</v>
      </c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34"/>
      <c r="AQ365" s="34"/>
      <c r="AR365" s="74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M365" s="74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</row>
    <row r="366" spans="1:84" s="76" customFormat="1" ht="21" hidden="1" x14ac:dyDescent="0.45">
      <c r="A366" s="42">
        <v>52140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34"/>
      <c r="V366" s="42">
        <v>52140</v>
      </c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34"/>
      <c r="AQ366" s="34"/>
      <c r="AR366" s="74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M366" s="74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5"/>
      <c r="BY366" s="75"/>
      <c r="BZ366" s="75"/>
      <c r="CA366" s="75"/>
      <c r="CB366" s="75"/>
      <c r="CC366" s="75"/>
      <c r="CD366" s="75"/>
      <c r="CE366" s="75"/>
      <c r="CF366" s="75"/>
    </row>
    <row r="367" spans="1:84" s="76" customFormat="1" ht="21" hidden="1" x14ac:dyDescent="0.45">
      <c r="A367" s="42">
        <v>52171</v>
      </c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34"/>
      <c r="V367" s="42">
        <v>52171</v>
      </c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34"/>
      <c r="AQ367" s="34"/>
      <c r="AR367" s="74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M367" s="74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5"/>
      <c r="BY367" s="75"/>
      <c r="BZ367" s="75"/>
      <c r="CA367" s="75"/>
      <c r="CB367" s="75"/>
      <c r="CC367" s="75"/>
      <c r="CD367" s="75"/>
      <c r="CE367" s="75"/>
      <c r="CF367" s="75"/>
    </row>
    <row r="368" spans="1:84" s="76" customFormat="1" ht="21" hidden="1" x14ac:dyDescent="0.45">
      <c r="A368" s="44">
        <v>52201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34"/>
      <c r="V368" s="44">
        <v>52201</v>
      </c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34"/>
      <c r="AQ368" s="34"/>
      <c r="AR368" s="74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M368" s="74"/>
      <c r="BN368" s="75"/>
      <c r="BO368" s="75"/>
      <c r="BP368" s="75"/>
      <c r="BQ368" s="75"/>
      <c r="BR368" s="75"/>
      <c r="BS368" s="75"/>
      <c r="BT368" s="75"/>
      <c r="BU368" s="75"/>
      <c r="BV368" s="75"/>
      <c r="BW368" s="75"/>
      <c r="BX368" s="75"/>
      <c r="BY368" s="75"/>
      <c r="BZ368" s="75"/>
      <c r="CA368" s="75"/>
      <c r="CB368" s="75"/>
      <c r="CC368" s="75"/>
      <c r="CD368" s="75"/>
      <c r="CE368" s="75"/>
      <c r="CF368" s="75"/>
    </row>
    <row r="369" spans="1:84" s="76" customFormat="1" ht="21" hidden="1" x14ac:dyDescent="0.45">
      <c r="A369" s="46">
        <v>52232</v>
      </c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34"/>
      <c r="V369" s="46">
        <v>52232</v>
      </c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34"/>
      <c r="AQ369" s="34"/>
      <c r="AR369" s="74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M369" s="74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5"/>
      <c r="BY369" s="75"/>
      <c r="BZ369" s="75"/>
      <c r="CA369" s="75"/>
      <c r="CB369" s="75"/>
      <c r="CC369" s="75"/>
      <c r="CD369" s="75"/>
      <c r="CE369" s="75"/>
      <c r="CF369" s="75"/>
    </row>
    <row r="370" spans="1:84" s="76" customFormat="1" ht="21" hidden="1" x14ac:dyDescent="0.45">
      <c r="A370" s="36">
        <v>52263</v>
      </c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4"/>
      <c r="V370" s="36">
        <v>52263</v>
      </c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4"/>
      <c r="AQ370" s="34"/>
      <c r="AR370" s="74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M370" s="74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5"/>
      <c r="BY370" s="75"/>
      <c r="BZ370" s="75"/>
      <c r="CA370" s="75"/>
      <c r="CB370" s="75"/>
      <c r="CC370" s="75"/>
      <c r="CD370" s="75"/>
      <c r="CE370" s="75"/>
      <c r="CF370" s="75"/>
    </row>
    <row r="371" spans="1:84" s="76" customFormat="1" ht="21" hidden="1" x14ac:dyDescent="0.45">
      <c r="A371" s="36">
        <v>52291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4"/>
      <c r="V371" s="36">
        <v>52291</v>
      </c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4"/>
      <c r="AQ371" s="34"/>
      <c r="AR371" s="74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M371" s="74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5"/>
      <c r="BY371" s="75"/>
      <c r="BZ371" s="75"/>
      <c r="CA371" s="75"/>
      <c r="CB371" s="75"/>
      <c r="CC371" s="75"/>
      <c r="CD371" s="75"/>
      <c r="CE371" s="75"/>
      <c r="CF371" s="75"/>
    </row>
    <row r="372" spans="1:84" s="76" customFormat="1" ht="21" hidden="1" x14ac:dyDescent="0.45">
      <c r="A372" s="36">
        <v>52322</v>
      </c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4"/>
      <c r="V372" s="36">
        <v>52322</v>
      </c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4"/>
      <c r="AQ372" s="34"/>
      <c r="AR372" s="74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M372" s="74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5"/>
      <c r="BY372" s="75"/>
      <c r="BZ372" s="75"/>
      <c r="CA372" s="75"/>
      <c r="CB372" s="75"/>
      <c r="CC372" s="75"/>
      <c r="CD372" s="75"/>
      <c r="CE372" s="75"/>
      <c r="CF372" s="75"/>
    </row>
    <row r="373" spans="1:84" s="76" customFormat="1" ht="21" hidden="1" x14ac:dyDescent="0.45">
      <c r="A373" s="36">
        <v>52352</v>
      </c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4"/>
      <c r="V373" s="36">
        <v>52352</v>
      </c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4"/>
      <c r="AQ373" s="34"/>
      <c r="AR373" s="74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M373" s="74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5"/>
      <c r="BY373" s="75"/>
      <c r="BZ373" s="75"/>
      <c r="CA373" s="75"/>
      <c r="CB373" s="75"/>
      <c r="CC373" s="75"/>
      <c r="CD373" s="75"/>
      <c r="CE373" s="75"/>
      <c r="CF373" s="75"/>
    </row>
    <row r="374" spans="1:84" s="76" customFormat="1" ht="21" hidden="1" x14ac:dyDescent="0.45">
      <c r="A374" s="36">
        <v>52383</v>
      </c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4"/>
      <c r="V374" s="36">
        <v>52383</v>
      </c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4"/>
      <c r="AQ374" s="34"/>
      <c r="AR374" s="74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M374" s="74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5"/>
      <c r="BY374" s="75"/>
      <c r="BZ374" s="75"/>
      <c r="CA374" s="75"/>
      <c r="CB374" s="75"/>
      <c r="CC374" s="75"/>
      <c r="CD374" s="75"/>
      <c r="CE374" s="75"/>
      <c r="CF374" s="75"/>
    </row>
    <row r="375" spans="1:84" s="76" customFormat="1" ht="21" hidden="1" x14ac:dyDescent="0.45">
      <c r="A375" s="36">
        <v>52413</v>
      </c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4"/>
      <c r="V375" s="36">
        <v>52413</v>
      </c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4"/>
      <c r="AQ375" s="34"/>
      <c r="AR375" s="74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M375" s="74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75"/>
      <c r="CE375" s="75"/>
      <c r="CF375" s="75"/>
    </row>
    <row r="376" spans="1:84" s="76" customFormat="1" ht="21" hidden="1" x14ac:dyDescent="0.45">
      <c r="A376" s="36">
        <v>52444</v>
      </c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4"/>
      <c r="V376" s="36">
        <v>52444</v>
      </c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4"/>
      <c r="AQ376" s="34"/>
      <c r="AR376" s="74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M376" s="74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75"/>
      <c r="CE376" s="75"/>
      <c r="CF376" s="75"/>
    </row>
    <row r="377" spans="1:84" s="76" customFormat="1" ht="21" hidden="1" x14ac:dyDescent="0.45">
      <c r="A377" s="36">
        <v>52475</v>
      </c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4"/>
      <c r="V377" s="36">
        <v>52475</v>
      </c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4"/>
      <c r="AQ377" s="34"/>
      <c r="AR377" s="74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M377" s="74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75"/>
      <c r="CE377" s="75"/>
      <c r="CF377" s="75"/>
    </row>
    <row r="378" spans="1:84" s="76" customFormat="1" ht="21" hidden="1" x14ac:dyDescent="0.45">
      <c r="A378" s="36">
        <v>52505</v>
      </c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4"/>
      <c r="V378" s="36">
        <v>52505</v>
      </c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4"/>
      <c r="AQ378" s="34"/>
      <c r="AR378" s="74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M378" s="74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5"/>
      <c r="BY378" s="75"/>
      <c r="BZ378" s="75"/>
      <c r="CA378" s="75"/>
      <c r="CB378" s="75"/>
      <c r="CC378" s="75"/>
      <c r="CD378" s="75"/>
      <c r="CE378" s="75"/>
      <c r="CF378" s="75"/>
    </row>
    <row r="379" spans="1:84" s="76" customFormat="1" ht="21" hidden="1" x14ac:dyDescent="0.45">
      <c r="A379" s="36">
        <v>52536</v>
      </c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4"/>
      <c r="V379" s="36">
        <v>52536</v>
      </c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4"/>
      <c r="AQ379" s="34"/>
      <c r="AR379" s="74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M379" s="74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5"/>
      <c r="BY379" s="75"/>
      <c r="BZ379" s="75"/>
      <c r="CA379" s="75"/>
      <c r="CB379" s="75"/>
      <c r="CC379" s="75"/>
      <c r="CD379" s="75"/>
      <c r="CE379" s="75"/>
      <c r="CF379" s="75"/>
    </row>
    <row r="380" spans="1:84" s="76" customFormat="1" ht="21" hidden="1" x14ac:dyDescent="0.45">
      <c r="A380" s="38">
        <v>52566</v>
      </c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4"/>
      <c r="V380" s="38">
        <v>52566</v>
      </c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4"/>
      <c r="AQ380" s="34"/>
      <c r="AR380" s="74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M380" s="74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75"/>
      <c r="CE380" s="75"/>
      <c r="CF380" s="75"/>
    </row>
    <row r="381" spans="1:84" s="76" customFormat="1" ht="21" hidden="1" x14ac:dyDescent="0.45">
      <c r="A381" s="40">
        <v>52597</v>
      </c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34"/>
      <c r="V381" s="40">
        <v>52597</v>
      </c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34"/>
      <c r="AQ381" s="34"/>
      <c r="AR381" s="74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M381" s="74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75"/>
      <c r="CE381" s="75"/>
      <c r="CF381" s="75"/>
    </row>
    <row r="382" spans="1:84" s="76" customFormat="1" ht="21" hidden="1" x14ac:dyDescent="0.45">
      <c r="A382" s="42">
        <v>52628</v>
      </c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34"/>
      <c r="V382" s="42">
        <v>52628</v>
      </c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34"/>
      <c r="AQ382" s="34"/>
      <c r="AR382" s="74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M382" s="74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75"/>
      <c r="CE382" s="75"/>
      <c r="CF382" s="75"/>
    </row>
    <row r="383" spans="1:84" s="76" customFormat="1" ht="21" hidden="1" x14ac:dyDescent="0.45">
      <c r="A383" s="42">
        <v>52657</v>
      </c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34"/>
      <c r="V383" s="42">
        <v>52657</v>
      </c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34"/>
      <c r="AQ383" s="34"/>
      <c r="AR383" s="74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M383" s="74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75"/>
      <c r="CE383" s="75"/>
      <c r="CF383" s="75"/>
    </row>
    <row r="384" spans="1:84" s="76" customFormat="1" ht="21" hidden="1" x14ac:dyDescent="0.45">
      <c r="A384" s="42">
        <v>52688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34"/>
      <c r="V384" s="42">
        <v>52688</v>
      </c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34"/>
      <c r="AQ384" s="34"/>
      <c r="AR384" s="74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M384" s="74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5"/>
      <c r="BY384" s="75"/>
      <c r="BZ384" s="75"/>
      <c r="CA384" s="75"/>
      <c r="CB384" s="75"/>
      <c r="CC384" s="75"/>
      <c r="CD384" s="75"/>
      <c r="CE384" s="75"/>
      <c r="CF384" s="75"/>
    </row>
    <row r="385" spans="1:84" s="76" customFormat="1" ht="21" hidden="1" x14ac:dyDescent="0.45">
      <c r="A385" s="42">
        <v>52718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34"/>
      <c r="V385" s="42">
        <v>52718</v>
      </c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34"/>
      <c r="AQ385" s="34"/>
      <c r="AR385" s="74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M385" s="74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</row>
    <row r="386" spans="1:84" s="76" customFormat="1" ht="21" hidden="1" x14ac:dyDescent="0.45">
      <c r="A386" s="42">
        <v>52749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34"/>
      <c r="V386" s="42">
        <v>52749</v>
      </c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34"/>
      <c r="AQ386" s="34"/>
      <c r="AR386" s="74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M386" s="74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75"/>
      <c r="CD386" s="75"/>
      <c r="CE386" s="75"/>
      <c r="CF386" s="75"/>
    </row>
    <row r="387" spans="1:84" s="76" customFormat="1" ht="21" hidden="1" x14ac:dyDescent="0.45">
      <c r="A387" s="42">
        <v>52779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34"/>
      <c r="V387" s="42">
        <v>52779</v>
      </c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34"/>
      <c r="AQ387" s="34"/>
      <c r="AR387" s="74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M387" s="74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</row>
    <row r="388" spans="1:84" s="76" customFormat="1" ht="21" hidden="1" x14ac:dyDescent="0.45">
      <c r="A388" s="42">
        <v>52810</v>
      </c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34"/>
      <c r="V388" s="42">
        <v>52810</v>
      </c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34"/>
      <c r="AQ388" s="34"/>
      <c r="AR388" s="74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M388" s="74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</row>
    <row r="389" spans="1:84" s="76" customFormat="1" ht="21" hidden="1" x14ac:dyDescent="0.45">
      <c r="A389" s="42">
        <v>52841</v>
      </c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34"/>
      <c r="V389" s="42">
        <v>52841</v>
      </c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34"/>
      <c r="AQ389" s="34"/>
      <c r="AR389" s="74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M389" s="74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</row>
    <row r="390" spans="1:84" s="76" customFormat="1" ht="21" hidden="1" x14ac:dyDescent="0.45">
      <c r="A390" s="42">
        <v>52871</v>
      </c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34"/>
      <c r="V390" s="42">
        <v>52871</v>
      </c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34"/>
      <c r="AQ390" s="34"/>
      <c r="AR390" s="74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M390" s="74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</row>
    <row r="391" spans="1:84" s="76" customFormat="1" ht="21" hidden="1" x14ac:dyDescent="0.45">
      <c r="A391" s="42">
        <v>52902</v>
      </c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34"/>
      <c r="V391" s="42">
        <v>52902</v>
      </c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34"/>
      <c r="AQ391" s="34"/>
      <c r="AR391" s="74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M391" s="74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</row>
    <row r="392" spans="1:84" s="76" customFormat="1" ht="21" hidden="1" x14ac:dyDescent="0.45">
      <c r="A392" s="44">
        <v>52932</v>
      </c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34"/>
      <c r="V392" s="44">
        <v>52932</v>
      </c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34"/>
      <c r="AQ392" s="34"/>
      <c r="AR392" s="74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M392" s="74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</row>
    <row r="393" spans="1:84" s="76" customFormat="1" ht="21" hidden="1" x14ac:dyDescent="0.45">
      <c r="A393" s="46">
        <v>52963</v>
      </c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34"/>
      <c r="V393" s="46">
        <v>52963</v>
      </c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34"/>
      <c r="AQ393" s="34"/>
      <c r="AR393" s="74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M393" s="74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</row>
    <row r="394" spans="1:84" s="76" customFormat="1" ht="21" hidden="1" x14ac:dyDescent="0.45">
      <c r="A394" s="36">
        <v>52994</v>
      </c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4"/>
      <c r="V394" s="36">
        <v>52994</v>
      </c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4"/>
      <c r="AQ394" s="34"/>
      <c r="AR394" s="74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M394" s="74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5"/>
      <c r="BY394" s="75"/>
      <c r="BZ394" s="75"/>
      <c r="CA394" s="75"/>
      <c r="CB394" s="75"/>
      <c r="CC394" s="75"/>
      <c r="CD394" s="75"/>
      <c r="CE394" s="75"/>
      <c r="CF394" s="75"/>
    </row>
    <row r="395" spans="1:84" s="76" customFormat="1" ht="21" hidden="1" x14ac:dyDescent="0.45">
      <c r="A395" s="36">
        <v>53022</v>
      </c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4"/>
      <c r="V395" s="36">
        <v>53022</v>
      </c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4"/>
      <c r="AQ395" s="34"/>
      <c r="AR395" s="74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M395" s="74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</row>
    <row r="396" spans="1:84" s="76" customFormat="1" ht="21" hidden="1" x14ac:dyDescent="0.45">
      <c r="A396" s="36">
        <v>53053</v>
      </c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4"/>
      <c r="V396" s="36">
        <v>53053</v>
      </c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4"/>
      <c r="AQ396" s="34"/>
      <c r="AR396" s="74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M396" s="74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</row>
    <row r="397" spans="1:84" s="76" customFormat="1" ht="21" hidden="1" x14ac:dyDescent="0.45">
      <c r="A397" s="36">
        <v>53083</v>
      </c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4"/>
      <c r="V397" s="36">
        <v>53083</v>
      </c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4"/>
      <c r="AQ397" s="34"/>
      <c r="AR397" s="74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M397" s="74"/>
      <c r="BN397" s="75"/>
      <c r="BO397" s="75"/>
      <c r="BP397" s="75"/>
      <c r="BQ397" s="75"/>
      <c r="BR397" s="75"/>
      <c r="BS397" s="75"/>
      <c r="BT397" s="75"/>
      <c r="BU397" s="75"/>
      <c r="BV397" s="75"/>
      <c r="BW397" s="75"/>
      <c r="BX397" s="75"/>
      <c r="BY397" s="75"/>
      <c r="BZ397" s="75"/>
      <c r="CA397" s="75"/>
      <c r="CB397" s="75"/>
      <c r="CC397" s="75"/>
      <c r="CD397" s="75"/>
      <c r="CE397" s="75"/>
      <c r="CF397" s="75"/>
    </row>
    <row r="398" spans="1:84" s="76" customFormat="1" ht="21" hidden="1" x14ac:dyDescent="0.45">
      <c r="A398" s="36">
        <v>53114</v>
      </c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4"/>
      <c r="V398" s="36">
        <v>53114</v>
      </c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4"/>
      <c r="AQ398" s="34"/>
      <c r="AR398" s="74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M398" s="74"/>
      <c r="BN398" s="75"/>
      <c r="BO398" s="75"/>
      <c r="BP398" s="75"/>
      <c r="BQ398" s="75"/>
      <c r="BR398" s="75"/>
      <c r="BS398" s="75"/>
      <c r="BT398" s="75"/>
      <c r="BU398" s="75"/>
      <c r="BV398" s="75"/>
      <c r="BW398" s="75"/>
      <c r="BX398" s="75"/>
      <c r="BY398" s="75"/>
      <c r="BZ398" s="75"/>
      <c r="CA398" s="75"/>
      <c r="CB398" s="75"/>
      <c r="CC398" s="75"/>
      <c r="CD398" s="75"/>
      <c r="CE398" s="75"/>
      <c r="CF398" s="75"/>
    </row>
    <row r="399" spans="1:84" s="76" customFormat="1" ht="21" hidden="1" x14ac:dyDescent="0.45">
      <c r="A399" s="36">
        <v>53144</v>
      </c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4"/>
      <c r="V399" s="36">
        <v>53144</v>
      </c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4"/>
      <c r="AQ399" s="34"/>
      <c r="AR399" s="74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M399" s="74"/>
      <c r="BN399" s="75"/>
      <c r="BO399" s="75"/>
      <c r="BP399" s="75"/>
      <c r="BQ399" s="75"/>
      <c r="BR399" s="75"/>
      <c r="BS399" s="75"/>
      <c r="BT399" s="75"/>
      <c r="BU399" s="75"/>
      <c r="BV399" s="75"/>
      <c r="BW399" s="75"/>
      <c r="BX399" s="75"/>
      <c r="BY399" s="75"/>
      <c r="BZ399" s="75"/>
      <c r="CA399" s="75"/>
      <c r="CB399" s="75"/>
      <c r="CC399" s="75"/>
      <c r="CD399" s="75"/>
      <c r="CE399" s="75"/>
      <c r="CF399" s="75"/>
    </row>
    <row r="400" spans="1:84" s="76" customFormat="1" ht="21" hidden="1" x14ac:dyDescent="0.45">
      <c r="A400" s="36">
        <v>53175</v>
      </c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4"/>
      <c r="V400" s="36">
        <v>53175</v>
      </c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4"/>
      <c r="AQ400" s="34"/>
      <c r="AR400" s="74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M400" s="74"/>
      <c r="BN400" s="75"/>
      <c r="BO400" s="75"/>
      <c r="BP400" s="75"/>
      <c r="BQ400" s="75"/>
      <c r="BR400" s="75"/>
      <c r="BS400" s="75"/>
      <c r="BT400" s="75"/>
      <c r="BU400" s="75"/>
      <c r="BV400" s="75"/>
      <c r="BW400" s="75"/>
      <c r="BX400" s="75"/>
      <c r="BY400" s="75"/>
      <c r="BZ400" s="75"/>
      <c r="CA400" s="75"/>
      <c r="CB400" s="75"/>
      <c r="CC400" s="75"/>
      <c r="CD400" s="75"/>
      <c r="CE400" s="75"/>
      <c r="CF400" s="75"/>
    </row>
    <row r="401" spans="1:84" s="76" customFormat="1" ht="21" hidden="1" x14ac:dyDescent="0.45">
      <c r="A401" s="36">
        <v>53206</v>
      </c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4"/>
      <c r="V401" s="36">
        <v>53206</v>
      </c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4"/>
      <c r="AQ401" s="34"/>
      <c r="AR401" s="74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M401" s="74"/>
      <c r="BN401" s="75"/>
      <c r="BO401" s="75"/>
      <c r="BP401" s="75"/>
      <c r="BQ401" s="75"/>
      <c r="BR401" s="75"/>
      <c r="BS401" s="75"/>
      <c r="BT401" s="75"/>
      <c r="BU401" s="75"/>
      <c r="BV401" s="75"/>
      <c r="BW401" s="75"/>
      <c r="BX401" s="75"/>
      <c r="BY401" s="75"/>
      <c r="BZ401" s="75"/>
      <c r="CA401" s="75"/>
      <c r="CB401" s="75"/>
      <c r="CC401" s="75"/>
      <c r="CD401" s="75"/>
      <c r="CE401" s="75"/>
      <c r="CF401" s="75"/>
    </row>
    <row r="402" spans="1:84" s="76" customFormat="1" ht="21" hidden="1" x14ac:dyDescent="0.45">
      <c r="A402" s="36">
        <v>53236</v>
      </c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4"/>
      <c r="V402" s="36">
        <v>53236</v>
      </c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4"/>
      <c r="AQ402" s="34"/>
      <c r="AR402" s="74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M402" s="74"/>
      <c r="BN402" s="75"/>
      <c r="BO402" s="75"/>
      <c r="BP402" s="75"/>
      <c r="BQ402" s="75"/>
      <c r="BR402" s="75"/>
      <c r="BS402" s="75"/>
      <c r="BT402" s="75"/>
      <c r="BU402" s="75"/>
      <c r="BV402" s="75"/>
      <c r="BW402" s="75"/>
      <c r="BX402" s="75"/>
      <c r="BY402" s="75"/>
      <c r="BZ402" s="75"/>
      <c r="CA402" s="75"/>
      <c r="CB402" s="75"/>
      <c r="CC402" s="75"/>
      <c r="CD402" s="75"/>
      <c r="CE402" s="75"/>
      <c r="CF402" s="75"/>
    </row>
    <row r="403" spans="1:84" s="76" customFormat="1" ht="21" hidden="1" x14ac:dyDescent="0.45">
      <c r="A403" s="36">
        <v>53267</v>
      </c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4"/>
      <c r="V403" s="36">
        <v>53267</v>
      </c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4"/>
      <c r="AQ403" s="34"/>
      <c r="AR403" s="74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M403" s="74"/>
      <c r="BN403" s="75"/>
      <c r="BO403" s="75"/>
      <c r="BP403" s="75"/>
      <c r="BQ403" s="75"/>
      <c r="BR403" s="75"/>
      <c r="BS403" s="75"/>
      <c r="BT403" s="75"/>
      <c r="BU403" s="75"/>
      <c r="BV403" s="75"/>
      <c r="BW403" s="75"/>
      <c r="BX403" s="75"/>
      <c r="BY403" s="75"/>
      <c r="BZ403" s="75"/>
      <c r="CA403" s="75"/>
      <c r="CB403" s="75"/>
      <c r="CC403" s="75"/>
      <c r="CD403" s="75"/>
      <c r="CE403" s="75"/>
      <c r="CF403" s="75"/>
    </row>
    <row r="404" spans="1:84" s="76" customFormat="1" ht="21" hidden="1" x14ac:dyDescent="0.45">
      <c r="A404" s="38">
        <v>53297</v>
      </c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4"/>
      <c r="V404" s="38">
        <v>53297</v>
      </c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4"/>
      <c r="AQ404" s="34"/>
      <c r="AR404" s="74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M404" s="74"/>
      <c r="BN404" s="75"/>
      <c r="BO404" s="75"/>
      <c r="BP404" s="75"/>
      <c r="BQ404" s="75"/>
      <c r="BR404" s="75"/>
      <c r="BS404" s="75"/>
      <c r="BT404" s="75"/>
      <c r="BU404" s="75"/>
      <c r="BV404" s="75"/>
      <c r="BW404" s="75"/>
      <c r="BX404" s="75"/>
      <c r="BY404" s="75"/>
      <c r="BZ404" s="75"/>
      <c r="CA404" s="75"/>
      <c r="CB404" s="75"/>
      <c r="CC404" s="75"/>
      <c r="CD404" s="75"/>
      <c r="CE404" s="75"/>
      <c r="CF404" s="75"/>
    </row>
    <row r="405" spans="1:84" s="76" customFormat="1" ht="21" hidden="1" x14ac:dyDescent="0.45">
      <c r="A405" s="40">
        <v>53328</v>
      </c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34"/>
      <c r="V405" s="40">
        <v>53328</v>
      </c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34"/>
      <c r="AQ405" s="34"/>
      <c r="AR405" s="74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M405" s="74"/>
      <c r="BN405" s="75"/>
      <c r="BO405" s="75"/>
      <c r="BP405" s="75"/>
      <c r="BQ405" s="75"/>
      <c r="BR405" s="75"/>
      <c r="BS405" s="75"/>
      <c r="BT405" s="75"/>
      <c r="BU405" s="75"/>
      <c r="BV405" s="75"/>
      <c r="BW405" s="75"/>
      <c r="BX405" s="75"/>
      <c r="BY405" s="75"/>
      <c r="BZ405" s="75"/>
      <c r="CA405" s="75"/>
      <c r="CB405" s="75"/>
      <c r="CC405" s="75"/>
      <c r="CD405" s="75"/>
      <c r="CE405" s="75"/>
      <c r="CF405" s="75"/>
    </row>
    <row r="406" spans="1:84" s="76" customFormat="1" ht="21" hidden="1" x14ac:dyDescent="0.45">
      <c r="A406" s="42">
        <v>53359</v>
      </c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34"/>
      <c r="V406" s="42">
        <v>53359</v>
      </c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34"/>
      <c r="AQ406" s="34"/>
      <c r="AR406" s="74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M406" s="74"/>
      <c r="BN406" s="75"/>
      <c r="BO406" s="75"/>
      <c r="BP406" s="75"/>
      <c r="BQ406" s="75"/>
      <c r="BR406" s="75"/>
      <c r="BS406" s="75"/>
      <c r="BT406" s="75"/>
      <c r="BU406" s="75"/>
      <c r="BV406" s="75"/>
      <c r="BW406" s="75"/>
      <c r="BX406" s="75"/>
      <c r="BY406" s="75"/>
      <c r="BZ406" s="75"/>
      <c r="CA406" s="75"/>
      <c r="CB406" s="75"/>
      <c r="CC406" s="75"/>
      <c r="CD406" s="75"/>
      <c r="CE406" s="75"/>
      <c r="CF406" s="75"/>
    </row>
    <row r="407" spans="1:84" s="76" customFormat="1" ht="21" hidden="1" x14ac:dyDescent="0.45">
      <c r="A407" s="42">
        <v>53387</v>
      </c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34"/>
      <c r="V407" s="42">
        <v>53387</v>
      </c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34"/>
      <c r="AQ407" s="34"/>
      <c r="AR407" s="74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M407" s="74"/>
      <c r="BN407" s="75"/>
      <c r="BO407" s="75"/>
      <c r="BP407" s="75"/>
      <c r="BQ407" s="75"/>
      <c r="BR407" s="75"/>
      <c r="BS407" s="75"/>
      <c r="BT407" s="75"/>
      <c r="BU407" s="75"/>
      <c r="BV407" s="75"/>
      <c r="BW407" s="75"/>
      <c r="BX407" s="75"/>
      <c r="BY407" s="75"/>
      <c r="BZ407" s="75"/>
      <c r="CA407" s="75"/>
      <c r="CB407" s="75"/>
      <c r="CC407" s="75"/>
      <c r="CD407" s="75"/>
      <c r="CE407" s="75"/>
      <c r="CF407" s="75"/>
    </row>
    <row r="408" spans="1:84" s="76" customFormat="1" ht="21" hidden="1" x14ac:dyDescent="0.45">
      <c r="A408" s="42">
        <v>53418</v>
      </c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34"/>
      <c r="V408" s="42">
        <v>53418</v>
      </c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34"/>
      <c r="AQ408" s="34"/>
      <c r="AR408" s="74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M408" s="74"/>
      <c r="BN408" s="75"/>
      <c r="BO408" s="75"/>
      <c r="BP408" s="75"/>
      <c r="BQ408" s="75"/>
      <c r="BR408" s="75"/>
      <c r="BS408" s="75"/>
      <c r="BT408" s="75"/>
      <c r="BU408" s="75"/>
      <c r="BV408" s="75"/>
      <c r="BW408" s="75"/>
      <c r="BX408" s="75"/>
      <c r="BY408" s="75"/>
      <c r="BZ408" s="75"/>
      <c r="CA408" s="75"/>
      <c r="CB408" s="75"/>
      <c r="CC408" s="75"/>
      <c r="CD408" s="75"/>
      <c r="CE408" s="75"/>
      <c r="CF408" s="75"/>
    </row>
    <row r="409" spans="1:84" s="76" customFormat="1" ht="21" hidden="1" x14ac:dyDescent="0.45">
      <c r="A409" s="42">
        <v>53448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34"/>
      <c r="V409" s="42">
        <v>53448</v>
      </c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34"/>
      <c r="AQ409" s="34"/>
      <c r="AR409" s="74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M409" s="74"/>
      <c r="BN409" s="75"/>
      <c r="BO409" s="75"/>
      <c r="BP409" s="75"/>
      <c r="BQ409" s="75"/>
      <c r="BR409" s="75"/>
      <c r="BS409" s="75"/>
      <c r="BT409" s="75"/>
      <c r="BU409" s="75"/>
      <c r="BV409" s="75"/>
      <c r="BW409" s="75"/>
      <c r="BX409" s="75"/>
      <c r="BY409" s="75"/>
      <c r="BZ409" s="75"/>
      <c r="CA409" s="75"/>
      <c r="CB409" s="75"/>
      <c r="CC409" s="75"/>
      <c r="CD409" s="75"/>
      <c r="CE409" s="75"/>
      <c r="CF409" s="75"/>
    </row>
    <row r="410" spans="1:84" s="76" customFormat="1" ht="21" hidden="1" x14ac:dyDescent="0.45">
      <c r="A410" s="42">
        <v>53479</v>
      </c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34"/>
      <c r="V410" s="42">
        <v>53479</v>
      </c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34"/>
      <c r="AQ410" s="34"/>
      <c r="AR410" s="74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M410" s="74"/>
      <c r="BN410" s="75"/>
      <c r="BO410" s="75"/>
      <c r="BP410" s="75"/>
      <c r="BQ410" s="75"/>
      <c r="BR410" s="75"/>
      <c r="BS410" s="75"/>
      <c r="BT410" s="75"/>
      <c r="BU410" s="75"/>
      <c r="BV410" s="75"/>
      <c r="BW410" s="75"/>
      <c r="BX410" s="75"/>
      <c r="BY410" s="75"/>
      <c r="BZ410" s="75"/>
      <c r="CA410" s="75"/>
      <c r="CB410" s="75"/>
      <c r="CC410" s="75"/>
      <c r="CD410" s="75"/>
      <c r="CE410" s="75"/>
      <c r="CF410" s="75"/>
    </row>
    <row r="411" spans="1:84" s="76" customFormat="1" ht="21" hidden="1" x14ac:dyDescent="0.45">
      <c r="A411" s="42">
        <v>53509</v>
      </c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34"/>
      <c r="V411" s="42">
        <v>53509</v>
      </c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34"/>
      <c r="AQ411" s="34"/>
      <c r="AR411" s="74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M411" s="74"/>
      <c r="BN411" s="75"/>
      <c r="BO411" s="75"/>
      <c r="BP411" s="75"/>
      <c r="BQ411" s="75"/>
      <c r="BR411" s="75"/>
      <c r="BS411" s="75"/>
      <c r="BT411" s="75"/>
      <c r="BU411" s="75"/>
      <c r="BV411" s="75"/>
      <c r="BW411" s="75"/>
      <c r="BX411" s="75"/>
      <c r="BY411" s="75"/>
      <c r="BZ411" s="75"/>
      <c r="CA411" s="75"/>
      <c r="CB411" s="75"/>
      <c r="CC411" s="75"/>
      <c r="CD411" s="75"/>
      <c r="CE411" s="75"/>
      <c r="CF411" s="75"/>
    </row>
    <row r="412" spans="1:84" s="76" customFormat="1" ht="21" hidden="1" x14ac:dyDescent="0.45">
      <c r="A412" s="42">
        <v>53540</v>
      </c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34"/>
      <c r="V412" s="42">
        <v>53540</v>
      </c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34"/>
      <c r="AQ412" s="34"/>
      <c r="AR412" s="74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M412" s="74"/>
      <c r="BN412" s="75"/>
      <c r="BO412" s="75"/>
      <c r="BP412" s="75"/>
      <c r="BQ412" s="75"/>
      <c r="BR412" s="75"/>
      <c r="BS412" s="75"/>
      <c r="BT412" s="75"/>
      <c r="BU412" s="75"/>
      <c r="BV412" s="75"/>
      <c r="BW412" s="75"/>
      <c r="BX412" s="75"/>
      <c r="BY412" s="75"/>
      <c r="BZ412" s="75"/>
      <c r="CA412" s="75"/>
      <c r="CB412" s="75"/>
      <c r="CC412" s="75"/>
      <c r="CD412" s="75"/>
      <c r="CE412" s="75"/>
      <c r="CF412" s="75"/>
    </row>
    <row r="413" spans="1:84" s="76" customFormat="1" ht="21" hidden="1" x14ac:dyDescent="0.45">
      <c r="A413" s="42">
        <v>53571</v>
      </c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34"/>
      <c r="V413" s="42">
        <v>53571</v>
      </c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34"/>
      <c r="AQ413" s="34"/>
      <c r="AR413" s="74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M413" s="74"/>
      <c r="BN413" s="75"/>
      <c r="BO413" s="75"/>
      <c r="BP413" s="75"/>
      <c r="BQ413" s="75"/>
      <c r="BR413" s="75"/>
      <c r="BS413" s="75"/>
      <c r="BT413" s="75"/>
      <c r="BU413" s="75"/>
      <c r="BV413" s="75"/>
      <c r="BW413" s="75"/>
      <c r="BX413" s="75"/>
      <c r="BY413" s="75"/>
      <c r="BZ413" s="75"/>
      <c r="CA413" s="75"/>
      <c r="CB413" s="75"/>
      <c r="CC413" s="75"/>
      <c r="CD413" s="75"/>
      <c r="CE413" s="75"/>
      <c r="CF413" s="75"/>
    </row>
    <row r="414" spans="1:84" s="76" customFormat="1" ht="21" hidden="1" x14ac:dyDescent="0.45">
      <c r="A414" s="42">
        <v>53601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34"/>
      <c r="V414" s="42">
        <v>53601</v>
      </c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34"/>
      <c r="AQ414" s="34"/>
      <c r="AR414" s="74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M414" s="74"/>
      <c r="BN414" s="75"/>
      <c r="BO414" s="75"/>
      <c r="BP414" s="75"/>
      <c r="BQ414" s="75"/>
      <c r="BR414" s="75"/>
      <c r="BS414" s="75"/>
      <c r="BT414" s="75"/>
      <c r="BU414" s="75"/>
      <c r="BV414" s="75"/>
      <c r="BW414" s="75"/>
      <c r="BX414" s="75"/>
      <c r="BY414" s="75"/>
      <c r="BZ414" s="75"/>
      <c r="CA414" s="75"/>
      <c r="CB414" s="75"/>
      <c r="CC414" s="75"/>
      <c r="CD414" s="75"/>
      <c r="CE414" s="75"/>
      <c r="CF414" s="75"/>
    </row>
    <row r="415" spans="1:84" s="76" customFormat="1" ht="21" hidden="1" x14ac:dyDescent="0.45">
      <c r="A415" s="42">
        <v>53632</v>
      </c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34"/>
      <c r="V415" s="42">
        <v>53632</v>
      </c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34"/>
      <c r="AQ415" s="34"/>
      <c r="AR415" s="74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M415" s="74"/>
      <c r="BN415" s="75"/>
      <c r="BO415" s="75"/>
      <c r="BP415" s="75"/>
      <c r="BQ415" s="75"/>
      <c r="BR415" s="75"/>
      <c r="BS415" s="75"/>
      <c r="BT415" s="75"/>
      <c r="BU415" s="75"/>
      <c r="BV415" s="75"/>
      <c r="BW415" s="75"/>
      <c r="BX415" s="75"/>
      <c r="BY415" s="75"/>
      <c r="BZ415" s="75"/>
      <c r="CA415" s="75"/>
      <c r="CB415" s="75"/>
      <c r="CC415" s="75"/>
      <c r="CD415" s="75"/>
      <c r="CE415" s="75"/>
      <c r="CF415" s="75"/>
    </row>
    <row r="416" spans="1:84" s="76" customFormat="1" ht="21" hidden="1" x14ac:dyDescent="0.45">
      <c r="A416" s="44">
        <v>53662</v>
      </c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34"/>
      <c r="V416" s="44">
        <v>53662</v>
      </c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34"/>
      <c r="AQ416" s="34"/>
      <c r="AR416" s="74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M416" s="74"/>
      <c r="BN416" s="75"/>
      <c r="BO416" s="75"/>
      <c r="BP416" s="75"/>
      <c r="BQ416" s="75"/>
      <c r="BR416" s="75"/>
      <c r="BS416" s="75"/>
      <c r="BT416" s="75"/>
      <c r="BU416" s="75"/>
      <c r="BV416" s="75"/>
      <c r="BW416" s="75"/>
      <c r="BX416" s="75"/>
      <c r="BY416" s="75"/>
      <c r="BZ416" s="75"/>
      <c r="CA416" s="75"/>
      <c r="CB416" s="75"/>
      <c r="CC416" s="75"/>
      <c r="CD416" s="75"/>
      <c r="CE416" s="75"/>
      <c r="CF416" s="75"/>
    </row>
    <row r="417" spans="1:84" s="76" customFormat="1" ht="21" hidden="1" x14ac:dyDescent="0.45">
      <c r="A417" s="46">
        <v>53693</v>
      </c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34"/>
      <c r="V417" s="46">
        <v>53693</v>
      </c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34"/>
      <c r="AQ417" s="34"/>
      <c r="AR417" s="74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M417" s="74"/>
      <c r="BN417" s="75"/>
      <c r="BO417" s="75"/>
      <c r="BP417" s="75"/>
      <c r="BQ417" s="75"/>
      <c r="BR417" s="75"/>
      <c r="BS417" s="75"/>
      <c r="BT417" s="75"/>
      <c r="BU417" s="75"/>
      <c r="BV417" s="75"/>
      <c r="BW417" s="75"/>
      <c r="BX417" s="75"/>
      <c r="BY417" s="75"/>
      <c r="BZ417" s="75"/>
      <c r="CA417" s="75"/>
      <c r="CB417" s="75"/>
      <c r="CC417" s="75"/>
      <c r="CD417" s="75"/>
      <c r="CE417" s="75"/>
      <c r="CF417" s="75"/>
    </row>
    <row r="418" spans="1:84" s="76" customFormat="1" ht="21" hidden="1" x14ac:dyDescent="0.45">
      <c r="A418" s="36">
        <v>53724</v>
      </c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4"/>
      <c r="V418" s="36">
        <v>53724</v>
      </c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4"/>
      <c r="AQ418" s="34"/>
      <c r="AR418" s="74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M418" s="74"/>
      <c r="BN418" s="75"/>
      <c r="BO418" s="75"/>
      <c r="BP418" s="75"/>
      <c r="BQ418" s="75"/>
      <c r="BR418" s="75"/>
      <c r="BS418" s="75"/>
      <c r="BT418" s="75"/>
      <c r="BU418" s="75"/>
      <c r="BV418" s="75"/>
      <c r="BW418" s="75"/>
      <c r="BX418" s="75"/>
      <c r="BY418" s="75"/>
      <c r="BZ418" s="75"/>
      <c r="CA418" s="75"/>
      <c r="CB418" s="75"/>
      <c r="CC418" s="75"/>
      <c r="CD418" s="75"/>
      <c r="CE418" s="75"/>
      <c r="CF418" s="75"/>
    </row>
    <row r="419" spans="1:84" s="76" customFormat="1" ht="21" hidden="1" x14ac:dyDescent="0.45">
      <c r="A419" s="36">
        <v>53752</v>
      </c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4"/>
      <c r="V419" s="36">
        <v>53752</v>
      </c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4"/>
      <c r="AQ419" s="34"/>
      <c r="AR419" s="74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M419" s="74"/>
      <c r="BN419" s="75"/>
      <c r="BO419" s="75"/>
      <c r="BP419" s="75"/>
      <c r="BQ419" s="75"/>
      <c r="BR419" s="75"/>
      <c r="BS419" s="75"/>
      <c r="BT419" s="75"/>
      <c r="BU419" s="75"/>
      <c r="BV419" s="75"/>
      <c r="BW419" s="75"/>
      <c r="BX419" s="75"/>
      <c r="BY419" s="75"/>
      <c r="BZ419" s="75"/>
      <c r="CA419" s="75"/>
      <c r="CB419" s="75"/>
      <c r="CC419" s="75"/>
      <c r="CD419" s="75"/>
      <c r="CE419" s="75"/>
      <c r="CF419" s="75"/>
    </row>
    <row r="420" spans="1:84" s="76" customFormat="1" ht="21" hidden="1" x14ac:dyDescent="0.45">
      <c r="A420" s="36">
        <v>53783</v>
      </c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4"/>
      <c r="V420" s="36">
        <v>53783</v>
      </c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4"/>
      <c r="AQ420" s="34"/>
      <c r="AR420" s="74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M420" s="74"/>
      <c r="BN420" s="75"/>
      <c r="BO420" s="75"/>
      <c r="BP420" s="75"/>
      <c r="BQ420" s="75"/>
      <c r="BR420" s="75"/>
      <c r="BS420" s="75"/>
      <c r="BT420" s="75"/>
      <c r="BU420" s="75"/>
      <c r="BV420" s="75"/>
      <c r="BW420" s="75"/>
      <c r="BX420" s="75"/>
      <c r="BY420" s="75"/>
      <c r="BZ420" s="75"/>
      <c r="CA420" s="75"/>
      <c r="CB420" s="75"/>
      <c r="CC420" s="75"/>
      <c r="CD420" s="75"/>
      <c r="CE420" s="75"/>
      <c r="CF420" s="75"/>
    </row>
    <row r="421" spans="1:84" s="76" customFormat="1" ht="21" hidden="1" x14ac:dyDescent="0.45">
      <c r="A421" s="36">
        <v>53813</v>
      </c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4"/>
      <c r="V421" s="36">
        <v>53813</v>
      </c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4"/>
      <c r="AQ421" s="34"/>
      <c r="AR421" s="74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M421" s="74"/>
      <c r="BN421" s="75"/>
      <c r="BO421" s="75"/>
      <c r="BP421" s="75"/>
      <c r="BQ421" s="75"/>
      <c r="BR421" s="75"/>
      <c r="BS421" s="75"/>
      <c r="BT421" s="75"/>
      <c r="BU421" s="75"/>
      <c r="BV421" s="75"/>
      <c r="BW421" s="75"/>
      <c r="BX421" s="75"/>
      <c r="BY421" s="75"/>
      <c r="BZ421" s="75"/>
      <c r="CA421" s="75"/>
      <c r="CB421" s="75"/>
      <c r="CC421" s="75"/>
      <c r="CD421" s="75"/>
      <c r="CE421" s="75"/>
      <c r="CF421" s="75"/>
    </row>
    <row r="422" spans="1:84" s="76" customFormat="1" ht="21" hidden="1" x14ac:dyDescent="0.45">
      <c r="A422" s="36">
        <v>53844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4"/>
      <c r="V422" s="36">
        <v>53844</v>
      </c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4"/>
      <c r="AQ422" s="34"/>
      <c r="AR422" s="74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M422" s="74"/>
      <c r="BN422" s="75"/>
      <c r="BO422" s="75"/>
      <c r="BP422" s="75"/>
      <c r="BQ422" s="75"/>
      <c r="BR422" s="75"/>
      <c r="BS422" s="75"/>
      <c r="BT422" s="75"/>
      <c r="BU422" s="75"/>
      <c r="BV422" s="75"/>
      <c r="BW422" s="75"/>
      <c r="BX422" s="75"/>
      <c r="BY422" s="75"/>
      <c r="BZ422" s="75"/>
      <c r="CA422" s="75"/>
      <c r="CB422" s="75"/>
      <c r="CC422" s="75"/>
      <c r="CD422" s="75"/>
      <c r="CE422" s="75"/>
      <c r="CF422" s="75"/>
    </row>
    <row r="423" spans="1:84" s="76" customFormat="1" ht="21" hidden="1" x14ac:dyDescent="0.45">
      <c r="A423" s="36">
        <v>53874</v>
      </c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4"/>
      <c r="V423" s="36">
        <v>53874</v>
      </c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4"/>
      <c r="AQ423" s="34"/>
      <c r="AR423" s="74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M423" s="74"/>
      <c r="BN423" s="75"/>
      <c r="BO423" s="75"/>
      <c r="BP423" s="75"/>
      <c r="BQ423" s="75"/>
      <c r="BR423" s="75"/>
      <c r="BS423" s="75"/>
      <c r="BT423" s="75"/>
      <c r="BU423" s="75"/>
      <c r="BV423" s="75"/>
      <c r="BW423" s="75"/>
      <c r="BX423" s="75"/>
      <c r="BY423" s="75"/>
      <c r="BZ423" s="75"/>
      <c r="CA423" s="75"/>
      <c r="CB423" s="75"/>
      <c r="CC423" s="75"/>
      <c r="CD423" s="75"/>
      <c r="CE423" s="75"/>
      <c r="CF423" s="75"/>
    </row>
    <row r="424" spans="1:84" s="76" customFormat="1" ht="21" hidden="1" x14ac:dyDescent="0.45">
      <c r="A424" s="36">
        <v>53905</v>
      </c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4"/>
      <c r="V424" s="36">
        <v>53905</v>
      </c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4"/>
      <c r="AQ424" s="34"/>
      <c r="AR424" s="74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M424" s="74"/>
      <c r="BN424" s="75"/>
      <c r="BO424" s="75"/>
      <c r="BP424" s="75"/>
      <c r="BQ424" s="75"/>
      <c r="BR424" s="75"/>
      <c r="BS424" s="75"/>
      <c r="BT424" s="75"/>
      <c r="BU424" s="75"/>
      <c r="BV424" s="75"/>
      <c r="BW424" s="75"/>
      <c r="BX424" s="75"/>
      <c r="BY424" s="75"/>
      <c r="BZ424" s="75"/>
      <c r="CA424" s="75"/>
      <c r="CB424" s="75"/>
      <c r="CC424" s="75"/>
      <c r="CD424" s="75"/>
      <c r="CE424" s="75"/>
      <c r="CF424" s="75"/>
    </row>
    <row r="425" spans="1:84" s="76" customFormat="1" ht="21" hidden="1" x14ac:dyDescent="0.45">
      <c r="A425" s="36">
        <v>53936</v>
      </c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4"/>
      <c r="V425" s="36">
        <v>53936</v>
      </c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4"/>
      <c r="AQ425" s="34"/>
      <c r="AR425" s="74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M425" s="74"/>
      <c r="BN425" s="75"/>
      <c r="BO425" s="75"/>
      <c r="BP425" s="75"/>
      <c r="BQ425" s="75"/>
      <c r="BR425" s="75"/>
      <c r="BS425" s="75"/>
      <c r="BT425" s="75"/>
      <c r="BU425" s="75"/>
      <c r="BV425" s="75"/>
      <c r="BW425" s="75"/>
      <c r="BX425" s="75"/>
      <c r="BY425" s="75"/>
      <c r="BZ425" s="75"/>
      <c r="CA425" s="75"/>
      <c r="CB425" s="75"/>
      <c r="CC425" s="75"/>
      <c r="CD425" s="75"/>
      <c r="CE425" s="75"/>
      <c r="CF425" s="75"/>
    </row>
    <row r="426" spans="1:84" s="76" customFormat="1" ht="21" hidden="1" x14ac:dyDescent="0.45">
      <c r="A426" s="36">
        <v>53966</v>
      </c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4"/>
      <c r="V426" s="36">
        <v>53966</v>
      </c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4"/>
      <c r="AQ426" s="34"/>
      <c r="AR426" s="74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M426" s="74"/>
      <c r="BN426" s="75"/>
      <c r="BO426" s="75"/>
      <c r="BP426" s="75"/>
      <c r="BQ426" s="75"/>
      <c r="BR426" s="75"/>
      <c r="BS426" s="75"/>
      <c r="BT426" s="75"/>
      <c r="BU426" s="75"/>
      <c r="BV426" s="75"/>
      <c r="BW426" s="75"/>
      <c r="BX426" s="75"/>
      <c r="BY426" s="75"/>
      <c r="BZ426" s="75"/>
      <c r="CA426" s="75"/>
      <c r="CB426" s="75"/>
      <c r="CC426" s="75"/>
      <c r="CD426" s="75"/>
      <c r="CE426" s="75"/>
      <c r="CF426" s="75"/>
    </row>
    <row r="427" spans="1:84" s="76" customFormat="1" ht="21" hidden="1" x14ac:dyDescent="0.45">
      <c r="A427" s="36">
        <v>53997</v>
      </c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4"/>
      <c r="V427" s="36">
        <v>53997</v>
      </c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4"/>
      <c r="AQ427" s="34"/>
      <c r="AR427" s="74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M427" s="74"/>
      <c r="BN427" s="75"/>
      <c r="BO427" s="75"/>
      <c r="BP427" s="75"/>
      <c r="BQ427" s="75"/>
      <c r="BR427" s="75"/>
      <c r="BS427" s="75"/>
      <c r="BT427" s="75"/>
      <c r="BU427" s="75"/>
      <c r="BV427" s="75"/>
      <c r="BW427" s="75"/>
      <c r="BX427" s="75"/>
      <c r="BY427" s="75"/>
      <c r="BZ427" s="75"/>
      <c r="CA427" s="75"/>
      <c r="CB427" s="75"/>
      <c r="CC427" s="75"/>
      <c r="CD427" s="75"/>
      <c r="CE427" s="75"/>
      <c r="CF427" s="75"/>
    </row>
    <row r="428" spans="1:84" s="76" customFormat="1" ht="21" hidden="1" x14ac:dyDescent="0.45">
      <c r="A428" s="38">
        <v>54027</v>
      </c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4"/>
      <c r="V428" s="38">
        <v>54027</v>
      </c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4"/>
      <c r="AQ428" s="34"/>
      <c r="AR428" s="74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M428" s="74"/>
      <c r="BN428" s="75"/>
      <c r="BO428" s="75"/>
      <c r="BP428" s="75"/>
      <c r="BQ428" s="75"/>
      <c r="BR428" s="75"/>
      <c r="BS428" s="75"/>
      <c r="BT428" s="75"/>
      <c r="BU428" s="75"/>
      <c r="BV428" s="75"/>
      <c r="BW428" s="75"/>
      <c r="BX428" s="75"/>
      <c r="BY428" s="75"/>
      <c r="BZ428" s="75"/>
      <c r="CA428" s="75"/>
      <c r="CB428" s="75"/>
      <c r="CC428" s="75"/>
      <c r="CD428" s="75"/>
      <c r="CE428" s="75"/>
      <c r="CF428" s="75"/>
    </row>
    <row r="429" spans="1:84" s="76" customFormat="1" ht="21" hidden="1" x14ac:dyDescent="0.45">
      <c r="A429" s="40">
        <v>54058</v>
      </c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34"/>
      <c r="V429" s="40">
        <v>54058</v>
      </c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34"/>
      <c r="AQ429" s="34"/>
      <c r="AR429" s="74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M429" s="74"/>
      <c r="BN429" s="75"/>
      <c r="BO429" s="75"/>
      <c r="BP429" s="75"/>
      <c r="BQ429" s="75"/>
      <c r="BR429" s="75"/>
      <c r="BS429" s="75"/>
      <c r="BT429" s="75"/>
      <c r="BU429" s="75"/>
      <c r="BV429" s="75"/>
      <c r="BW429" s="75"/>
      <c r="BX429" s="75"/>
      <c r="BY429" s="75"/>
      <c r="BZ429" s="75"/>
      <c r="CA429" s="75"/>
      <c r="CB429" s="75"/>
      <c r="CC429" s="75"/>
      <c r="CD429" s="75"/>
      <c r="CE429" s="75"/>
      <c r="CF429" s="75"/>
    </row>
    <row r="430" spans="1:84" s="76" customFormat="1" ht="21" hidden="1" x14ac:dyDescent="0.45">
      <c r="A430" s="42">
        <v>54089</v>
      </c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34"/>
      <c r="V430" s="42">
        <v>54089</v>
      </c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34"/>
      <c r="AQ430" s="34"/>
      <c r="AR430" s="74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M430" s="74"/>
      <c r="BN430" s="75"/>
      <c r="BO430" s="75"/>
      <c r="BP430" s="75"/>
      <c r="BQ430" s="75"/>
      <c r="BR430" s="75"/>
      <c r="BS430" s="75"/>
      <c r="BT430" s="75"/>
      <c r="BU430" s="75"/>
      <c r="BV430" s="75"/>
      <c r="BW430" s="75"/>
      <c r="BX430" s="75"/>
      <c r="BY430" s="75"/>
      <c r="BZ430" s="75"/>
      <c r="CA430" s="75"/>
      <c r="CB430" s="75"/>
      <c r="CC430" s="75"/>
      <c r="CD430" s="75"/>
      <c r="CE430" s="75"/>
      <c r="CF430" s="75"/>
    </row>
    <row r="431" spans="1:84" s="76" customFormat="1" ht="21" hidden="1" x14ac:dyDescent="0.45">
      <c r="A431" s="42">
        <v>54118</v>
      </c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34"/>
      <c r="V431" s="42">
        <v>54118</v>
      </c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34"/>
      <c r="AQ431" s="34"/>
      <c r="AR431" s="74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M431" s="74"/>
      <c r="BN431" s="75"/>
      <c r="BO431" s="75"/>
      <c r="BP431" s="75"/>
      <c r="BQ431" s="75"/>
      <c r="BR431" s="75"/>
      <c r="BS431" s="75"/>
      <c r="BT431" s="75"/>
      <c r="BU431" s="75"/>
      <c r="BV431" s="75"/>
      <c r="BW431" s="75"/>
      <c r="BX431" s="75"/>
      <c r="BY431" s="75"/>
      <c r="BZ431" s="75"/>
      <c r="CA431" s="75"/>
      <c r="CB431" s="75"/>
      <c r="CC431" s="75"/>
      <c r="CD431" s="75"/>
      <c r="CE431" s="75"/>
      <c r="CF431" s="75"/>
    </row>
    <row r="432" spans="1:84" s="76" customFormat="1" ht="21" hidden="1" x14ac:dyDescent="0.45">
      <c r="A432" s="42">
        <v>54149</v>
      </c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34"/>
      <c r="V432" s="42">
        <v>54149</v>
      </c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34"/>
      <c r="AQ432" s="34"/>
      <c r="AR432" s="74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M432" s="74"/>
      <c r="BN432" s="75"/>
      <c r="BO432" s="75"/>
      <c r="BP432" s="75"/>
      <c r="BQ432" s="75"/>
      <c r="BR432" s="75"/>
      <c r="BS432" s="75"/>
      <c r="BT432" s="75"/>
      <c r="BU432" s="75"/>
      <c r="BV432" s="75"/>
      <c r="BW432" s="75"/>
      <c r="BX432" s="75"/>
      <c r="BY432" s="75"/>
      <c r="BZ432" s="75"/>
      <c r="CA432" s="75"/>
      <c r="CB432" s="75"/>
      <c r="CC432" s="75"/>
      <c r="CD432" s="75"/>
      <c r="CE432" s="75"/>
      <c r="CF432" s="75"/>
    </row>
    <row r="433" spans="1:84" s="76" customFormat="1" ht="21" hidden="1" x14ac:dyDescent="0.45">
      <c r="A433" s="42">
        <v>54179</v>
      </c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34"/>
      <c r="V433" s="42">
        <v>54179</v>
      </c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34"/>
      <c r="AQ433" s="34"/>
      <c r="AR433" s="74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M433" s="74"/>
      <c r="BN433" s="75"/>
      <c r="BO433" s="75"/>
      <c r="BP433" s="75"/>
      <c r="BQ433" s="75"/>
      <c r="BR433" s="75"/>
      <c r="BS433" s="75"/>
      <c r="BT433" s="75"/>
      <c r="BU433" s="75"/>
      <c r="BV433" s="75"/>
      <c r="BW433" s="75"/>
      <c r="BX433" s="75"/>
      <c r="BY433" s="75"/>
      <c r="BZ433" s="75"/>
      <c r="CA433" s="75"/>
      <c r="CB433" s="75"/>
      <c r="CC433" s="75"/>
      <c r="CD433" s="75"/>
      <c r="CE433" s="75"/>
      <c r="CF433" s="75"/>
    </row>
    <row r="434" spans="1:84" s="76" customFormat="1" ht="21" hidden="1" x14ac:dyDescent="0.45">
      <c r="A434" s="42">
        <v>54210</v>
      </c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34"/>
      <c r="V434" s="42">
        <v>54210</v>
      </c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34"/>
      <c r="AQ434" s="34"/>
      <c r="AR434" s="74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M434" s="74"/>
      <c r="BN434" s="75"/>
      <c r="BO434" s="75"/>
      <c r="BP434" s="75"/>
      <c r="BQ434" s="75"/>
      <c r="BR434" s="75"/>
      <c r="BS434" s="75"/>
      <c r="BT434" s="75"/>
      <c r="BU434" s="75"/>
      <c r="BV434" s="75"/>
      <c r="BW434" s="75"/>
      <c r="BX434" s="75"/>
      <c r="BY434" s="75"/>
      <c r="BZ434" s="75"/>
      <c r="CA434" s="75"/>
      <c r="CB434" s="75"/>
      <c r="CC434" s="75"/>
      <c r="CD434" s="75"/>
      <c r="CE434" s="75"/>
      <c r="CF434" s="75"/>
    </row>
    <row r="435" spans="1:84" s="76" customFormat="1" ht="21" hidden="1" x14ac:dyDescent="0.45">
      <c r="A435" s="42">
        <v>54240</v>
      </c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34"/>
      <c r="V435" s="42">
        <v>54240</v>
      </c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34"/>
      <c r="AQ435" s="34"/>
      <c r="AR435" s="74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M435" s="74"/>
      <c r="BN435" s="75"/>
      <c r="BO435" s="75"/>
      <c r="BP435" s="75"/>
      <c r="BQ435" s="75"/>
      <c r="BR435" s="75"/>
      <c r="BS435" s="75"/>
      <c r="BT435" s="75"/>
      <c r="BU435" s="75"/>
      <c r="BV435" s="75"/>
      <c r="BW435" s="75"/>
      <c r="BX435" s="75"/>
      <c r="BY435" s="75"/>
      <c r="BZ435" s="75"/>
      <c r="CA435" s="75"/>
      <c r="CB435" s="75"/>
      <c r="CC435" s="75"/>
      <c r="CD435" s="75"/>
      <c r="CE435" s="75"/>
      <c r="CF435" s="75"/>
    </row>
    <row r="436" spans="1:84" s="76" customFormat="1" ht="21" hidden="1" x14ac:dyDescent="0.45">
      <c r="A436" s="42">
        <v>54271</v>
      </c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34"/>
      <c r="V436" s="42">
        <v>54271</v>
      </c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34"/>
      <c r="AQ436" s="34"/>
      <c r="AR436" s="74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M436" s="74"/>
      <c r="BN436" s="75"/>
      <c r="BO436" s="75"/>
      <c r="BP436" s="75"/>
      <c r="BQ436" s="75"/>
      <c r="BR436" s="75"/>
      <c r="BS436" s="75"/>
      <c r="BT436" s="75"/>
      <c r="BU436" s="75"/>
      <c r="BV436" s="75"/>
      <c r="BW436" s="75"/>
      <c r="BX436" s="75"/>
      <c r="BY436" s="75"/>
      <c r="BZ436" s="75"/>
      <c r="CA436" s="75"/>
      <c r="CB436" s="75"/>
      <c r="CC436" s="75"/>
      <c r="CD436" s="75"/>
      <c r="CE436" s="75"/>
      <c r="CF436" s="75"/>
    </row>
    <row r="437" spans="1:84" s="76" customFormat="1" ht="21" hidden="1" x14ac:dyDescent="0.45">
      <c r="A437" s="42">
        <v>54302</v>
      </c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34"/>
      <c r="V437" s="42">
        <v>54302</v>
      </c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34"/>
      <c r="AQ437" s="34"/>
      <c r="AR437" s="74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M437" s="74"/>
      <c r="BN437" s="75"/>
      <c r="BO437" s="75"/>
      <c r="BP437" s="75"/>
      <c r="BQ437" s="75"/>
      <c r="BR437" s="75"/>
      <c r="BS437" s="75"/>
      <c r="BT437" s="75"/>
      <c r="BU437" s="75"/>
      <c r="BV437" s="75"/>
      <c r="BW437" s="75"/>
      <c r="BX437" s="75"/>
      <c r="BY437" s="75"/>
      <c r="BZ437" s="75"/>
      <c r="CA437" s="75"/>
      <c r="CB437" s="75"/>
      <c r="CC437" s="75"/>
      <c r="CD437" s="75"/>
      <c r="CE437" s="75"/>
      <c r="CF437" s="75"/>
    </row>
    <row r="438" spans="1:84" s="76" customFormat="1" ht="21" hidden="1" x14ac:dyDescent="0.45">
      <c r="A438" s="42">
        <v>54332</v>
      </c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34"/>
      <c r="V438" s="42">
        <v>54332</v>
      </c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34"/>
      <c r="AQ438" s="34"/>
      <c r="AR438" s="74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M438" s="74"/>
      <c r="BN438" s="75"/>
      <c r="BO438" s="75"/>
      <c r="BP438" s="75"/>
      <c r="BQ438" s="75"/>
      <c r="BR438" s="75"/>
      <c r="BS438" s="75"/>
      <c r="BT438" s="75"/>
      <c r="BU438" s="75"/>
      <c r="BV438" s="75"/>
      <c r="BW438" s="75"/>
      <c r="BX438" s="75"/>
      <c r="BY438" s="75"/>
      <c r="BZ438" s="75"/>
      <c r="CA438" s="75"/>
      <c r="CB438" s="75"/>
      <c r="CC438" s="75"/>
      <c r="CD438" s="75"/>
      <c r="CE438" s="75"/>
      <c r="CF438" s="75"/>
    </row>
    <row r="439" spans="1:84" s="76" customFormat="1" ht="21" hidden="1" x14ac:dyDescent="0.45">
      <c r="A439" s="42">
        <v>54363</v>
      </c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34"/>
      <c r="V439" s="42">
        <v>54363</v>
      </c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34"/>
      <c r="AQ439" s="34"/>
      <c r="AR439" s="74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M439" s="74"/>
      <c r="BN439" s="75"/>
      <c r="BO439" s="75"/>
      <c r="BP439" s="75"/>
      <c r="BQ439" s="75"/>
      <c r="BR439" s="75"/>
      <c r="BS439" s="75"/>
      <c r="BT439" s="75"/>
      <c r="BU439" s="75"/>
      <c r="BV439" s="75"/>
      <c r="BW439" s="75"/>
      <c r="BX439" s="75"/>
      <c r="BY439" s="75"/>
      <c r="BZ439" s="75"/>
      <c r="CA439" s="75"/>
      <c r="CB439" s="75"/>
      <c r="CC439" s="75"/>
      <c r="CD439" s="75"/>
      <c r="CE439" s="75"/>
      <c r="CF439" s="75"/>
    </row>
    <row r="440" spans="1:84" s="76" customFormat="1" ht="21" hidden="1" x14ac:dyDescent="0.45">
      <c r="A440" s="44">
        <v>54393</v>
      </c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34"/>
      <c r="V440" s="44">
        <v>54393</v>
      </c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34"/>
      <c r="AQ440" s="34"/>
      <c r="AR440" s="74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M440" s="74"/>
      <c r="BN440" s="75"/>
      <c r="BO440" s="75"/>
      <c r="BP440" s="75"/>
      <c r="BQ440" s="75"/>
      <c r="BR440" s="75"/>
      <c r="BS440" s="75"/>
      <c r="BT440" s="75"/>
      <c r="BU440" s="75"/>
      <c r="BV440" s="75"/>
      <c r="BW440" s="75"/>
      <c r="BX440" s="75"/>
      <c r="BY440" s="75"/>
      <c r="BZ440" s="75"/>
      <c r="CA440" s="75"/>
      <c r="CB440" s="75"/>
      <c r="CC440" s="75"/>
      <c r="CD440" s="75"/>
      <c r="CE440" s="75"/>
      <c r="CF440" s="75"/>
    </row>
    <row r="441" spans="1:84" s="80" customFormat="1" ht="20.25" x14ac:dyDescent="0.45">
      <c r="A441" s="64" t="s">
        <v>5</v>
      </c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79"/>
      <c r="V441" s="64" t="s">
        <v>5</v>
      </c>
      <c r="W441" s="64" t="s">
        <v>5</v>
      </c>
      <c r="X441" s="64" t="s">
        <v>5</v>
      </c>
      <c r="Y441" s="64" t="s">
        <v>5</v>
      </c>
      <c r="Z441" s="64" t="s">
        <v>5</v>
      </c>
      <c r="AA441" s="64" t="s">
        <v>5</v>
      </c>
      <c r="AB441" s="64" t="s">
        <v>5</v>
      </c>
      <c r="AC441" s="64" t="s">
        <v>5</v>
      </c>
      <c r="AD441" s="64" t="s">
        <v>5</v>
      </c>
      <c r="AE441" s="64" t="s">
        <v>5</v>
      </c>
      <c r="AF441" s="64" t="s">
        <v>5</v>
      </c>
      <c r="AG441" s="64" t="s">
        <v>5</v>
      </c>
      <c r="AH441" s="64" t="s">
        <v>5</v>
      </c>
      <c r="AI441" s="64" t="s">
        <v>5</v>
      </c>
      <c r="AJ441" s="64" t="s">
        <v>5</v>
      </c>
      <c r="AK441" s="64" t="s">
        <v>5</v>
      </c>
      <c r="AL441" s="64" t="s">
        <v>5</v>
      </c>
      <c r="AM441" s="64" t="s">
        <v>5</v>
      </c>
      <c r="AN441" s="64" t="s">
        <v>5</v>
      </c>
      <c r="AO441" s="64" t="s">
        <v>5</v>
      </c>
      <c r="AP441" s="79"/>
      <c r="AQ441" s="79"/>
      <c r="AR441" s="65"/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/>
      <c r="CB441" s="65"/>
      <c r="CC441" s="65"/>
      <c r="CD441" s="65"/>
      <c r="CE441" s="65"/>
      <c r="CF441" s="65"/>
    </row>
    <row r="442" spans="1:84" ht="21" x14ac:dyDescent="0.45">
      <c r="A442" s="33" t="s">
        <v>13</v>
      </c>
      <c r="V442" s="33" t="s">
        <v>13</v>
      </c>
    </row>
    <row r="443" spans="1:84" ht="18" x14ac:dyDescent="0.35">
      <c r="A443" s="50" t="s">
        <v>69</v>
      </c>
      <c r="V443" s="50" t="s">
        <v>69</v>
      </c>
    </row>
    <row r="449" spans="23:41" x14ac:dyDescent="0.35"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</row>
    <row r="450" spans="23:41" x14ac:dyDescent="0.35"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</row>
    <row r="451" spans="23:41" x14ac:dyDescent="0.35"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2025-04-07T21:05:46Z</dcterms:modified>
</cp:coreProperties>
</file>