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eco\SICIP\3.0.IMAE2013\Proyecto nuevo IMAE\1.Informes IMAE\2026\3-26\"/>
    </mc:Choice>
  </mc:AlternateContent>
  <xr:revisionPtr revIDLastSave="0" documentId="13_ncr:1_{EDEAEEF8-B880-492F-8F34-A10298C044AE}" xr6:coauthVersionLast="47" xr6:coauthVersionMax="47" xr10:uidLastSave="{00000000-0000-0000-0000-000000000000}"/>
  <bookViews>
    <workbookView xWindow="-120" yWindow="-120" windowWidth="29040" windowHeight="15720" tabRatio="505" xr2:uid="{00000000-000D-0000-FFFF-FFFF00000000}"/>
  </bookViews>
  <sheets>
    <sheet name="Índice " sheetId="27" r:id="rId1"/>
    <sheet name="C.1" sheetId="9" r:id="rId2"/>
    <sheet name="C.2" sheetId="24" r:id="rId3"/>
    <sheet name="G.1" sheetId="26" r:id="rId4"/>
  </sheets>
  <externalReferences>
    <externalReference r:id="rId5"/>
    <externalReference r:id="rId6"/>
  </externalReferences>
  <definedNames>
    <definedName name="__123Graph_A" hidden="1">'[1]Prod. Agrícolas de Exportación'!#REF!</definedName>
    <definedName name="__123Graph_B" hidden="1">'[1]Prod. Agrícolas de Exportación'!#REF!</definedName>
    <definedName name="Acumulada">OFFSET('C.1'!$D$93,0,0,COUNT('C.1'!$D$93:$D$402))</definedName>
    <definedName name="_xlnm.Print_Area" localSheetId="1">'C.1'!$A$1:$F$160</definedName>
    <definedName name="_xlnm.Print_Area" localSheetId="2">'C.2'!#REF!,'C.2'!#REF!,'C.2'!$V$1:$AO$224,'C.2'!$A$1:$T$224</definedName>
    <definedName name="_xlnm.Print_Area" localSheetId="0">'Índice '!$B$2:$C$22</definedName>
    <definedName name="Fechacomponentes" localSheetId="0">OFFSET(#REF!,0,0,COUNT(#REF!))</definedName>
    <definedName name="Fechacomponentes">OFFSET(#REF!,0,0,COUNT(#REF!))</definedName>
    <definedName name="Original" localSheetId="0">OFFSET('[2]1.0'!$C$22,0,0,COUNT('[2]1.0'!$C$22:$C$442))</definedName>
    <definedName name="Original">OFFSET('C.1'!$C$93,0,0,COUNT('C.1'!$C$93:$C$402))</definedName>
    <definedName name="OriginalComponentes" localSheetId="0">OFFSET(#REF!,0,0,COUNT(#REF!))</definedName>
    <definedName name="OriginalComponentes">OFFSET(#REF!,0,0,COUNT(#REF!))</definedName>
    <definedName name="TCcomponentes" localSheetId="0">OFFSET(#REF!,0,0,COUNT(#REF!))</definedName>
    <definedName name="TCcomponentes">OFFSET(#REF!,0,0,COUNT(#REF!))</definedName>
    <definedName name="Tendencia" localSheetId="0">OFFSET('[2]1.0'!$E$22,0,0,COUNT('[2]1.0'!$E$22:$E$442))</definedName>
    <definedName name="Varoriginalcompon" localSheetId="0">OFFSET(#REF!,0,0,COUNT(#REF!))</definedName>
    <definedName name="Varoriginalcompon">OFFSET(#REF!,0,0,COUNT(#REF!))</definedName>
    <definedName name="VarTCcompon" localSheetId="0">OFFSET(#REF!,0,0,COUNT(#REF!))</definedName>
    <definedName name="VarTCcompon">OFFSET(#REF!,0,0,COUNT(#REF!))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7" i="9" l="1"/>
  <c r="C167" i="9"/>
  <c r="AO164" i="24"/>
  <c r="AN164" i="24"/>
  <c r="AM164" i="24"/>
  <c r="AL164" i="24"/>
  <c r="AK164" i="24"/>
  <c r="AJ164" i="24"/>
  <c r="AI164" i="24"/>
  <c r="AH164" i="24"/>
  <c r="AG164" i="24"/>
  <c r="AF164" i="24"/>
  <c r="AE164" i="24"/>
  <c r="AD164" i="24"/>
  <c r="AC164" i="24"/>
  <c r="AB164" i="24"/>
  <c r="AA164" i="24"/>
  <c r="Z164" i="24"/>
  <c r="Y164" i="24"/>
  <c r="X164" i="24"/>
  <c r="W164" i="24"/>
  <c r="AO163" i="24"/>
  <c r="AN163" i="24"/>
  <c r="AM163" i="24"/>
  <c r="AL163" i="24"/>
  <c r="AK163" i="24"/>
  <c r="AJ163" i="24"/>
  <c r="AI163" i="24"/>
  <c r="AH163" i="24"/>
  <c r="AG163" i="24"/>
  <c r="AF163" i="24"/>
  <c r="AE163" i="24"/>
  <c r="AD163" i="24"/>
  <c r="AC163" i="24"/>
  <c r="AB163" i="24"/>
  <c r="AA163" i="24"/>
  <c r="Z163" i="24"/>
  <c r="Y163" i="24"/>
  <c r="X163" i="24"/>
  <c r="W163" i="24"/>
  <c r="AO162" i="24"/>
  <c r="AN162" i="24"/>
  <c r="AM162" i="24"/>
  <c r="AL162" i="24"/>
  <c r="AK162" i="24"/>
  <c r="AJ162" i="24"/>
  <c r="AI162" i="24"/>
  <c r="AH162" i="24"/>
  <c r="AG162" i="24"/>
  <c r="AF162" i="24"/>
  <c r="AE162" i="24"/>
  <c r="AD162" i="24"/>
  <c r="AC162" i="24"/>
  <c r="AB162" i="24"/>
  <c r="AA162" i="24"/>
  <c r="Z162" i="24"/>
  <c r="Y162" i="24"/>
  <c r="X162" i="24"/>
  <c r="W162" i="24"/>
  <c r="D166" i="9"/>
  <c r="C166" i="9"/>
  <c r="D165" i="9"/>
  <c r="C165" i="9"/>
  <c r="D164" i="9"/>
  <c r="C164" i="9"/>
  <c r="AO161" i="24" l="1"/>
  <c r="AN161" i="24"/>
  <c r="AM161" i="24"/>
  <c r="AL161" i="24"/>
  <c r="AK161" i="24"/>
  <c r="AJ161" i="24"/>
  <c r="AI161" i="24"/>
  <c r="AH161" i="24"/>
  <c r="AG161" i="24"/>
  <c r="AF161" i="24"/>
  <c r="AE161" i="24"/>
  <c r="AD161" i="24"/>
  <c r="AC161" i="24"/>
  <c r="AB161" i="24"/>
  <c r="AA161" i="24"/>
  <c r="Z161" i="24"/>
  <c r="Y161" i="24"/>
  <c r="X161" i="24"/>
  <c r="W161" i="24"/>
  <c r="AO160" i="24"/>
  <c r="AN160" i="24"/>
  <c r="AM160" i="24"/>
  <c r="AL160" i="24"/>
  <c r="AK160" i="24"/>
  <c r="AJ160" i="24"/>
  <c r="AI160" i="24"/>
  <c r="AH160" i="24"/>
  <c r="AG160" i="24"/>
  <c r="AF160" i="24"/>
  <c r="AE160" i="24"/>
  <c r="AD160" i="24"/>
  <c r="AC160" i="24"/>
  <c r="AB160" i="24"/>
  <c r="AA160" i="24"/>
  <c r="Z160" i="24"/>
  <c r="Y160" i="24"/>
  <c r="X160" i="24"/>
  <c r="W160" i="24"/>
  <c r="AO159" i="24"/>
  <c r="AN159" i="24"/>
  <c r="AM159" i="24"/>
  <c r="AL159" i="24"/>
  <c r="AK159" i="24"/>
  <c r="AJ159" i="24"/>
  <c r="AI159" i="24"/>
  <c r="AH159" i="24"/>
  <c r="AG159" i="24"/>
  <c r="AF159" i="24"/>
  <c r="AE159" i="24"/>
  <c r="AD159" i="24"/>
  <c r="AC159" i="24"/>
  <c r="AB159" i="24"/>
  <c r="AA159" i="24"/>
  <c r="Z159" i="24"/>
  <c r="Y159" i="24"/>
  <c r="X159" i="24"/>
  <c r="W159" i="24"/>
  <c r="D163" i="9"/>
  <c r="C163" i="9"/>
  <c r="D162" i="9"/>
  <c r="C162" i="9"/>
  <c r="AO158" i="24"/>
  <c r="AN158" i="24"/>
  <c r="AM158" i="24"/>
  <c r="AL158" i="24"/>
  <c r="AK158" i="24"/>
  <c r="AJ158" i="24"/>
  <c r="AI158" i="24"/>
  <c r="AH158" i="24"/>
  <c r="AG158" i="24"/>
  <c r="AF158" i="24"/>
  <c r="AE158" i="24"/>
  <c r="AD158" i="24"/>
  <c r="AC158" i="24"/>
  <c r="AB158" i="24"/>
  <c r="AA158" i="24"/>
  <c r="Z158" i="24"/>
  <c r="Y158" i="24"/>
  <c r="X158" i="24"/>
  <c r="W158" i="24"/>
  <c r="AO157" i="24"/>
  <c r="AN157" i="24"/>
  <c r="AM157" i="24"/>
  <c r="AL157" i="24"/>
  <c r="AK157" i="24"/>
  <c r="AJ157" i="24"/>
  <c r="AI157" i="24"/>
  <c r="AH157" i="24"/>
  <c r="AG157" i="24"/>
  <c r="AF157" i="24"/>
  <c r="AE157" i="24"/>
  <c r="AD157" i="24"/>
  <c r="AC157" i="24"/>
  <c r="AB157" i="24"/>
  <c r="AA157" i="24"/>
  <c r="Z157" i="24"/>
  <c r="Y157" i="24"/>
  <c r="X157" i="24"/>
  <c r="W157" i="24"/>
  <c r="AO156" i="24"/>
  <c r="AN156" i="24"/>
  <c r="AM156" i="24"/>
  <c r="AL156" i="24"/>
  <c r="AK156" i="24"/>
  <c r="AJ156" i="24"/>
  <c r="AI156" i="24"/>
  <c r="AH156" i="24"/>
  <c r="AG156" i="24"/>
  <c r="AF156" i="24"/>
  <c r="AE156" i="24"/>
  <c r="AD156" i="24"/>
  <c r="AC156" i="24"/>
  <c r="AB156" i="24"/>
  <c r="AA156" i="24"/>
  <c r="Z156" i="24"/>
  <c r="Y156" i="24"/>
  <c r="X156" i="24"/>
  <c r="W156" i="24"/>
  <c r="D161" i="9"/>
  <c r="C161" i="9"/>
  <c r="D160" i="9"/>
  <c r="C160" i="9"/>
  <c r="AO155" i="24"/>
  <c r="AN155" i="24"/>
  <c r="AM155" i="24"/>
  <c r="AL155" i="24"/>
  <c r="AK155" i="24"/>
  <c r="AJ155" i="24"/>
  <c r="AI155" i="24"/>
  <c r="AH155" i="24"/>
  <c r="AG155" i="24"/>
  <c r="AF155" i="24"/>
  <c r="AE155" i="24"/>
  <c r="AD155" i="24"/>
  <c r="AC155" i="24"/>
  <c r="AB155" i="24"/>
  <c r="AA155" i="24"/>
  <c r="Z155" i="24"/>
  <c r="Y155" i="24"/>
  <c r="X155" i="24"/>
  <c r="W155" i="24"/>
  <c r="AO154" i="24"/>
  <c r="AN154" i="24"/>
  <c r="AM154" i="24"/>
  <c r="AL154" i="24"/>
  <c r="AK154" i="24"/>
  <c r="AJ154" i="24"/>
  <c r="AI154" i="24"/>
  <c r="AH154" i="24"/>
  <c r="AG154" i="24"/>
  <c r="AF154" i="24"/>
  <c r="AE154" i="24"/>
  <c r="AD154" i="24"/>
  <c r="AC154" i="24"/>
  <c r="AB154" i="24"/>
  <c r="AA154" i="24"/>
  <c r="Z154" i="24"/>
  <c r="Y154" i="24"/>
  <c r="X154" i="24"/>
  <c r="W154" i="24"/>
  <c r="AO153" i="24"/>
  <c r="AN153" i="24"/>
  <c r="AM153" i="24"/>
  <c r="AL153" i="24"/>
  <c r="AK153" i="24"/>
  <c r="AJ153" i="24"/>
  <c r="AI153" i="24"/>
  <c r="AH153" i="24"/>
  <c r="AG153" i="24"/>
  <c r="AF153" i="24"/>
  <c r="AE153" i="24"/>
  <c r="AD153" i="24"/>
  <c r="AC153" i="24"/>
  <c r="AB153" i="24"/>
  <c r="AA153" i="24"/>
  <c r="Z153" i="24"/>
  <c r="Y153" i="24"/>
  <c r="X153" i="24"/>
  <c r="W153" i="24"/>
  <c r="AO152" i="24"/>
  <c r="AN152" i="24"/>
  <c r="AM152" i="24"/>
  <c r="AL152" i="24"/>
  <c r="AK152" i="24"/>
  <c r="AJ152" i="24"/>
  <c r="AI152" i="24"/>
  <c r="AH152" i="24"/>
  <c r="AG152" i="24"/>
  <c r="AF152" i="24"/>
  <c r="AE152" i="24"/>
  <c r="AD152" i="24"/>
  <c r="AC152" i="24"/>
  <c r="AB152" i="24"/>
  <c r="AA152" i="24"/>
  <c r="Z152" i="24"/>
  <c r="Y152" i="24"/>
  <c r="X152" i="24"/>
  <c r="W152" i="24"/>
  <c r="AO151" i="24"/>
  <c r="AN151" i="24"/>
  <c r="AM151" i="24"/>
  <c r="AL151" i="24"/>
  <c r="AK151" i="24"/>
  <c r="AJ151" i="24"/>
  <c r="AI151" i="24"/>
  <c r="AH151" i="24"/>
  <c r="AG151" i="24"/>
  <c r="AF151" i="24"/>
  <c r="AE151" i="24"/>
  <c r="AD151" i="24"/>
  <c r="AC151" i="24"/>
  <c r="AB151" i="24"/>
  <c r="AA151" i="24"/>
  <c r="Z151" i="24"/>
  <c r="Y151" i="24"/>
  <c r="X151" i="24"/>
  <c r="W151" i="24"/>
  <c r="AO150" i="24"/>
  <c r="AN150" i="24"/>
  <c r="AM150" i="24"/>
  <c r="AL150" i="24"/>
  <c r="AK150" i="24"/>
  <c r="AJ150" i="24"/>
  <c r="AI150" i="24"/>
  <c r="AH150" i="24"/>
  <c r="AG150" i="24"/>
  <c r="AF150" i="24"/>
  <c r="AE150" i="24"/>
  <c r="AD150" i="24"/>
  <c r="AC150" i="24"/>
  <c r="AB150" i="24"/>
  <c r="AA150" i="24"/>
  <c r="Z150" i="24"/>
  <c r="Y150" i="24"/>
  <c r="X150" i="24"/>
  <c r="W150" i="24"/>
  <c r="D159" i="9"/>
  <c r="D158" i="9"/>
  <c r="D157" i="9"/>
  <c r="D156" i="9"/>
  <c r="D155" i="9"/>
  <c r="D154" i="9"/>
  <c r="D153" i="9"/>
  <c r="AO149" i="24"/>
  <c r="AN149" i="24"/>
  <c r="AM149" i="24"/>
  <c r="AL149" i="24"/>
  <c r="AK149" i="24"/>
  <c r="AJ149" i="24"/>
  <c r="AI149" i="24"/>
  <c r="AH149" i="24"/>
  <c r="AG149" i="24"/>
  <c r="AF149" i="24"/>
  <c r="AE149" i="24"/>
  <c r="AD149" i="24"/>
  <c r="AC149" i="24"/>
  <c r="AB149" i="24"/>
  <c r="AA149" i="24"/>
  <c r="Z149" i="24"/>
  <c r="Y149" i="24"/>
  <c r="X149" i="24"/>
  <c r="W149" i="24"/>
  <c r="AO148" i="24"/>
  <c r="AN148" i="24"/>
  <c r="AM148" i="24"/>
  <c r="AL148" i="24"/>
  <c r="AK148" i="24"/>
  <c r="AJ148" i="24"/>
  <c r="AI148" i="24"/>
  <c r="AH148" i="24"/>
  <c r="AG148" i="24"/>
  <c r="AF148" i="24"/>
  <c r="AE148" i="24"/>
  <c r="AD148" i="24"/>
  <c r="AC148" i="24"/>
  <c r="AB148" i="24"/>
  <c r="AA148" i="24"/>
  <c r="Z148" i="24"/>
  <c r="Y148" i="24"/>
  <c r="X148" i="24"/>
  <c r="W148" i="24"/>
  <c r="AO147" i="24"/>
  <c r="AN147" i="24"/>
  <c r="AM147" i="24"/>
  <c r="AL147" i="24"/>
  <c r="AK147" i="24"/>
  <c r="AJ147" i="24"/>
  <c r="AI147" i="24"/>
  <c r="AH147" i="24"/>
  <c r="AG147" i="24"/>
  <c r="AF147" i="24"/>
  <c r="AE147" i="24"/>
  <c r="AD147" i="24"/>
  <c r="AC147" i="24"/>
  <c r="AB147" i="24"/>
  <c r="AA147" i="24"/>
  <c r="Z147" i="24"/>
  <c r="Y147" i="24"/>
  <c r="X147" i="24"/>
  <c r="W147" i="24"/>
  <c r="AO146" i="24" l="1"/>
  <c r="AN146" i="24"/>
  <c r="AM146" i="24"/>
  <c r="AL146" i="24"/>
  <c r="AK146" i="24"/>
  <c r="AJ146" i="24"/>
  <c r="AI146" i="24"/>
  <c r="AH146" i="24"/>
  <c r="AG146" i="24"/>
  <c r="AF146" i="24"/>
  <c r="AE146" i="24"/>
  <c r="AD146" i="24"/>
  <c r="AC146" i="24"/>
  <c r="AB146" i="24"/>
  <c r="AA146" i="24"/>
  <c r="Z146" i="24"/>
  <c r="Y146" i="24"/>
  <c r="X146" i="24"/>
  <c r="W146" i="24"/>
  <c r="AO145" i="24"/>
  <c r="AN145" i="24"/>
  <c r="AM145" i="24"/>
  <c r="AL145" i="24"/>
  <c r="AK145" i="24"/>
  <c r="AJ145" i="24"/>
  <c r="AI145" i="24"/>
  <c r="AH145" i="24"/>
  <c r="AG145" i="24"/>
  <c r="AF145" i="24"/>
  <c r="AE145" i="24"/>
  <c r="AD145" i="24"/>
  <c r="AC145" i="24"/>
  <c r="AB145" i="24"/>
  <c r="AA145" i="24"/>
  <c r="Z145" i="24"/>
  <c r="Y145" i="24"/>
  <c r="X145" i="24"/>
  <c r="W145" i="24"/>
  <c r="AO144" i="24"/>
  <c r="AN144" i="24"/>
  <c r="AM144" i="24"/>
  <c r="AL144" i="24"/>
  <c r="AK144" i="24"/>
  <c r="AJ144" i="24"/>
  <c r="AI144" i="24"/>
  <c r="AH144" i="24"/>
  <c r="AG144" i="24"/>
  <c r="AF144" i="24"/>
  <c r="AE144" i="24"/>
  <c r="AD144" i="24"/>
  <c r="AC144" i="24"/>
  <c r="AB144" i="24"/>
  <c r="AA144" i="24"/>
  <c r="Z144" i="24"/>
  <c r="Y144" i="24"/>
  <c r="X144" i="24"/>
  <c r="W144" i="24"/>
  <c r="AO143" i="24"/>
  <c r="AN143" i="24"/>
  <c r="AM143" i="24"/>
  <c r="AL143" i="24"/>
  <c r="AK143" i="24"/>
  <c r="AJ143" i="24"/>
  <c r="AI143" i="24"/>
  <c r="AH143" i="24"/>
  <c r="AG143" i="24"/>
  <c r="AF143" i="24"/>
  <c r="AE143" i="24"/>
  <c r="AD143" i="24"/>
  <c r="AC143" i="24"/>
  <c r="AB143" i="24"/>
  <c r="AA143" i="24"/>
  <c r="Z143" i="24"/>
  <c r="Y143" i="24"/>
  <c r="X143" i="24"/>
  <c r="W143" i="24"/>
  <c r="AO142" i="24"/>
  <c r="AN142" i="24"/>
  <c r="AM142" i="24"/>
  <c r="AL142" i="24"/>
  <c r="AK142" i="24"/>
  <c r="AJ142" i="24"/>
  <c r="AI142" i="24"/>
  <c r="AH142" i="24"/>
  <c r="AG142" i="24"/>
  <c r="AF142" i="24"/>
  <c r="AE142" i="24"/>
  <c r="AD142" i="24"/>
  <c r="AC142" i="24"/>
  <c r="AB142" i="24"/>
  <c r="AA142" i="24"/>
  <c r="Z142" i="24"/>
  <c r="Y142" i="24"/>
  <c r="X142" i="24"/>
  <c r="W142" i="24"/>
  <c r="AO141" i="24"/>
  <c r="AN141" i="24"/>
  <c r="AM141" i="24"/>
  <c r="AL141" i="24"/>
  <c r="AK141" i="24"/>
  <c r="AJ141" i="24"/>
  <c r="AI141" i="24"/>
  <c r="AH141" i="24"/>
  <c r="AG141" i="24"/>
  <c r="AF141" i="24"/>
  <c r="AE141" i="24"/>
  <c r="AD141" i="24"/>
  <c r="AC141" i="24"/>
  <c r="AB141" i="24"/>
  <c r="AA141" i="24"/>
  <c r="Z141" i="24"/>
  <c r="Y141" i="24"/>
  <c r="X141" i="24"/>
  <c r="W141" i="24"/>
  <c r="C143" i="9" l="1"/>
  <c r="AO140" i="24" l="1"/>
  <c r="AN140" i="24"/>
  <c r="AM140" i="24"/>
  <c r="AL140" i="24"/>
  <c r="AK140" i="24"/>
  <c r="AJ140" i="24"/>
  <c r="AI140" i="24"/>
  <c r="AH140" i="24"/>
  <c r="AG140" i="24"/>
  <c r="AF140" i="24"/>
  <c r="AE140" i="24"/>
  <c r="AD140" i="24"/>
  <c r="AC140" i="24"/>
  <c r="AB140" i="24"/>
  <c r="AA140" i="24"/>
  <c r="Z140" i="24"/>
  <c r="Y140" i="24"/>
  <c r="X140" i="24"/>
  <c r="W140" i="24"/>
  <c r="AO139" i="24"/>
  <c r="AN139" i="24"/>
  <c r="AM139" i="24"/>
  <c r="AL139" i="24"/>
  <c r="AK139" i="24"/>
  <c r="AJ139" i="24"/>
  <c r="AI139" i="24"/>
  <c r="AH139" i="24"/>
  <c r="AG139" i="24"/>
  <c r="AF139" i="24"/>
  <c r="AE139" i="24"/>
  <c r="AD139" i="24"/>
  <c r="AC139" i="24"/>
  <c r="AB139" i="24"/>
  <c r="AA139" i="24"/>
  <c r="Z139" i="24"/>
  <c r="Y139" i="24"/>
  <c r="X139" i="24"/>
  <c r="W139" i="24"/>
  <c r="AO138" i="24"/>
  <c r="AN138" i="24"/>
  <c r="AM138" i="24"/>
  <c r="AL138" i="24"/>
  <c r="AK138" i="24"/>
  <c r="AJ138" i="24"/>
  <c r="AI138" i="24"/>
  <c r="AH138" i="24"/>
  <c r="AG138" i="24"/>
  <c r="AF138" i="24"/>
  <c r="AE138" i="24"/>
  <c r="AD138" i="24"/>
  <c r="AC138" i="24"/>
  <c r="AB138" i="24"/>
  <c r="AA138" i="24"/>
  <c r="Z138" i="24"/>
  <c r="Y138" i="24"/>
  <c r="X138" i="24"/>
  <c r="W138" i="24"/>
  <c r="C140" i="9" l="1"/>
  <c r="AO137" i="24" l="1"/>
  <c r="AN137" i="24"/>
  <c r="AM137" i="24"/>
  <c r="AL137" i="24"/>
  <c r="AK137" i="24"/>
  <c r="AJ137" i="24"/>
  <c r="AI137" i="24"/>
  <c r="AH137" i="24"/>
  <c r="AG137" i="24"/>
  <c r="AF137" i="24"/>
  <c r="AE137" i="24"/>
  <c r="AD137" i="24"/>
  <c r="AC137" i="24"/>
  <c r="AB137" i="24"/>
  <c r="AA137" i="24"/>
  <c r="Z137" i="24"/>
  <c r="Y137" i="24"/>
  <c r="X137" i="24"/>
  <c r="W137" i="24"/>
  <c r="AO136" i="24"/>
  <c r="AN136" i="24"/>
  <c r="AM136" i="24"/>
  <c r="AL136" i="24"/>
  <c r="AK136" i="24"/>
  <c r="AJ136" i="24"/>
  <c r="AI136" i="24"/>
  <c r="AH136" i="24"/>
  <c r="AG136" i="24"/>
  <c r="AF136" i="24"/>
  <c r="AE136" i="24"/>
  <c r="AD136" i="24"/>
  <c r="AC136" i="24"/>
  <c r="AB136" i="24"/>
  <c r="AA136" i="24"/>
  <c r="Z136" i="24"/>
  <c r="Y136" i="24"/>
  <c r="X136" i="24"/>
  <c r="W136" i="24"/>
  <c r="AO135" i="24"/>
  <c r="AN135" i="24"/>
  <c r="AM135" i="24"/>
  <c r="AL135" i="24"/>
  <c r="AK135" i="24"/>
  <c r="AJ135" i="24"/>
  <c r="AI135" i="24"/>
  <c r="AH135" i="24"/>
  <c r="AG135" i="24"/>
  <c r="AF135" i="24"/>
  <c r="AE135" i="24"/>
  <c r="AD135" i="24"/>
  <c r="AC135" i="24"/>
  <c r="AB135" i="24"/>
  <c r="AA135" i="24"/>
  <c r="Z135" i="24"/>
  <c r="Y135" i="24"/>
  <c r="X135" i="24"/>
  <c r="W135" i="24"/>
  <c r="C139" i="9" l="1"/>
  <c r="C138" i="9"/>
  <c r="AO134" i="24" l="1"/>
  <c r="AN134" i="24"/>
  <c r="AM134" i="24"/>
  <c r="AL134" i="24"/>
  <c r="AK134" i="24"/>
  <c r="AJ134" i="24"/>
  <c r="AI134" i="24"/>
  <c r="AH134" i="24"/>
  <c r="AG134" i="24"/>
  <c r="AF134" i="24"/>
  <c r="AE134" i="24"/>
  <c r="AD134" i="24"/>
  <c r="AC134" i="24"/>
  <c r="AB134" i="24"/>
  <c r="AA134" i="24"/>
  <c r="Z134" i="24"/>
  <c r="Y134" i="24"/>
  <c r="X134" i="24"/>
  <c r="W134" i="24"/>
  <c r="AO133" i="24"/>
  <c r="AN133" i="24"/>
  <c r="AM133" i="24"/>
  <c r="AL133" i="24"/>
  <c r="AK133" i="24"/>
  <c r="AJ133" i="24"/>
  <c r="AI133" i="24"/>
  <c r="AH133" i="24"/>
  <c r="AG133" i="24"/>
  <c r="AF133" i="24"/>
  <c r="AE133" i="24"/>
  <c r="AD133" i="24"/>
  <c r="AC133" i="24"/>
  <c r="AB133" i="24"/>
  <c r="AA133" i="24"/>
  <c r="Z133" i="24"/>
  <c r="Y133" i="24"/>
  <c r="X133" i="24"/>
  <c r="W133" i="24"/>
  <c r="AO132" i="24"/>
  <c r="AN132" i="24"/>
  <c r="AM132" i="24"/>
  <c r="AL132" i="24"/>
  <c r="AK132" i="24"/>
  <c r="AJ132" i="24"/>
  <c r="AI132" i="24"/>
  <c r="AH132" i="24"/>
  <c r="AG132" i="24"/>
  <c r="AF132" i="24"/>
  <c r="AE132" i="24"/>
  <c r="AD132" i="24"/>
  <c r="AC132" i="24"/>
  <c r="AB132" i="24"/>
  <c r="AA132" i="24"/>
  <c r="Z132" i="24"/>
  <c r="Y132" i="24"/>
  <c r="X132" i="24"/>
  <c r="W132" i="24"/>
  <c r="D152" i="9" l="1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C134" i="9" l="1"/>
  <c r="AO131" i="24" l="1"/>
  <c r="AN131" i="24"/>
  <c r="AM131" i="24"/>
  <c r="AL131" i="24"/>
  <c r="AK131" i="24"/>
  <c r="AJ131" i="24"/>
  <c r="AI131" i="24"/>
  <c r="AH131" i="24"/>
  <c r="AG131" i="24"/>
  <c r="AF131" i="24"/>
  <c r="AE131" i="24"/>
  <c r="AD131" i="24"/>
  <c r="AC131" i="24"/>
  <c r="AB131" i="24"/>
  <c r="AA131" i="24"/>
  <c r="Z131" i="24"/>
  <c r="Y131" i="24"/>
  <c r="X131" i="24"/>
  <c r="W131" i="24"/>
  <c r="AO130" i="24"/>
  <c r="AN130" i="24"/>
  <c r="AM130" i="24"/>
  <c r="AL130" i="24"/>
  <c r="AK130" i="24"/>
  <c r="AJ130" i="24"/>
  <c r="AI130" i="24"/>
  <c r="AH130" i="24"/>
  <c r="AG130" i="24"/>
  <c r="AF130" i="24"/>
  <c r="AE130" i="24"/>
  <c r="AD130" i="24"/>
  <c r="AC130" i="24"/>
  <c r="AB130" i="24"/>
  <c r="AA130" i="24"/>
  <c r="Z130" i="24"/>
  <c r="Y130" i="24"/>
  <c r="X130" i="24"/>
  <c r="W130" i="24"/>
  <c r="AO129" i="24"/>
  <c r="AN129" i="24"/>
  <c r="AM129" i="24"/>
  <c r="AL129" i="24"/>
  <c r="AK129" i="24"/>
  <c r="AJ129" i="24"/>
  <c r="AI129" i="24"/>
  <c r="AH129" i="24"/>
  <c r="AG129" i="24"/>
  <c r="AF129" i="24"/>
  <c r="AE129" i="24"/>
  <c r="AD129" i="24"/>
  <c r="AC129" i="24"/>
  <c r="AB129" i="24"/>
  <c r="AA129" i="24"/>
  <c r="Z129" i="24"/>
  <c r="Y129" i="24"/>
  <c r="X129" i="24"/>
  <c r="W129" i="24"/>
  <c r="AO128" i="24" l="1"/>
  <c r="AN128" i="24"/>
  <c r="AM128" i="24"/>
  <c r="AL128" i="24"/>
  <c r="AK128" i="24"/>
  <c r="AJ128" i="24"/>
  <c r="AI128" i="24"/>
  <c r="AH128" i="24"/>
  <c r="AG128" i="24"/>
  <c r="AF128" i="24"/>
  <c r="AE128" i="24"/>
  <c r="AD128" i="24"/>
  <c r="AC128" i="24"/>
  <c r="AB128" i="24"/>
  <c r="AA128" i="24"/>
  <c r="Z128" i="24"/>
  <c r="Y128" i="24"/>
  <c r="X128" i="24"/>
  <c r="W128" i="24"/>
  <c r="AO127" i="24"/>
  <c r="AN127" i="24"/>
  <c r="AM127" i="24"/>
  <c r="AL127" i="24"/>
  <c r="AK127" i="24"/>
  <c r="AJ127" i="24"/>
  <c r="AI127" i="24"/>
  <c r="AH127" i="24"/>
  <c r="AG127" i="24"/>
  <c r="AF127" i="24"/>
  <c r="AE127" i="24"/>
  <c r="AD127" i="24"/>
  <c r="AC127" i="24"/>
  <c r="AB127" i="24"/>
  <c r="AA127" i="24"/>
  <c r="Z127" i="24"/>
  <c r="Y127" i="24"/>
  <c r="X127" i="24"/>
  <c r="W127" i="24"/>
  <c r="AO126" i="24"/>
  <c r="AN126" i="24"/>
  <c r="AM126" i="24"/>
  <c r="AL126" i="24"/>
  <c r="AK126" i="24"/>
  <c r="AJ126" i="24"/>
  <c r="AI126" i="24"/>
  <c r="AH126" i="24"/>
  <c r="AG126" i="24"/>
  <c r="AF126" i="24"/>
  <c r="AE126" i="24"/>
  <c r="AD126" i="24"/>
  <c r="AC126" i="24"/>
  <c r="AB126" i="24"/>
  <c r="AA126" i="24"/>
  <c r="Z126" i="24"/>
  <c r="Y126" i="24"/>
  <c r="X126" i="24"/>
  <c r="W126" i="24"/>
  <c r="AO125" i="24" l="1"/>
  <c r="AN125" i="24"/>
  <c r="AM125" i="24"/>
  <c r="AL125" i="24"/>
  <c r="AK125" i="24"/>
  <c r="AJ125" i="24"/>
  <c r="AI125" i="24"/>
  <c r="AH125" i="24"/>
  <c r="AG125" i="24"/>
  <c r="AF125" i="24"/>
  <c r="AE125" i="24"/>
  <c r="AD125" i="24"/>
  <c r="AC125" i="24"/>
  <c r="AB125" i="24"/>
  <c r="AA125" i="24"/>
  <c r="Z125" i="24"/>
  <c r="Y125" i="24"/>
  <c r="X125" i="24"/>
  <c r="W125" i="24"/>
  <c r="AO124" i="24"/>
  <c r="AN124" i="24"/>
  <c r="AM124" i="24"/>
  <c r="AL124" i="24"/>
  <c r="AK124" i="24"/>
  <c r="AJ124" i="24"/>
  <c r="AI124" i="24"/>
  <c r="AH124" i="24"/>
  <c r="AG124" i="24"/>
  <c r="AF124" i="24"/>
  <c r="AE124" i="24"/>
  <c r="AD124" i="24"/>
  <c r="AC124" i="24"/>
  <c r="AB124" i="24"/>
  <c r="AA124" i="24"/>
  <c r="Z124" i="24"/>
  <c r="Y124" i="24"/>
  <c r="X124" i="24"/>
  <c r="W124" i="24"/>
  <c r="AO123" i="24"/>
  <c r="AN123" i="24"/>
  <c r="AM123" i="24"/>
  <c r="AL123" i="24"/>
  <c r="AK123" i="24"/>
  <c r="AJ123" i="24"/>
  <c r="AI123" i="24"/>
  <c r="AH123" i="24"/>
  <c r="AG123" i="24"/>
  <c r="AF123" i="24"/>
  <c r="AE123" i="24"/>
  <c r="AD123" i="24"/>
  <c r="AC123" i="24"/>
  <c r="AB123" i="24"/>
  <c r="AA123" i="24"/>
  <c r="Z123" i="24"/>
  <c r="Y123" i="24"/>
  <c r="X123" i="24"/>
  <c r="W123" i="24"/>
  <c r="AO122" i="24" l="1"/>
  <c r="AN122" i="24"/>
  <c r="AM122" i="24"/>
  <c r="AL122" i="24"/>
  <c r="AK122" i="24"/>
  <c r="AJ122" i="24"/>
  <c r="AI122" i="24"/>
  <c r="AH122" i="24"/>
  <c r="AG122" i="24"/>
  <c r="AF122" i="24"/>
  <c r="AE122" i="24"/>
  <c r="AD122" i="24"/>
  <c r="AC122" i="24"/>
  <c r="AB122" i="24"/>
  <c r="AA122" i="24"/>
  <c r="Z122" i="24"/>
  <c r="Y122" i="24"/>
  <c r="X122" i="24"/>
  <c r="W122" i="24"/>
  <c r="AO121" i="24"/>
  <c r="AN121" i="24"/>
  <c r="AM121" i="24"/>
  <c r="AL121" i="24"/>
  <c r="AK121" i="24"/>
  <c r="AJ121" i="24"/>
  <c r="AI121" i="24"/>
  <c r="AH121" i="24"/>
  <c r="AG121" i="24"/>
  <c r="AF121" i="24"/>
  <c r="AE121" i="24"/>
  <c r="AD121" i="24"/>
  <c r="AC121" i="24"/>
  <c r="AB121" i="24"/>
  <c r="AA121" i="24"/>
  <c r="Z121" i="24"/>
  <c r="Y121" i="24"/>
  <c r="X121" i="24"/>
  <c r="W121" i="24"/>
  <c r="AO120" i="24"/>
  <c r="AN120" i="24"/>
  <c r="AM120" i="24"/>
  <c r="AL120" i="24"/>
  <c r="AK120" i="24"/>
  <c r="AJ120" i="24"/>
  <c r="AI120" i="24"/>
  <c r="AH120" i="24"/>
  <c r="AG120" i="24"/>
  <c r="AF120" i="24"/>
  <c r="AE120" i="24"/>
  <c r="AD120" i="24"/>
  <c r="AC120" i="24"/>
  <c r="AB120" i="24"/>
  <c r="AA120" i="24"/>
  <c r="Z120" i="24"/>
  <c r="Y120" i="24"/>
  <c r="X120" i="24"/>
  <c r="W120" i="24"/>
  <c r="W119" i="24"/>
  <c r="AO119" i="24" l="1"/>
  <c r="AN119" i="24"/>
  <c r="AM119" i="24"/>
  <c r="AL119" i="24"/>
  <c r="AK119" i="24"/>
  <c r="AJ119" i="24"/>
  <c r="AI119" i="24"/>
  <c r="AH119" i="24"/>
  <c r="AG119" i="24"/>
  <c r="AF119" i="24"/>
  <c r="AE119" i="24"/>
  <c r="AD119" i="24"/>
  <c r="AC119" i="24"/>
  <c r="AB119" i="24"/>
  <c r="AA119" i="24"/>
  <c r="Z119" i="24"/>
  <c r="Y119" i="24"/>
  <c r="X119" i="24"/>
  <c r="AO118" i="24"/>
  <c r="AN118" i="24"/>
  <c r="AM118" i="24"/>
  <c r="AL118" i="24"/>
  <c r="AK118" i="24"/>
  <c r="AJ118" i="24"/>
  <c r="AI118" i="24"/>
  <c r="AH118" i="24"/>
  <c r="AG118" i="24"/>
  <c r="AF118" i="24"/>
  <c r="AE118" i="24"/>
  <c r="AD118" i="24"/>
  <c r="AC118" i="24"/>
  <c r="AB118" i="24"/>
  <c r="AA118" i="24"/>
  <c r="Z118" i="24"/>
  <c r="Y118" i="24"/>
  <c r="X118" i="24"/>
  <c r="W118" i="24"/>
  <c r="AO117" i="24"/>
  <c r="AN117" i="24"/>
  <c r="AM117" i="24"/>
  <c r="AL117" i="24"/>
  <c r="AK117" i="24"/>
  <c r="AJ117" i="24"/>
  <c r="AI117" i="24"/>
  <c r="AH117" i="24"/>
  <c r="AG117" i="24"/>
  <c r="AF117" i="24"/>
  <c r="AE117" i="24"/>
  <c r="AD117" i="24"/>
  <c r="AC117" i="24"/>
  <c r="AB117" i="24"/>
  <c r="AA117" i="24"/>
  <c r="Z117" i="24"/>
  <c r="Y117" i="24"/>
  <c r="X117" i="24"/>
  <c r="W117" i="24"/>
  <c r="AO116" i="24" l="1"/>
  <c r="AN116" i="24"/>
  <c r="AM116" i="24"/>
  <c r="AL116" i="24"/>
  <c r="AK116" i="24"/>
  <c r="AJ116" i="24"/>
  <c r="AI116" i="24"/>
  <c r="AH116" i="24"/>
  <c r="AG116" i="24"/>
  <c r="AF116" i="24"/>
  <c r="AE116" i="24"/>
  <c r="AD116" i="24"/>
  <c r="AC116" i="24"/>
  <c r="AB116" i="24"/>
  <c r="AA116" i="24"/>
  <c r="Z116" i="24"/>
  <c r="Y116" i="24"/>
  <c r="X116" i="24"/>
  <c r="W116" i="24"/>
  <c r="AO115" i="24"/>
  <c r="AN115" i="24"/>
  <c r="AM115" i="24"/>
  <c r="AL115" i="24"/>
  <c r="AK115" i="24"/>
  <c r="AJ115" i="24"/>
  <c r="AI115" i="24"/>
  <c r="AH115" i="24"/>
  <c r="AG115" i="24"/>
  <c r="AF115" i="24"/>
  <c r="AE115" i="24"/>
  <c r="AD115" i="24"/>
  <c r="AC115" i="24"/>
  <c r="AB115" i="24"/>
  <c r="AA115" i="24"/>
  <c r="Z115" i="24"/>
  <c r="Y115" i="24"/>
  <c r="X115" i="24"/>
  <c r="W115" i="24"/>
  <c r="AO114" i="24"/>
  <c r="AN114" i="24"/>
  <c r="AM114" i="24"/>
  <c r="AL114" i="24"/>
  <c r="AK114" i="24"/>
  <c r="AJ114" i="24"/>
  <c r="AI114" i="24"/>
  <c r="AH114" i="24"/>
  <c r="AG114" i="24"/>
  <c r="AF114" i="24"/>
  <c r="AE114" i="24"/>
  <c r="AD114" i="24"/>
  <c r="AC114" i="24"/>
  <c r="AB114" i="24"/>
  <c r="AA114" i="24"/>
  <c r="Z114" i="24"/>
  <c r="Y114" i="24"/>
  <c r="X114" i="24"/>
  <c r="W114" i="24"/>
  <c r="AO113" i="24" l="1"/>
  <c r="AN113" i="24"/>
  <c r="AM113" i="24"/>
  <c r="AL113" i="24"/>
  <c r="AK113" i="24"/>
  <c r="AJ113" i="24"/>
  <c r="AI113" i="24"/>
  <c r="AH113" i="24"/>
  <c r="AG113" i="24"/>
  <c r="AF113" i="24"/>
  <c r="AE113" i="24"/>
  <c r="AD113" i="24"/>
  <c r="AC113" i="24"/>
  <c r="AB113" i="24"/>
  <c r="AA113" i="24"/>
  <c r="Z113" i="24"/>
  <c r="Y113" i="24"/>
  <c r="X113" i="24"/>
  <c r="W113" i="24"/>
  <c r="AO112" i="24"/>
  <c r="AN112" i="24"/>
  <c r="AM112" i="24"/>
  <c r="AL112" i="24"/>
  <c r="AK112" i="24"/>
  <c r="AJ112" i="24"/>
  <c r="AI112" i="24"/>
  <c r="AH112" i="24"/>
  <c r="AG112" i="24"/>
  <c r="AF112" i="24"/>
  <c r="AE112" i="24"/>
  <c r="AD112" i="24"/>
  <c r="AC112" i="24"/>
  <c r="AB112" i="24"/>
  <c r="AA112" i="24"/>
  <c r="Z112" i="24"/>
  <c r="Y112" i="24"/>
  <c r="X112" i="24"/>
  <c r="W112" i="24"/>
  <c r="AO111" i="24"/>
  <c r="AN111" i="24"/>
  <c r="AM111" i="24"/>
  <c r="AL111" i="24"/>
  <c r="AK111" i="24"/>
  <c r="AJ111" i="24"/>
  <c r="AI111" i="24"/>
  <c r="AH111" i="24"/>
  <c r="AG111" i="24"/>
  <c r="AF111" i="24"/>
  <c r="AE111" i="24"/>
  <c r="AD111" i="24"/>
  <c r="AC111" i="24"/>
  <c r="AB111" i="24"/>
  <c r="AA111" i="24"/>
  <c r="Z111" i="24"/>
  <c r="Y111" i="24"/>
  <c r="X111" i="24"/>
  <c r="W111" i="24"/>
  <c r="C101" i="9" l="1"/>
  <c r="C113" i="9"/>
  <c r="AO110" i="24" l="1"/>
  <c r="AN110" i="24"/>
  <c r="AM110" i="24"/>
  <c r="AL110" i="24"/>
  <c r="AK110" i="24"/>
  <c r="AJ110" i="24"/>
  <c r="AI110" i="24"/>
  <c r="AH110" i="24"/>
  <c r="AG110" i="24"/>
  <c r="AF110" i="24"/>
  <c r="AE110" i="24"/>
  <c r="AD110" i="24"/>
  <c r="AC110" i="24"/>
  <c r="AB110" i="24"/>
  <c r="AA110" i="24"/>
  <c r="Z110" i="24"/>
  <c r="Y110" i="24"/>
  <c r="X110" i="24"/>
  <c r="W110" i="24"/>
  <c r="AO109" i="24"/>
  <c r="AN109" i="24"/>
  <c r="AM109" i="24"/>
  <c r="AL109" i="24"/>
  <c r="AK109" i="24"/>
  <c r="AJ109" i="24"/>
  <c r="AI109" i="24"/>
  <c r="AH109" i="24"/>
  <c r="AG109" i="24"/>
  <c r="AF109" i="24"/>
  <c r="AE109" i="24"/>
  <c r="AD109" i="24"/>
  <c r="AC109" i="24"/>
  <c r="AB109" i="24"/>
  <c r="AA109" i="24"/>
  <c r="Z109" i="24"/>
  <c r="Y109" i="24"/>
  <c r="X109" i="24"/>
  <c r="W109" i="24"/>
  <c r="AO108" i="24"/>
  <c r="AN108" i="24"/>
  <c r="AM108" i="24"/>
  <c r="AL108" i="24"/>
  <c r="AK108" i="24"/>
  <c r="AJ108" i="24"/>
  <c r="AI108" i="24"/>
  <c r="AH108" i="24"/>
  <c r="AG108" i="24"/>
  <c r="AF108" i="24"/>
  <c r="AE108" i="24"/>
  <c r="AD108" i="24"/>
  <c r="AC108" i="24"/>
  <c r="AB108" i="24"/>
  <c r="AA108" i="24"/>
  <c r="Z108" i="24"/>
  <c r="Y108" i="24"/>
  <c r="X108" i="24"/>
  <c r="W108" i="24"/>
  <c r="AO107" i="24" l="1"/>
  <c r="AN107" i="24"/>
  <c r="AM107" i="24"/>
  <c r="AL107" i="24"/>
  <c r="AK107" i="24"/>
  <c r="AJ107" i="24"/>
  <c r="AI107" i="24"/>
  <c r="AH107" i="24"/>
  <c r="AG107" i="24"/>
  <c r="AF107" i="24"/>
  <c r="AE107" i="24"/>
  <c r="AD107" i="24"/>
  <c r="AC107" i="24"/>
  <c r="AB107" i="24"/>
  <c r="AA107" i="24"/>
  <c r="Z107" i="24"/>
  <c r="Y107" i="24"/>
  <c r="X107" i="24"/>
  <c r="W107" i="24"/>
  <c r="AO106" i="24"/>
  <c r="AN106" i="24"/>
  <c r="AM106" i="24"/>
  <c r="AL106" i="24"/>
  <c r="AK106" i="24"/>
  <c r="AJ106" i="24"/>
  <c r="AI106" i="24"/>
  <c r="AH106" i="24"/>
  <c r="AG106" i="24"/>
  <c r="AF106" i="24"/>
  <c r="AE106" i="24"/>
  <c r="AD106" i="24"/>
  <c r="AC106" i="24"/>
  <c r="AB106" i="24"/>
  <c r="AA106" i="24"/>
  <c r="Z106" i="24"/>
  <c r="Y106" i="24"/>
  <c r="X106" i="24"/>
  <c r="W106" i="24"/>
  <c r="AO105" i="24"/>
  <c r="AN105" i="24"/>
  <c r="AM105" i="24"/>
  <c r="AL105" i="24"/>
  <c r="AK105" i="24"/>
  <c r="AJ105" i="24"/>
  <c r="AI105" i="24"/>
  <c r="AH105" i="24"/>
  <c r="AG105" i="24"/>
  <c r="AF105" i="24"/>
  <c r="AE105" i="24"/>
  <c r="AD105" i="24"/>
  <c r="AC105" i="24"/>
  <c r="AB105" i="24"/>
  <c r="AA105" i="24"/>
  <c r="Z105" i="24"/>
  <c r="Y105" i="24"/>
  <c r="X105" i="24"/>
  <c r="W105" i="24"/>
  <c r="AO104" i="24" l="1"/>
  <c r="AN104" i="24"/>
  <c r="AM104" i="24"/>
  <c r="AL104" i="24"/>
  <c r="AK104" i="24"/>
  <c r="AJ104" i="24"/>
  <c r="AI104" i="24"/>
  <c r="AH104" i="24"/>
  <c r="AG104" i="24"/>
  <c r="AF104" i="24"/>
  <c r="AE104" i="24"/>
  <c r="AD104" i="24"/>
  <c r="AC104" i="24"/>
  <c r="AB104" i="24"/>
  <c r="AA104" i="24"/>
  <c r="Z104" i="24"/>
  <c r="Y104" i="24"/>
  <c r="X104" i="24"/>
  <c r="W104" i="24"/>
  <c r="AO103" i="24"/>
  <c r="AN103" i="24"/>
  <c r="AM103" i="24"/>
  <c r="AL103" i="24"/>
  <c r="AK103" i="24"/>
  <c r="AJ103" i="24"/>
  <c r="AI103" i="24"/>
  <c r="AH103" i="24"/>
  <c r="AG103" i="24"/>
  <c r="AF103" i="24"/>
  <c r="AE103" i="24"/>
  <c r="AD103" i="24"/>
  <c r="AC103" i="24"/>
  <c r="AB103" i="24"/>
  <c r="AA103" i="24"/>
  <c r="Z103" i="24"/>
  <c r="Y103" i="24"/>
  <c r="X103" i="24"/>
  <c r="W103" i="24"/>
  <c r="AO102" i="24"/>
  <c r="AN102" i="24"/>
  <c r="AM102" i="24"/>
  <c r="AL102" i="24"/>
  <c r="AK102" i="24"/>
  <c r="AJ102" i="24"/>
  <c r="AI102" i="24"/>
  <c r="AH102" i="24"/>
  <c r="AG102" i="24"/>
  <c r="AF102" i="24"/>
  <c r="AE102" i="24"/>
  <c r="AD102" i="24"/>
  <c r="AC102" i="24"/>
  <c r="AB102" i="24"/>
  <c r="AA102" i="24"/>
  <c r="Z102" i="24"/>
  <c r="Y102" i="24"/>
  <c r="X102" i="24"/>
  <c r="W102" i="24"/>
  <c r="AO101" i="24" l="1"/>
  <c r="AN101" i="24"/>
  <c r="AM101" i="24"/>
  <c r="AL101" i="24"/>
  <c r="AK101" i="24"/>
  <c r="AJ101" i="24"/>
  <c r="AI101" i="24"/>
  <c r="AH101" i="24"/>
  <c r="AG101" i="24"/>
  <c r="AF101" i="24"/>
  <c r="AE101" i="24"/>
  <c r="AD101" i="24"/>
  <c r="AC101" i="24"/>
  <c r="AB101" i="24"/>
  <c r="AA101" i="24"/>
  <c r="Z101" i="24"/>
  <c r="Y101" i="24"/>
  <c r="X101" i="24"/>
  <c r="W101" i="24"/>
  <c r="AO100" i="24"/>
  <c r="AN100" i="24"/>
  <c r="AM100" i="24"/>
  <c r="AL100" i="24"/>
  <c r="AK100" i="24"/>
  <c r="AJ100" i="24"/>
  <c r="AI100" i="24"/>
  <c r="AH100" i="24"/>
  <c r="AG100" i="24"/>
  <c r="AF100" i="24"/>
  <c r="AE100" i="24"/>
  <c r="AD100" i="24"/>
  <c r="AC100" i="24"/>
  <c r="AB100" i="24"/>
  <c r="AA100" i="24"/>
  <c r="Z100" i="24"/>
  <c r="Y100" i="24"/>
  <c r="X100" i="24"/>
  <c r="W100" i="24"/>
  <c r="AO99" i="24"/>
  <c r="AN99" i="24"/>
  <c r="AM99" i="24"/>
  <c r="AL99" i="24"/>
  <c r="AK99" i="24"/>
  <c r="AJ99" i="24"/>
  <c r="AI99" i="24"/>
  <c r="AH99" i="24"/>
  <c r="AG99" i="24"/>
  <c r="AF99" i="24"/>
  <c r="AE99" i="24"/>
  <c r="AD99" i="24"/>
  <c r="AC99" i="24"/>
  <c r="AB99" i="24"/>
  <c r="AA99" i="24"/>
  <c r="Z99" i="24"/>
  <c r="Y99" i="24"/>
  <c r="X99" i="24"/>
  <c r="W99" i="24"/>
  <c r="AO98" i="24" l="1"/>
  <c r="AN98" i="24"/>
  <c r="AM98" i="24"/>
  <c r="AL98" i="24"/>
  <c r="AK98" i="24"/>
  <c r="AJ98" i="24"/>
  <c r="AI98" i="24"/>
  <c r="AH98" i="24"/>
  <c r="AG98" i="24"/>
  <c r="AF98" i="24"/>
  <c r="AE98" i="24"/>
  <c r="AD98" i="24"/>
  <c r="AC98" i="24"/>
  <c r="AB98" i="24"/>
  <c r="AA98" i="24"/>
  <c r="Z98" i="24"/>
  <c r="Y98" i="24"/>
  <c r="X98" i="24"/>
  <c r="W98" i="24"/>
  <c r="AO97" i="24"/>
  <c r="AN97" i="24"/>
  <c r="AM97" i="24"/>
  <c r="AL97" i="24"/>
  <c r="AK97" i="24"/>
  <c r="AJ97" i="24"/>
  <c r="AI97" i="24"/>
  <c r="AH97" i="24"/>
  <c r="AG97" i="24"/>
  <c r="AF97" i="24"/>
  <c r="AE97" i="24"/>
  <c r="AD97" i="24"/>
  <c r="AC97" i="24"/>
  <c r="AB97" i="24"/>
  <c r="AA97" i="24"/>
  <c r="Z97" i="24"/>
  <c r="Y97" i="24"/>
  <c r="X97" i="24"/>
  <c r="W97" i="24"/>
  <c r="AO96" i="24"/>
  <c r="AN96" i="24"/>
  <c r="AM96" i="24"/>
  <c r="AL96" i="24"/>
  <c r="AK96" i="24"/>
  <c r="AJ96" i="24"/>
  <c r="AI96" i="24"/>
  <c r="AH96" i="24"/>
  <c r="AG96" i="24"/>
  <c r="AF96" i="24"/>
  <c r="AE96" i="24"/>
  <c r="AD96" i="24"/>
  <c r="AC96" i="24"/>
  <c r="AB96" i="24"/>
  <c r="AA96" i="24"/>
  <c r="Z96" i="24"/>
  <c r="Y96" i="24"/>
  <c r="X96" i="24"/>
  <c r="W96" i="24"/>
  <c r="AO95" i="24" l="1"/>
  <c r="AN95" i="24"/>
  <c r="AM95" i="24"/>
  <c r="AL95" i="24"/>
  <c r="AK95" i="24"/>
  <c r="AJ95" i="24"/>
  <c r="AI95" i="24"/>
  <c r="AH95" i="24"/>
  <c r="AG95" i="24"/>
  <c r="AF95" i="24"/>
  <c r="AE95" i="24"/>
  <c r="AD95" i="24"/>
  <c r="AC95" i="24"/>
  <c r="AB95" i="24"/>
  <c r="AA95" i="24"/>
  <c r="Z95" i="24"/>
  <c r="Y95" i="24"/>
  <c r="X95" i="24"/>
  <c r="W95" i="24"/>
  <c r="AO94" i="24"/>
  <c r="AN94" i="24"/>
  <c r="AM94" i="24"/>
  <c r="AL94" i="24"/>
  <c r="AK94" i="24"/>
  <c r="AJ94" i="24"/>
  <c r="AI94" i="24"/>
  <c r="AH94" i="24"/>
  <c r="AG94" i="24"/>
  <c r="AF94" i="24"/>
  <c r="AE94" i="24"/>
  <c r="AD94" i="24"/>
  <c r="AC94" i="24"/>
  <c r="AB94" i="24"/>
  <c r="AA94" i="24"/>
  <c r="Z94" i="24"/>
  <c r="Y94" i="24"/>
  <c r="X94" i="24"/>
  <c r="W94" i="24"/>
  <c r="AO93" i="24"/>
  <c r="AN93" i="24"/>
  <c r="AM93" i="24"/>
  <c r="AL93" i="24"/>
  <c r="AK93" i="24"/>
  <c r="AJ93" i="24"/>
  <c r="AI93" i="24"/>
  <c r="AH93" i="24"/>
  <c r="AG93" i="24"/>
  <c r="AF93" i="24"/>
  <c r="AE93" i="24"/>
  <c r="AD93" i="24"/>
  <c r="AC93" i="24"/>
  <c r="AB93" i="24"/>
  <c r="AA93" i="24"/>
  <c r="Z93" i="24"/>
  <c r="Y93" i="24"/>
  <c r="X93" i="24"/>
  <c r="W93" i="24"/>
  <c r="AO92" i="24" l="1"/>
  <c r="AN92" i="24"/>
  <c r="AM92" i="24"/>
  <c r="AL92" i="24"/>
  <c r="AK92" i="24"/>
  <c r="AJ92" i="24"/>
  <c r="AI92" i="24"/>
  <c r="AH92" i="24"/>
  <c r="AG92" i="24"/>
  <c r="AF92" i="24"/>
  <c r="AE92" i="24"/>
  <c r="AD92" i="24"/>
  <c r="AC92" i="24"/>
  <c r="AB92" i="24"/>
  <c r="AA92" i="24"/>
  <c r="Z92" i="24"/>
  <c r="Y92" i="24"/>
  <c r="X92" i="24"/>
  <c r="W92" i="24"/>
  <c r="AO91" i="24"/>
  <c r="AN91" i="24"/>
  <c r="AM91" i="24"/>
  <c r="AL91" i="24"/>
  <c r="AK91" i="24"/>
  <c r="AJ91" i="24"/>
  <c r="AI91" i="24"/>
  <c r="AH91" i="24"/>
  <c r="AG91" i="24"/>
  <c r="AF91" i="24"/>
  <c r="AE91" i="24"/>
  <c r="AD91" i="24"/>
  <c r="AC91" i="24"/>
  <c r="AB91" i="24"/>
  <c r="AA91" i="24"/>
  <c r="Z91" i="24"/>
  <c r="Y91" i="24"/>
  <c r="X91" i="24"/>
  <c r="W91" i="24"/>
  <c r="AO90" i="24"/>
  <c r="AN90" i="24"/>
  <c r="AM90" i="24"/>
  <c r="AL90" i="24"/>
  <c r="AK90" i="24"/>
  <c r="AJ90" i="24"/>
  <c r="AI90" i="24"/>
  <c r="AH90" i="24"/>
  <c r="AG90" i="24"/>
  <c r="AF90" i="24"/>
  <c r="AE90" i="24"/>
  <c r="AD90" i="24"/>
  <c r="AC90" i="24"/>
  <c r="AB90" i="24"/>
  <c r="AA90" i="24"/>
  <c r="Z90" i="24"/>
  <c r="Y90" i="24"/>
  <c r="X90" i="24"/>
  <c r="W90" i="24"/>
  <c r="C104" i="9" l="1"/>
  <c r="C103" i="9"/>
  <c r="C102" i="9"/>
  <c r="C100" i="9"/>
  <c r="C99" i="9"/>
  <c r="C98" i="9"/>
  <c r="C97" i="9"/>
  <c r="C96" i="9"/>
  <c r="C95" i="9"/>
  <c r="C94" i="9"/>
  <c r="C93" i="9"/>
  <c r="AO89" i="24" l="1"/>
  <c r="AN89" i="24"/>
  <c r="AM89" i="24"/>
  <c r="AL89" i="24"/>
  <c r="AK89" i="24"/>
  <c r="AJ89" i="24"/>
  <c r="AI89" i="24"/>
  <c r="AH89" i="24"/>
  <c r="AG89" i="24"/>
  <c r="AF89" i="24"/>
  <c r="AE89" i="24"/>
  <c r="AD89" i="24"/>
  <c r="AC89" i="24"/>
  <c r="AB89" i="24"/>
  <c r="AA89" i="24"/>
  <c r="Z89" i="24"/>
  <c r="Y89" i="24"/>
  <c r="X89" i="24"/>
  <c r="W89" i="24"/>
  <c r="AO88" i="24"/>
  <c r="AN88" i="24"/>
  <c r="AM88" i="24"/>
  <c r="AL88" i="24"/>
  <c r="AK88" i="24"/>
  <c r="AJ88" i="24"/>
  <c r="AI88" i="24"/>
  <c r="AH88" i="24"/>
  <c r="AG88" i="24"/>
  <c r="AF88" i="24"/>
  <c r="AE88" i="24"/>
  <c r="AD88" i="24"/>
  <c r="AC88" i="24"/>
  <c r="AB88" i="24"/>
  <c r="AA88" i="24"/>
  <c r="Z88" i="24"/>
  <c r="Y88" i="24"/>
  <c r="X88" i="24"/>
  <c r="W88" i="24"/>
  <c r="AO87" i="24"/>
  <c r="AN87" i="24"/>
  <c r="AM87" i="24"/>
  <c r="AL87" i="24"/>
  <c r="AK87" i="24"/>
  <c r="AJ87" i="24"/>
  <c r="AI87" i="24"/>
  <c r="AH87" i="24"/>
  <c r="AG87" i="24"/>
  <c r="AF87" i="24"/>
  <c r="AE87" i="24"/>
  <c r="AD87" i="24"/>
  <c r="AC87" i="24"/>
  <c r="AB87" i="24"/>
  <c r="AA87" i="24"/>
  <c r="Z87" i="24"/>
  <c r="Y87" i="24"/>
  <c r="X87" i="24"/>
  <c r="W87" i="24"/>
  <c r="AO86" i="24" l="1"/>
  <c r="AN86" i="24"/>
  <c r="AM86" i="24"/>
  <c r="AL86" i="24"/>
  <c r="AK86" i="24"/>
  <c r="AJ86" i="24"/>
  <c r="AI86" i="24"/>
  <c r="AH86" i="24"/>
  <c r="AG86" i="24"/>
  <c r="AF86" i="24"/>
  <c r="AE86" i="24"/>
  <c r="AD86" i="24"/>
  <c r="AC86" i="24"/>
  <c r="AB86" i="24"/>
  <c r="AA86" i="24"/>
  <c r="Z86" i="24"/>
  <c r="Y86" i="24"/>
  <c r="X86" i="24"/>
  <c r="W86" i="24"/>
  <c r="AO85" i="24"/>
  <c r="AN85" i="24"/>
  <c r="AM85" i="24"/>
  <c r="AL85" i="24"/>
  <c r="AK85" i="24"/>
  <c r="AJ85" i="24"/>
  <c r="AI85" i="24"/>
  <c r="AH85" i="24"/>
  <c r="AG85" i="24"/>
  <c r="AF85" i="24"/>
  <c r="AE85" i="24"/>
  <c r="AD85" i="24"/>
  <c r="AC85" i="24"/>
  <c r="AB85" i="24"/>
  <c r="AA85" i="24"/>
  <c r="Z85" i="24"/>
  <c r="Y85" i="24"/>
  <c r="X85" i="24"/>
  <c r="W85" i="24"/>
  <c r="AO84" i="24"/>
  <c r="AN84" i="24"/>
  <c r="AM84" i="24"/>
  <c r="AL84" i="24"/>
  <c r="AK84" i="24"/>
  <c r="AJ84" i="24"/>
  <c r="AI84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AO83" i="24"/>
  <c r="AN83" i="24"/>
  <c r="AM83" i="24"/>
  <c r="AL83" i="24"/>
  <c r="AK83" i="24"/>
  <c r="AJ83" i="24"/>
  <c r="AI83" i="24"/>
  <c r="AH83" i="24"/>
  <c r="AG83" i="24"/>
  <c r="AF83" i="24"/>
  <c r="AE83" i="24"/>
  <c r="AD83" i="24"/>
  <c r="AC83" i="24"/>
  <c r="AB83" i="24"/>
  <c r="AA83" i="24"/>
  <c r="Z83" i="24"/>
  <c r="Y83" i="24"/>
  <c r="X83" i="24"/>
  <c r="W83" i="24"/>
  <c r="AO82" i="24"/>
  <c r="AN82" i="24"/>
  <c r="AM82" i="24"/>
  <c r="AL82" i="24"/>
  <c r="AK82" i="24"/>
  <c r="AJ82" i="24"/>
  <c r="AI82" i="24"/>
  <c r="AH82" i="24"/>
  <c r="AG82" i="24"/>
  <c r="AF82" i="24"/>
  <c r="AE82" i="24"/>
  <c r="AD82" i="24"/>
  <c r="AC82" i="24"/>
  <c r="AB82" i="24"/>
  <c r="AA82" i="24"/>
  <c r="Z82" i="24"/>
  <c r="Y82" i="24"/>
  <c r="X82" i="24"/>
  <c r="W82" i="24"/>
  <c r="AO81" i="24"/>
  <c r="AN81" i="24"/>
  <c r="AM81" i="24"/>
  <c r="AL81" i="24"/>
  <c r="AK81" i="24"/>
  <c r="AJ81" i="24"/>
  <c r="AI81" i="24"/>
  <c r="AH81" i="24"/>
  <c r="AG81" i="24"/>
  <c r="AF81" i="24"/>
  <c r="AE81" i="24"/>
  <c r="AD81" i="24"/>
  <c r="AC81" i="24"/>
  <c r="AB81" i="24"/>
  <c r="AA81" i="24"/>
  <c r="Z81" i="24"/>
  <c r="Y81" i="24"/>
  <c r="X81" i="24"/>
  <c r="W81" i="24"/>
  <c r="AO80" i="24"/>
  <c r="AN80" i="24"/>
  <c r="AM80" i="24"/>
  <c r="AL80" i="24"/>
  <c r="AK80" i="24"/>
  <c r="AJ80" i="24"/>
  <c r="AI80" i="24"/>
  <c r="AH80" i="24"/>
  <c r="AG80" i="24"/>
  <c r="AF80" i="24"/>
  <c r="AE80" i="24"/>
  <c r="AD80" i="24"/>
  <c r="AC80" i="24"/>
  <c r="AB80" i="24"/>
  <c r="AA80" i="24"/>
  <c r="Z80" i="24"/>
  <c r="Y80" i="24"/>
  <c r="X80" i="24"/>
  <c r="W80" i="24"/>
  <c r="AO79" i="24"/>
  <c r="AN79" i="24"/>
  <c r="AM79" i="24"/>
  <c r="AL79" i="24"/>
  <c r="AK79" i="24"/>
  <c r="AJ79" i="24"/>
  <c r="AI79" i="24"/>
  <c r="AH79" i="24"/>
  <c r="AG79" i="24"/>
  <c r="AF79" i="24"/>
  <c r="AE79" i="24"/>
  <c r="AD79" i="24"/>
  <c r="AC79" i="24"/>
  <c r="AB79" i="24"/>
  <c r="AA79" i="24"/>
  <c r="Z79" i="24"/>
  <c r="Y79" i="24"/>
  <c r="X79" i="24"/>
  <c r="W79" i="24"/>
  <c r="AO78" i="24"/>
  <c r="AN78" i="24"/>
  <c r="AM78" i="24"/>
  <c r="AL78" i="24"/>
  <c r="AK78" i="24"/>
  <c r="AJ78" i="24"/>
  <c r="AI78" i="24"/>
  <c r="AH78" i="24"/>
  <c r="AG78" i="24"/>
  <c r="AF78" i="24"/>
  <c r="AE78" i="24"/>
  <c r="AD78" i="24"/>
  <c r="AC78" i="24"/>
  <c r="AB78" i="24"/>
  <c r="AA78" i="24"/>
  <c r="Z78" i="24"/>
  <c r="Y78" i="24"/>
  <c r="X78" i="24"/>
  <c r="W78" i="24"/>
  <c r="AO77" i="24"/>
  <c r="AN77" i="24"/>
  <c r="AM77" i="24"/>
  <c r="AL77" i="24"/>
  <c r="AK77" i="24"/>
  <c r="AJ77" i="24"/>
  <c r="AI77" i="24"/>
  <c r="AH77" i="24"/>
  <c r="AG77" i="24"/>
  <c r="AF77" i="24"/>
  <c r="AE77" i="24"/>
  <c r="AD77" i="24"/>
  <c r="AC77" i="24"/>
  <c r="AB77" i="24"/>
  <c r="AA77" i="24"/>
  <c r="Z77" i="24"/>
  <c r="Y77" i="24"/>
  <c r="X77" i="24"/>
  <c r="W77" i="24"/>
  <c r="AO76" i="24"/>
  <c r="AN76" i="24"/>
  <c r="AM76" i="24"/>
  <c r="AL76" i="24"/>
  <c r="AK76" i="24"/>
  <c r="AJ76" i="24"/>
  <c r="AI76" i="24"/>
  <c r="AH76" i="24"/>
  <c r="AG76" i="24"/>
  <c r="AF76" i="24"/>
  <c r="AE76" i="24"/>
  <c r="AD76" i="24"/>
  <c r="AC76" i="24"/>
  <c r="AB76" i="24"/>
  <c r="AA76" i="24"/>
  <c r="Z76" i="24"/>
  <c r="Y76" i="24"/>
  <c r="X76" i="24"/>
  <c r="W76" i="24"/>
  <c r="AO75" i="24"/>
  <c r="AN75" i="24"/>
  <c r="AM75" i="24"/>
  <c r="AL75" i="24"/>
  <c r="AK75" i="24"/>
  <c r="AJ75" i="24"/>
  <c r="AI75" i="24"/>
  <c r="AH75" i="24"/>
  <c r="AG75" i="24"/>
  <c r="AF75" i="24"/>
  <c r="AE75" i="24"/>
  <c r="AD75" i="24"/>
  <c r="AC75" i="24"/>
  <c r="AB75" i="24"/>
  <c r="AA75" i="24"/>
  <c r="Z75" i="24"/>
  <c r="Y75" i="24"/>
  <c r="X75" i="24"/>
  <c r="W75" i="24"/>
  <c r="AO74" i="24"/>
  <c r="AN74" i="24"/>
  <c r="AM74" i="24"/>
  <c r="AL74" i="24"/>
  <c r="AK74" i="24"/>
  <c r="AJ74" i="24"/>
  <c r="AI74" i="24"/>
  <c r="AH74" i="24"/>
  <c r="AG74" i="24"/>
  <c r="AF74" i="24"/>
  <c r="AE74" i="24"/>
  <c r="AD74" i="24"/>
  <c r="AC74" i="24"/>
  <c r="AB74" i="24"/>
  <c r="AA74" i="24"/>
  <c r="Z74" i="24"/>
  <c r="Y74" i="24"/>
  <c r="X74" i="24"/>
  <c r="W74" i="24"/>
  <c r="AO73" i="24"/>
  <c r="AN73" i="24"/>
  <c r="AM73" i="24"/>
  <c r="AL73" i="24"/>
  <c r="AK73" i="24"/>
  <c r="AJ73" i="24"/>
  <c r="AI73" i="24"/>
  <c r="AH73" i="24"/>
  <c r="AG73" i="24"/>
  <c r="AF73" i="24"/>
  <c r="AE73" i="24"/>
  <c r="AD73" i="24"/>
  <c r="AC73" i="24"/>
  <c r="AB73" i="24"/>
  <c r="AA73" i="24"/>
  <c r="Z73" i="24"/>
  <c r="Y73" i="24"/>
  <c r="X73" i="24"/>
  <c r="W73" i="24"/>
  <c r="AO72" i="24"/>
  <c r="AN72" i="24"/>
  <c r="AM72" i="24"/>
  <c r="AL72" i="24"/>
  <c r="AK72" i="24"/>
  <c r="AJ72" i="24"/>
  <c r="AI72" i="24"/>
  <c r="AH72" i="24"/>
  <c r="AG72" i="24"/>
  <c r="AF72" i="24"/>
  <c r="AE72" i="24"/>
  <c r="AD72" i="24"/>
  <c r="AC72" i="24"/>
  <c r="AB72" i="24"/>
  <c r="AA72" i="24"/>
  <c r="Z72" i="24"/>
  <c r="Y72" i="24"/>
  <c r="X72" i="24"/>
  <c r="W72" i="24"/>
  <c r="AO71" i="24"/>
  <c r="AN71" i="24"/>
  <c r="AM71" i="24"/>
  <c r="AL71" i="24"/>
  <c r="AK71" i="24"/>
  <c r="AJ71" i="24"/>
  <c r="AI71" i="24"/>
  <c r="AH71" i="24"/>
  <c r="AG71" i="24"/>
  <c r="AF71" i="24"/>
  <c r="AE71" i="24"/>
  <c r="AD71" i="24"/>
  <c r="AC71" i="24"/>
  <c r="AB71" i="24"/>
  <c r="AA71" i="24"/>
  <c r="Z71" i="24"/>
  <c r="Y71" i="24"/>
  <c r="X71" i="24"/>
  <c r="W71" i="24"/>
  <c r="AO70" i="24"/>
  <c r="AN70" i="24"/>
  <c r="AM70" i="24"/>
  <c r="AL70" i="24"/>
  <c r="AK70" i="24"/>
  <c r="AJ70" i="24"/>
  <c r="AI70" i="24"/>
  <c r="AH70" i="24"/>
  <c r="AG70" i="24"/>
  <c r="AF70" i="24"/>
  <c r="AE70" i="24"/>
  <c r="AD70" i="24"/>
  <c r="AC70" i="24"/>
  <c r="AB70" i="24"/>
  <c r="AA70" i="24"/>
  <c r="Z70" i="24"/>
  <c r="Y70" i="24"/>
  <c r="X70" i="24"/>
  <c r="W70" i="24"/>
  <c r="AO69" i="24"/>
  <c r="AN69" i="24"/>
  <c r="AM69" i="24"/>
  <c r="AL69" i="24"/>
  <c r="AK69" i="24"/>
  <c r="AJ69" i="24"/>
  <c r="AI69" i="24"/>
  <c r="AH69" i="24"/>
  <c r="AG69" i="24"/>
  <c r="AF69" i="24"/>
  <c r="AE69" i="24"/>
  <c r="AD69" i="24"/>
  <c r="AC69" i="24"/>
  <c r="AB69" i="24"/>
  <c r="AA69" i="24"/>
  <c r="Z69" i="24"/>
  <c r="Y69" i="24"/>
  <c r="X69" i="24"/>
  <c r="W69" i="24"/>
  <c r="AO68" i="24"/>
  <c r="AN68" i="24"/>
  <c r="AM68" i="24"/>
  <c r="AL68" i="24"/>
  <c r="AK68" i="24"/>
  <c r="AJ68" i="24"/>
  <c r="AI68" i="24"/>
  <c r="AH68" i="24"/>
  <c r="AG68" i="24"/>
  <c r="AF68" i="24"/>
  <c r="AE68" i="24"/>
  <c r="AD68" i="24"/>
  <c r="AC68" i="24"/>
  <c r="AB68" i="24"/>
  <c r="AA68" i="24"/>
  <c r="Z68" i="24"/>
  <c r="Y68" i="24"/>
  <c r="X68" i="24"/>
  <c r="W68" i="24"/>
  <c r="AO67" i="24"/>
  <c r="AN67" i="24"/>
  <c r="AM67" i="24"/>
  <c r="AL67" i="24"/>
  <c r="AK67" i="24"/>
  <c r="AJ67" i="24"/>
  <c r="AI67" i="24"/>
  <c r="AH67" i="24"/>
  <c r="AG67" i="24"/>
  <c r="AF67" i="24"/>
  <c r="AE67" i="24"/>
  <c r="AD67" i="24"/>
  <c r="AC67" i="24"/>
  <c r="AB67" i="24"/>
  <c r="AA67" i="24"/>
  <c r="Z67" i="24"/>
  <c r="Y67" i="24"/>
  <c r="X67" i="24"/>
  <c r="W67" i="24"/>
  <c r="AO66" i="24"/>
  <c r="AN66" i="24"/>
  <c r="AM66" i="24"/>
  <c r="AL66" i="24"/>
  <c r="AK66" i="24"/>
  <c r="AJ66" i="24"/>
  <c r="AI66" i="24"/>
  <c r="AH66" i="24"/>
  <c r="AG66" i="24"/>
  <c r="AF66" i="24"/>
  <c r="AE66" i="24"/>
  <c r="AD66" i="24"/>
  <c r="AC66" i="24"/>
  <c r="AB66" i="24"/>
  <c r="AA66" i="24"/>
  <c r="Z66" i="24"/>
  <c r="Y66" i="24"/>
  <c r="X66" i="24"/>
  <c r="W66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A65" i="24"/>
  <c r="Z65" i="24"/>
  <c r="Y65" i="24"/>
  <c r="X65" i="24"/>
  <c r="W65" i="24"/>
  <c r="AO64" i="24"/>
  <c r="AN64" i="24"/>
  <c r="AM64" i="24"/>
  <c r="AL64" i="24"/>
  <c r="AK64" i="24"/>
  <c r="AJ64" i="24"/>
  <c r="AI64" i="24"/>
  <c r="AH64" i="24"/>
  <c r="AG64" i="24"/>
  <c r="AF64" i="24"/>
  <c r="AE64" i="24"/>
  <c r="AD64" i="24"/>
  <c r="AC64" i="24"/>
  <c r="AB64" i="24"/>
  <c r="AA64" i="24"/>
  <c r="Z64" i="24"/>
  <c r="Y64" i="24"/>
  <c r="X64" i="24"/>
  <c r="W64" i="24"/>
  <c r="AO63" i="24"/>
  <c r="AN63" i="24"/>
  <c r="AM63" i="24"/>
  <c r="AL63" i="24"/>
  <c r="AK63" i="24"/>
  <c r="AJ63" i="24"/>
  <c r="AI63" i="24"/>
  <c r="AH63" i="24"/>
  <c r="AG63" i="24"/>
  <c r="AF63" i="24"/>
  <c r="AE63" i="24"/>
  <c r="AD63" i="24"/>
  <c r="AC63" i="24"/>
  <c r="AB63" i="24"/>
  <c r="AA63" i="24"/>
  <c r="Z63" i="24"/>
  <c r="Y63" i="24"/>
  <c r="X63" i="24"/>
  <c r="W63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A62" i="24"/>
  <c r="Z62" i="24"/>
  <c r="Y62" i="24"/>
  <c r="X62" i="24"/>
  <c r="W62" i="24"/>
  <c r="AO61" i="24"/>
  <c r="AN61" i="24"/>
  <c r="AM61" i="24"/>
  <c r="AL61" i="24"/>
  <c r="AK61" i="24"/>
  <c r="AJ61" i="24"/>
  <c r="AI61" i="24"/>
  <c r="AH61" i="24"/>
  <c r="AG61" i="24"/>
  <c r="AF61" i="24"/>
  <c r="AE61" i="24"/>
  <c r="AD61" i="24"/>
  <c r="AC61" i="24"/>
  <c r="AB61" i="24"/>
  <c r="AA61" i="24"/>
  <c r="Z61" i="24"/>
  <c r="Y61" i="24"/>
  <c r="X61" i="24"/>
  <c r="W61" i="24"/>
  <c r="AO60" i="24"/>
  <c r="AN60" i="24"/>
  <c r="AM60" i="24"/>
  <c r="AL60" i="24"/>
  <c r="AK60" i="24"/>
  <c r="AJ60" i="24"/>
  <c r="AI60" i="24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A59" i="24"/>
  <c r="Z59" i="24"/>
  <c r="Y59" i="24"/>
  <c r="X59" i="24"/>
  <c r="W59" i="24"/>
  <c r="AO58" i="24"/>
  <c r="AN58" i="24"/>
  <c r="AM58" i="24"/>
  <c r="AL58" i="24"/>
  <c r="AK58" i="24"/>
  <c r="AJ58" i="24"/>
  <c r="AI58" i="24"/>
  <c r="AH58" i="24"/>
  <c r="AG58" i="24"/>
  <c r="AF58" i="24"/>
  <c r="AE58" i="24"/>
  <c r="AD58" i="24"/>
  <c r="AC58" i="24"/>
  <c r="AB58" i="24"/>
  <c r="AA58" i="24"/>
  <c r="Z58" i="24"/>
  <c r="Y58" i="24"/>
  <c r="X58" i="24"/>
  <c r="W58" i="24"/>
  <c r="AO57" i="24"/>
  <c r="AN57" i="24"/>
  <c r="AM57" i="24"/>
  <c r="AL57" i="24"/>
  <c r="AK57" i="24"/>
  <c r="AJ57" i="24"/>
  <c r="AI57" i="24"/>
  <c r="AH57" i="24"/>
  <c r="AG57" i="24"/>
  <c r="AF57" i="24"/>
  <c r="AE57" i="24"/>
  <c r="AD57" i="24"/>
  <c r="AC57" i="24"/>
  <c r="AB57" i="24"/>
  <c r="AA57" i="24"/>
  <c r="Z57" i="24"/>
  <c r="Y57" i="24"/>
  <c r="X57" i="24"/>
  <c r="W57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A56" i="24"/>
  <c r="Z56" i="24"/>
  <c r="Y56" i="24"/>
  <c r="X56" i="24"/>
  <c r="W56" i="24"/>
  <c r="AO55" i="24"/>
  <c r="AN55" i="24"/>
  <c r="AM55" i="24"/>
  <c r="AL55" i="24"/>
  <c r="AK55" i="24"/>
  <c r="AJ55" i="24"/>
  <c r="AI55" i="24"/>
  <c r="AH55" i="24"/>
  <c r="AG55" i="24"/>
  <c r="AF55" i="24"/>
  <c r="AE55" i="24"/>
  <c r="AD55" i="24"/>
  <c r="AC55" i="24"/>
  <c r="AB55" i="24"/>
  <c r="AA55" i="24"/>
  <c r="Z55" i="24"/>
  <c r="Y55" i="24"/>
  <c r="X55" i="24"/>
  <c r="W55" i="24"/>
  <c r="AO54" i="24"/>
  <c r="AN54" i="24"/>
  <c r="AM54" i="24"/>
  <c r="AL54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AO52" i="24"/>
  <c r="AN52" i="24"/>
  <c r="AM52" i="24"/>
  <c r="AL52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AO51" i="24"/>
  <c r="AN51" i="24"/>
  <c r="AM51" i="24"/>
  <c r="AL51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AO49" i="24"/>
  <c r="AN49" i="24"/>
  <c r="AM49" i="24"/>
  <c r="AL49" i="24"/>
  <c r="AK49" i="24"/>
  <c r="AJ49" i="24"/>
  <c r="AI49" i="24"/>
  <c r="AH49" i="24"/>
  <c r="AG49" i="24"/>
  <c r="AF49" i="24"/>
  <c r="AE49" i="24"/>
  <c r="AD49" i="24"/>
  <c r="AC49" i="24"/>
  <c r="AB49" i="24"/>
  <c r="AA49" i="24"/>
  <c r="Z49" i="24"/>
  <c r="Y49" i="24"/>
  <c r="X49" i="24"/>
  <c r="W49" i="24"/>
  <c r="AO48" i="24"/>
  <c r="AN48" i="24"/>
  <c r="AM48" i="24"/>
  <c r="AL48" i="24"/>
  <c r="AK48" i="24"/>
  <c r="AJ48" i="24"/>
  <c r="AI48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AO46" i="24"/>
  <c r="AN46" i="24"/>
  <c r="AM46" i="24"/>
  <c r="AL46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AO45" i="24"/>
  <c r="AN45" i="24"/>
  <c r="AM45" i="24"/>
  <c r="AL45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AO43" i="24"/>
  <c r="AN43" i="24"/>
  <c r="AM43" i="24"/>
  <c r="AL43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AO42" i="24"/>
  <c r="AN42" i="24"/>
  <c r="AM42" i="24"/>
  <c r="AL42" i="24"/>
  <c r="AK42" i="24"/>
  <c r="AJ42" i="24"/>
  <c r="AI42" i="24"/>
  <c r="AH42" i="24"/>
  <c r="AG42" i="24"/>
  <c r="AF42" i="24"/>
  <c r="AE42" i="24"/>
  <c r="AD42" i="24"/>
  <c r="AC42" i="24"/>
  <c r="AB42" i="24"/>
  <c r="AA42" i="24"/>
  <c r="Z42" i="24"/>
  <c r="Y42" i="24"/>
  <c r="X42" i="24"/>
  <c r="W42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AO40" i="24"/>
  <c r="AN40" i="24"/>
  <c r="AM40" i="24"/>
  <c r="AL40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AO39" i="24"/>
  <c r="AN39" i="24"/>
  <c r="AM39" i="24"/>
  <c r="AL39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AO38" i="24"/>
  <c r="AN38" i="24"/>
  <c r="AM38" i="24"/>
  <c r="AL38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A37" i="24"/>
  <c r="Z37" i="24"/>
  <c r="Y37" i="24"/>
  <c r="X37" i="24"/>
  <c r="W37" i="24"/>
  <c r="AO36" i="24"/>
  <c r="AN36" i="24"/>
  <c r="AM36" i="24"/>
  <c r="AL36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AO35" i="24"/>
  <c r="AN35" i="24"/>
  <c r="AM35" i="24"/>
  <c r="AL35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AO34" i="24"/>
  <c r="AN34" i="24"/>
  <c r="AM34" i="24"/>
  <c r="AL34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AO33" i="24"/>
  <c r="AN33" i="24"/>
  <c r="AM33" i="24"/>
  <c r="AL33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A32" i="24"/>
  <c r="Z32" i="24"/>
  <c r="Y32" i="24"/>
  <c r="X32" i="24"/>
  <c r="W32" i="24"/>
  <c r="AO31" i="24"/>
  <c r="AN31" i="24"/>
  <c r="AM31" i="24"/>
  <c r="AL31" i="24"/>
  <c r="AK31" i="24"/>
  <c r="AJ31" i="24"/>
  <c r="AI31" i="24"/>
  <c r="AH31" i="24"/>
  <c r="AG31" i="24"/>
  <c r="AF31" i="24"/>
  <c r="AE31" i="24"/>
  <c r="AD31" i="24"/>
  <c r="AC31" i="24"/>
  <c r="AB31" i="24"/>
  <c r="AA31" i="24"/>
  <c r="Z31" i="24"/>
  <c r="Y31" i="24"/>
  <c r="X31" i="24"/>
  <c r="W31" i="24"/>
  <c r="AO30" i="24"/>
  <c r="AN30" i="24"/>
  <c r="AM30" i="24"/>
  <c r="AL30" i="24"/>
  <c r="AK30" i="24"/>
  <c r="AJ30" i="24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AO29" i="24"/>
  <c r="AN29" i="24"/>
  <c r="AM29" i="24"/>
  <c r="AL29" i="24"/>
  <c r="AK29" i="24"/>
  <c r="AJ29" i="24"/>
  <c r="AI29" i="24"/>
  <c r="AH29" i="24"/>
  <c r="AG29" i="24"/>
  <c r="AF29" i="24"/>
  <c r="AE29" i="24"/>
  <c r="AD29" i="24"/>
  <c r="AC29" i="24"/>
  <c r="AB29" i="24"/>
  <c r="AA29" i="24"/>
  <c r="Z29" i="24"/>
  <c r="Y29" i="24"/>
  <c r="X29" i="24"/>
  <c r="W29" i="24"/>
  <c r="AO28" i="24"/>
  <c r="AN28" i="24"/>
  <c r="AM28" i="24"/>
  <c r="AL28" i="24"/>
  <c r="AK28" i="24"/>
  <c r="AJ28" i="24"/>
  <c r="AI28" i="24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AO27" i="24"/>
  <c r="AN27" i="24"/>
  <c r="AM27" i="24"/>
  <c r="AL27" i="24"/>
  <c r="AK27" i="24"/>
  <c r="AJ27" i="24"/>
  <c r="AI27" i="24"/>
  <c r="AH27" i="24"/>
  <c r="AG27" i="24"/>
  <c r="AF27" i="24"/>
  <c r="AE27" i="24"/>
  <c r="AD27" i="24"/>
  <c r="AC27" i="24"/>
  <c r="AB27" i="24"/>
  <c r="AA27" i="24"/>
  <c r="Z27" i="24"/>
  <c r="Y27" i="24"/>
  <c r="X27" i="24"/>
  <c r="W27" i="24"/>
  <c r="AO26" i="24"/>
  <c r="AN26" i="24"/>
  <c r="AM26" i="24"/>
  <c r="AL26" i="24"/>
  <c r="AK26" i="24"/>
  <c r="AJ26" i="24"/>
  <c r="AI26" i="24"/>
  <c r="AH26" i="24"/>
  <c r="AG26" i="24"/>
  <c r="AF26" i="24"/>
  <c r="AE26" i="24"/>
  <c r="AD26" i="24"/>
  <c r="AC26" i="24"/>
  <c r="AB26" i="24"/>
  <c r="AA26" i="24"/>
  <c r="Z26" i="24"/>
  <c r="Y26" i="24"/>
  <c r="X26" i="24"/>
  <c r="W26" i="24"/>
  <c r="AO25" i="24"/>
  <c r="AN25" i="24"/>
  <c r="AM25" i="24"/>
  <c r="AL25" i="24"/>
  <c r="AK25" i="24"/>
  <c r="AJ25" i="24"/>
  <c r="AI25" i="24"/>
  <c r="AH25" i="24"/>
  <c r="AG25" i="24"/>
  <c r="AF25" i="24"/>
  <c r="AE25" i="24"/>
  <c r="AD25" i="24"/>
  <c r="AC25" i="24"/>
  <c r="AB25" i="24"/>
  <c r="AA25" i="24"/>
  <c r="Z25" i="24"/>
  <c r="Y25" i="24"/>
  <c r="X25" i="24"/>
  <c r="W25" i="24"/>
  <c r="AO24" i="24"/>
  <c r="AN24" i="24"/>
  <c r="AM24" i="24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AO23" i="24"/>
  <c r="AN23" i="24"/>
  <c r="AM23" i="24"/>
  <c r="AL23" i="24"/>
  <c r="AK23" i="24"/>
  <c r="AJ23" i="24"/>
  <c r="AI23" i="24"/>
  <c r="AH23" i="24"/>
  <c r="AG23" i="24"/>
  <c r="AF23" i="24"/>
  <c r="AE23" i="24"/>
  <c r="AD23" i="24"/>
  <c r="AC23" i="24"/>
  <c r="AB23" i="24"/>
  <c r="AA23" i="24"/>
  <c r="Z23" i="24"/>
  <c r="Y23" i="24"/>
  <c r="X23" i="24"/>
  <c r="W23" i="24"/>
  <c r="AO22" i="24"/>
  <c r="AN22" i="24"/>
  <c r="AM22" i="24"/>
  <c r="AL22" i="24"/>
  <c r="AK22" i="24"/>
  <c r="AJ22" i="24"/>
  <c r="AI22" i="24"/>
  <c r="AH22" i="24"/>
  <c r="AG22" i="24"/>
  <c r="AF22" i="24"/>
  <c r="AE22" i="24"/>
  <c r="AD22" i="24"/>
  <c r="AC22" i="24"/>
  <c r="AB22" i="24"/>
  <c r="AA22" i="24"/>
  <c r="Z22" i="24"/>
  <c r="Y22" i="24"/>
  <c r="X22" i="24"/>
  <c r="W22" i="24"/>
  <c r="AO21" i="24"/>
  <c r="AN21" i="24"/>
  <c r="AM21" i="24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C89" i="9" l="1"/>
  <c r="C88" i="9" l="1"/>
  <c r="C87" i="9"/>
  <c r="F159" i="9" l="1"/>
  <c r="F158" i="9"/>
  <c r="F157" i="9"/>
  <c r="F156" i="9"/>
  <c r="F155" i="9"/>
  <c r="F154" i="9"/>
  <c r="F152" i="9"/>
  <c r="F151" i="9"/>
  <c r="F150" i="9"/>
  <c r="F149" i="9"/>
  <c r="F148" i="9"/>
  <c r="F147" i="9"/>
  <c r="F146" i="9"/>
  <c r="F145" i="9"/>
  <c r="F144" i="9"/>
  <c r="F143" i="9"/>
  <c r="F142" i="9"/>
  <c r="F140" i="9"/>
  <c r="F139" i="9"/>
  <c r="F138" i="9"/>
  <c r="F137" i="9"/>
  <c r="F136" i="9"/>
  <c r="F135" i="9"/>
  <c r="F134" i="9"/>
  <c r="F133" i="9"/>
  <c r="F132" i="9"/>
  <c r="F131" i="9"/>
  <c r="F130" i="9"/>
  <c r="F128" i="9"/>
  <c r="F127" i="9"/>
  <c r="F126" i="9"/>
  <c r="F125" i="9"/>
  <c r="F124" i="9"/>
  <c r="F123" i="9"/>
  <c r="F122" i="9"/>
  <c r="F121" i="9"/>
  <c r="F120" i="9"/>
  <c r="F119" i="9"/>
  <c r="F118" i="9"/>
  <c r="F116" i="9"/>
  <c r="F115" i="9"/>
  <c r="F114" i="9"/>
  <c r="F113" i="9"/>
  <c r="F112" i="9"/>
  <c r="F111" i="9"/>
  <c r="F110" i="9"/>
  <c r="F109" i="9"/>
  <c r="F108" i="9"/>
  <c r="F107" i="9"/>
  <c r="F106" i="9"/>
  <c r="F104" i="9"/>
  <c r="F103" i="9"/>
  <c r="F102" i="9"/>
  <c r="F101" i="9"/>
  <c r="F100" i="9"/>
  <c r="F99" i="9"/>
  <c r="F98" i="9"/>
  <c r="F97" i="9"/>
  <c r="F96" i="9"/>
  <c r="F95" i="9"/>
  <c r="F94" i="9"/>
  <c r="F83" i="9"/>
  <c r="F82" i="9"/>
  <c r="F92" i="9"/>
  <c r="F91" i="9"/>
  <c r="F90" i="9"/>
  <c r="F89" i="9"/>
  <c r="F88" i="9"/>
  <c r="F87" i="9"/>
  <c r="F86" i="9"/>
  <c r="F84" i="9"/>
  <c r="F85" i="9"/>
  <c r="F21" i="9"/>
  <c r="F33" i="9" s="1"/>
  <c r="F45" i="9" s="1"/>
  <c r="F57" i="9" s="1"/>
  <c r="F69" i="9" s="1"/>
  <c r="F81" i="9" s="1"/>
  <c r="F93" i="9" s="1"/>
  <c r="F105" i="9" s="1"/>
  <c r="F117" i="9" s="1"/>
  <c r="F129" i="9" s="1"/>
  <c r="F141" i="9" s="1"/>
  <c r="F153" i="9" s="1"/>
  <c r="C159" i="9" l="1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2" i="9"/>
  <c r="C141" i="9"/>
  <c r="C137" i="9"/>
  <c r="C136" i="9"/>
  <c r="C135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2" i="9"/>
  <c r="C111" i="9"/>
  <c r="C110" i="9"/>
  <c r="C109" i="9"/>
  <c r="C108" i="9"/>
  <c r="C107" i="9"/>
  <c r="C106" i="9"/>
  <c r="C105" i="9"/>
  <c r="C92" i="9"/>
  <c r="C91" i="9"/>
  <c r="C90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</calcChain>
</file>

<file path=xl/sharedStrings.xml><?xml version="1.0" encoding="utf-8"?>
<sst xmlns="http://schemas.openxmlformats.org/spreadsheetml/2006/main" count="198" uniqueCount="71">
  <si>
    <t>Explotación de minas y canteras</t>
  </si>
  <si>
    <t>Construcción</t>
  </si>
  <si>
    <t>Período</t>
  </si>
  <si>
    <t>f</t>
  </si>
  <si>
    <t>m</t>
  </si>
  <si>
    <t>a</t>
  </si>
  <si>
    <t>j</t>
  </si>
  <si>
    <t>s</t>
  </si>
  <si>
    <t>o</t>
  </si>
  <si>
    <t>n</t>
  </si>
  <si>
    <t>d</t>
  </si>
  <si>
    <t>Índice</t>
  </si>
  <si>
    <t>IMAE</t>
  </si>
  <si>
    <t>Fuente: Banco de Guatemala</t>
  </si>
  <si>
    <t>Agricultura, ganadería, silvicultura y pesca</t>
  </si>
  <si>
    <t>Actividades de alojamiento y de servicio de comidas</t>
  </si>
  <si>
    <t>Actividades financieras y de seguros</t>
  </si>
  <si>
    <t>Actividades inmobiliarias</t>
  </si>
  <si>
    <t>Enseñanza</t>
  </si>
  <si>
    <t>Otras actividades de servicios</t>
  </si>
  <si>
    <t>SISTEMA DE CUENTAS NACIONALES</t>
  </si>
  <si>
    <t>Índice Mensual de la Actividad Económica (IMAE)</t>
  </si>
  <si>
    <t>Año de referencia 2013</t>
  </si>
  <si>
    <t xml:space="preserve"> </t>
  </si>
  <si>
    <t>Cuadro del IMAE de la serie original, por componentes.</t>
  </si>
  <si>
    <t>Cuadro del IMAE de la tasa de variación interanual de la serie original, por componentes.</t>
  </si>
  <si>
    <t>Año de referencia 2013 = 100</t>
  </si>
  <si>
    <t>Cuadro 1</t>
  </si>
  <si>
    <t>1.</t>
  </si>
  <si>
    <t>2.</t>
  </si>
  <si>
    <t>3.</t>
  </si>
  <si>
    <t>A</t>
  </si>
  <si>
    <t>B</t>
  </si>
  <si>
    <t>C</t>
  </si>
  <si>
    <t>D-E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</si>
  <si>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</si>
  <si>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</si>
  <si>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</si>
  <si>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</si>
  <si>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</si>
  <si>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</si>
  <si>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</si>
  <si>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</si>
  <si>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</si>
  <si>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</si>
  <si>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</si>
  <si>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</si>
  <si>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R-S-T-U</t>
  </si>
  <si>
    <t>Suministro de electricidad, agua y saneamiento</t>
  </si>
  <si>
    <t>Comercio y reparación de vehículos</t>
  </si>
  <si>
    <t>Salud</t>
  </si>
  <si>
    <t>Cuadro 2</t>
  </si>
  <si>
    <t>Cuadro 3</t>
  </si>
  <si>
    <t xml:space="preserve">Tasa de variación interanual del IMAE de la serie original </t>
  </si>
  <si>
    <t>Serie original del IMAE</t>
  </si>
  <si>
    <t>Variación Interanual</t>
  </si>
  <si>
    <t>Regresar al índice</t>
  </si>
  <si>
    <t>Industrias manufac-tureras</t>
  </si>
  <si>
    <t>Transporte y almacena-miento</t>
  </si>
  <si>
    <t>Información y comunica-ciones</t>
  </si>
  <si>
    <t>Actividades profesionales científicas y técnicas</t>
  </si>
  <si>
    <t>Actividades de servicios administra-tivos y de apoyo</t>
  </si>
  <si>
    <t>Administra-ción pública y defensa</t>
  </si>
  <si>
    <t>Impuestos netos de subvenciones a los productos</t>
  </si>
  <si>
    <t>Cuadro de la serie agregada del IMAE: índice original.</t>
  </si>
  <si>
    <t>Variación Interanual acumulada</t>
  </si>
  <si>
    <t>Índice mensual, serie original.</t>
  </si>
  <si>
    <r>
      <t xml:space="preserve">Serie original </t>
    </r>
    <r>
      <rPr>
        <b/>
        <vertAlign val="superscript"/>
        <sz val="12"/>
        <color rgb="FF213830"/>
        <rFont val="Petrona"/>
      </rPr>
      <t>1/</t>
    </r>
  </si>
  <si>
    <r>
      <rPr>
        <vertAlign val="superscript"/>
        <sz val="10"/>
        <color rgb="FF00325B"/>
        <rFont val="Petrona"/>
      </rPr>
      <t>1/</t>
    </r>
    <r>
      <rPr>
        <sz val="10"/>
        <color rgb="FF00325B"/>
        <rFont val="Petrona"/>
      </rPr>
      <t xml:space="preserve"> Cifras preliminares</t>
    </r>
  </si>
  <si>
    <r>
      <t>Índice Mensual de la Actividad Económica (IMAE)</t>
    </r>
    <r>
      <rPr>
        <b/>
        <vertAlign val="superscript"/>
        <sz val="14"/>
        <color rgb="FF00325B"/>
        <rFont val="Petrona"/>
      </rPr>
      <t>1/</t>
    </r>
  </si>
  <si>
    <t>ÍNDICE MENSUAL DE LA ACTIVIDAD ECONÓMICA. AÑOS 2013 - 2026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</si>
</sst>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_-;[Red]\-#,##0.0_-;&quot;-&quot;?_-;_-@_-"/>
  </numFmts>
  <fonts count="41" x14ac:knownFonts="1">
    <font>
      <sz val="10"/>
      <color theme="1"/>
      <name val="Consola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b/>
      <sz val="12"/>
      <color theme="1"/>
      <name val="Century Schoolbook"/>
      <family val="1"/>
    </font>
    <font>
      <sz val="12"/>
      <color theme="1"/>
      <name val="Century Schoolbook"/>
      <family val="1"/>
    </font>
    <font>
      <sz val="12"/>
      <color theme="0"/>
      <name val="Century Schoolbook"/>
      <family val="1"/>
    </font>
    <font>
      <b/>
      <sz val="12"/>
      <color theme="0"/>
      <name val="Century Schoolbook"/>
      <family val="1"/>
    </font>
    <font>
      <b/>
      <sz val="10"/>
      <color theme="0"/>
      <name val="Petrona"/>
    </font>
    <font>
      <b/>
      <sz val="12"/>
      <color rgb="FF213830"/>
      <name val="Petrona"/>
    </font>
    <font>
      <sz val="12"/>
      <color rgb="FF213830"/>
      <name val="Petrona"/>
    </font>
    <font>
      <u/>
      <sz val="10"/>
      <color rgb="FF213830"/>
      <name val="Petrona"/>
    </font>
    <font>
      <b/>
      <sz val="10"/>
      <color rgb="FF213830"/>
      <name val="Petrona"/>
    </font>
    <font>
      <b/>
      <vertAlign val="superscript"/>
      <sz val="12"/>
      <color rgb="FF213830"/>
      <name val="Petrona"/>
    </font>
    <font>
      <sz val="10"/>
      <color rgb="FF213830"/>
      <name val="Petrona"/>
    </font>
    <font>
      <b/>
      <sz val="9"/>
      <color theme="0"/>
      <name val="Petrona"/>
    </font>
    <font>
      <sz val="11"/>
      <color theme="0"/>
      <name val="Petrona"/>
    </font>
    <font>
      <b/>
      <sz val="11"/>
      <color rgb="FF213830"/>
      <name val="Petrona"/>
    </font>
    <font>
      <sz val="10"/>
      <color theme="0"/>
      <name val="Petrona"/>
    </font>
    <font>
      <sz val="9"/>
      <color theme="0"/>
      <name val="Petrona"/>
    </font>
    <font>
      <b/>
      <sz val="12"/>
      <color rgb="FF00325B"/>
      <name val="Petrona"/>
    </font>
    <font>
      <sz val="12"/>
      <color rgb="FF00325B"/>
      <name val="Petrona"/>
    </font>
    <font>
      <sz val="12"/>
      <color rgb="FF00325B"/>
      <name val="Century Schoolbook"/>
      <family val="1"/>
    </font>
    <font>
      <sz val="10"/>
      <color rgb="FF00325B"/>
      <name val="Petrona"/>
    </font>
    <font>
      <vertAlign val="superscript"/>
      <sz val="10"/>
      <color rgb="FF00325B"/>
      <name val="Petrona"/>
    </font>
    <font>
      <b/>
      <sz val="14"/>
      <color rgb="FF00325B"/>
      <name val="Petrona"/>
    </font>
    <font>
      <b/>
      <vertAlign val="superscript"/>
      <sz val="14"/>
      <color rgb="FF00325B"/>
      <name val="Petrona"/>
    </font>
    <font>
      <sz val="14"/>
      <color rgb="FF00325B"/>
      <name val="Petrona"/>
    </font>
    <font>
      <sz val="12"/>
      <color rgb="FF002060"/>
      <name val="Petrona"/>
    </font>
    <font>
      <sz val="10"/>
      <color rgb="FF00325B"/>
      <name val="Libre Franklin"/>
    </font>
    <font>
      <i/>
      <sz val="10"/>
      <color rgb="FF00325B"/>
      <name val="Libre Franklin"/>
    </font>
    <font>
      <sz val="16"/>
      <color rgb="FF00325B"/>
      <name val="Libre Franklin"/>
    </font>
    <font>
      <sz val="12"/>
      <color rgb="FF00325B"/>
      <name val="Libre Franklin"/>
    </font>
    <font>
      <b/>
      <sz val="12"/>
      <color rgb="FF00325B"/>
      <name val="Libre Franklin"/>
    </font>
    <font>
      <sz val="11"/>
      <color rgb="FF00325B"/>
      <name val="Libre Franklin"/>
    </font>
    <font>
      <b/>
      <sz val="11"/>
      <color rgb="FF00325B"/>
      <name val="Libre Franklin"/>
    </font>
    <font>
      <b/>
      <sz val="16"/>
      <color theme="0"/>
      <name val="Libre Franklin"/>
    </font>
    <font>
      <u/>
      <sz val="10"/>
      <color rgb="FF00325B"/>
      <name val="Petron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D9E9F"/>
        <bgColor indexed="64"/>
      </patternFill>
    </fill>
    <fill>
      <patternFill patternType="solid">
        <fgColor rgb="FF00325B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EDEDED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>
      <alignment vertical="top"/>
    </xf>
    <xf numFmtId="0" fontId="5" fillId="0" borderId="0">
      <alignment vertical="top"/>
    </xf>
    <xf numFmtId="164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</cellStyleXfs>
  <cellXfs count="12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/>
    <xf numFmtId="0" fontId="8" fillId="0" borderId="0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wrapText="1"/>
    </xf>
    <xf numFmtId="17" fontId="13" fillId="2" borderId="4" xfId="0" applyNumberFormat="1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17" fontId="13" fillId="2" borderId="6" xfId="0" applyNumberFormat="1" applyFont="1" applyFill="1" applyBorder="1" applyAlignment="1">
      <alignment horizontal="center" vertical="center"/>
    </xf>
    <xf numFmtId="165" fontId="13" fillId="2" borderId="6" xfId="0" applyNumberFormat="1" applyFont="1" applyFill="1" applyBorder="1" applyAlignment="1">
      <alignment horizontal="center" vertical="center"/>
    </xf>
    <xf numFmtId="17" fontId="13" fillId="3" borderId="2" xfId="0" applyNumberFormat="1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17" fontId="13" fillId="3" borderId="4" xfId="0" applyNumberFormat="1" applyFont="1" applyFill="1" applyBorder="1" applyAlignment="1">
      <alignment horizontal="center" vertical="center"/>
    </xf>
    <xf numFmtId="165" fontId="13" fillId="3" borderId="4" xfId="0" applyNumberFormat="1" applyFont="1" applyFill="1" applyBorder="1" applyAlignment="1">
      <alignment horizontal="center" vertical="center"/>
    </xf>
    <xf numFmtId="17" fontId="13" fillId="3" borderId="6" xfId="0" applyNumberFormat="1" applyFont="1" applyFill="1" applyBorder="1" applyAlignment="1">
      <alignment horizontal="center" vertical="center"/>
    </xf>
    <xf numFmtId="165" fontId="13" fillId="3" borderId="6" xfId="0" applyNumberFormat="1" applyFont="1" applyFill="1" applyBorder="1" applyAlignment="1">
      <alignment horizontal="center" vertical="center"/>
    </xf>
    <xf numFmtId="17" fontId="13" fillId="2" borderId="2" xfId="0" applyNumberFormat="1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/>
    </xf>
    <xf numFmtId="0" fontId="17" fillId="0" borderId="0" xfId="0" applyFont="1"/>
    <xf numFmtId="17" fontId="18" fillId="0" borderId="0" xfId="3" applyNumberFormat="1" applyFont="1" applyFill="1" applyBorder="1" applyAlignment="1">
      <alignment horizontal="center" vertical="center" wrapText="1"/>
    </xf>
    <xf numFmtId="0" fontId="19" fillId="0" borderId="7" xfId="0" applyFont="1" applyBorder="1"/>
    <xf numFmtId="0" fontId="19" fillId="0" borderId="0" xfId="0" applyFont="1" applyFill="1" applyBorder="1"/>
    <xf numFmtId="0" fontId="15" fillId="0" borderId="0" xfId="0" applyFont="1"/>
    <xf numFmtId="0" fontId="20" fillId="0" borderId="0" xfId="0" applyFont="1"/>
    <xf numFmtId="0" fontId="15" fillId="0" borderId="0" xfId="0" applyFont="1" applyFill="1" applyBorder="1"/>
    <xf numFmtId="0" fontId="20" fillId="0" borderId="0" xfId="0" applyFont="1" applyFill="1" applyBorder="1"/>
    <xf numFmtId="0" fontId="17" fillId="0" borderId="0" xfId="0" applyFont="1" applyFill="1" applyBorder="1"/>
    <xf numFmtId="17" fontId="13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165" fontId="17" fillId="0" borderId="0" xfId="0" applyNumberFormat="1" applyFont="1"/>
    <xf numFmtId="0" fontId="21" fillId="0" borderId="0" xfId="0" applyFont="1"/>
    <xf numFmtId="0" fontId="21" fillId="0" borderId="0" xfId="0" applyFont="1" applyFill="1" applyBorder="1"/>
    <xf numFmtId="0" fontId="22" fillId="0" borderId="0" xfId="0" applyFont="1"/>
    <xf numFmtId="0" fontId="22" fillId="0" borderId="0" xfId="0" applyFont="1" applyFill="1" applyBorder="1"/>
    <xf numFmtId="3" fontId="11" fillId="5" borderId="18" xfId="16" applyNumberFormat="1" applyFont="1" applyFill="1" applyBorder="1" applyAlignment="1">
      <alignment horizontal="center" vertical="center" wrapText="1"/>
    </xf>
    <xf numFmtId="3" fontId="11" fillId="5" borderId="19" xfId="16" applyNumberFormat="1" applyFont="1" applyFill="1" applyBorder="1" applyAlignment="1">
      <alignment horizontal="center" vertical="center" wrapText="1"/>
    </xf>
    <xf numFmtId="3" fontId="11" fillId="4" borderId="19" xfId="16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17" fontId="24" fillId="2" borderId="4" xfId="0" applyNumberFormat="1" applyFont="1" applyFill="1" applyBorder="1" applyAlignment="1">
      <alignment horizontal="center" vertical="center"/>
    </xf>
    <xf numFmtId="165" fontId="24" fillId="2" borderId="4" xfId="0" applyNumberFormat="1" applyFont="1" applyFill="1" applyBorder="1" applyAlignment="1">
      <alignment horizontal="center" vertical="center"/>
    </xf>
    <xf numFmtId="17" fontId="24" fillId="2" borderId="6" xfId="0" applyNumberFormat="1" applyFont="1" applyFill="1" applyBorder="1" applyAlignment="1">
      <alignment horizontal="center" vertical="center"/>
    </xf>
    <xf numFmtId="165" fontId="24" fillId="2" borderId="6" xfId="0" applyNumberFormat="1" applyFont="1" applyFill="1" applyBorder="1" applyAlignment="1">
      <alignment horizontal="center" vertical="center"/>
    </xf>
    <xf numFmtId="17" fontId="24" fillId="6" borderId="2" xfId="0" applyNumberFormat="1" applyFont="1" applyFill="1" applyBorder="1" applyAlignment="1">
      <alignment horizontal="center" vertical="center"/>
    </xf>
    <xf numFmtId="165" fontId="24" fillId="6" borderId="2" xfId="0" applyNumberFormat="1" applyFont="1" applyFill="1" applyBorder="1" applyAlignment="1">
      <alignment horizontal="center" vertical="center"/>
    </xf>
    <xf numFmtId="165" fontId="24" fillId="7" borderId="2" xfId="0" applyNumberFormat="1" applyFont="1" applyFill="1" applyBorder="1" applyAlignment="1">
      <alignment horizontal="center" vertical="center"/>
    </xf>
    <xf numFmtId="17" fontId="24" fillId="6" borderId="4" xfId="0" applyNumberFormat="1" applyFont="1" applyFill="1" applyBorder="1" applyAlignment="1">
      <alignment horizontal="center" vertical="center"/>
    </xf>
    <xf numFmtId="165" fontId="24" fillId="6" borderId="4" xfId="0" applyNumberFormat="1" applyFont="1" applyFill="1" applyBorder="1" applyAlignment="1">
      <alignment horizontal="center" vertical="center"/>
    </xf>
    <xf numFmtId="165" fontId="24" fillId="7" borderId="4" xfId="0" applyNumberFormat="1" applyFont="1" applyFill="1" applyBorder="1" applyAlignment="1">
      <alignment horizontal="center" vertical="center"/>
    </xf>
    <xf numFmtId="17" fontId="24" fillId="6" borderId="6" xfId="0" applyNumberFormat="1" applyFont="1" applyFill="1" applyBorder="1" applyAlignment="1">
      <alignment horizontal="center" vertical="center"/>
    </xf>
    <xf numFmtId="165" fontId="24" fillId="6" borderId="6" xfId="0" applyNumberFormat="1" applyFont="1" applyFill="1" applyBorder="1" applyAlignment="1">
      <alignment horizontal="center" vertical="center"/>
    </xf>
    <xf numFmtId="165" fontId="24" fillId="7" borderId="6" xfId="0" applyNumberFormat="1" applyFont="1" applyFill="1" applyBorder="1" applyAlignment="1">
      <alignment horizontal="center" vertical="center"/>
    </xf>
    <xf numFmtId="17" fontId="24" fillId="2" borderId="2" xfId="0" applyNumberFormat="1" applyFont="1" applyFill="1" applyBorder="1" applyAlignment="1">
      <alignment horizontal="center" vertical="center"/>
    </xf>
    <xf numFmtId="165" fontId="24" fillId="2" borderId="2" xfId="0" applyNumberFormat="1" applyFont="1" applyFill="1" applyBorder="1" applyAlignment="1">
      <alignment horizontal="center" vertical="center"/>
    </xf>
    <xf numFmtId="0" fontId="23" fillId="0" borderId="7" xfId="0" applyFont="1" applyBorder="1"/>
    <xf numFmtId="0" fontId="26" fillId="0" borderId="0" xfId="0" applyFont="1"/>
    <xf numFmtId="0" fontId="26" fillId="0" borderId="7" xfId="0" applyFont="1" applyBorder="1"/>
    <xf numFmtId="0" fontId="26" fillId="0" borderId="0" xfId="0" applyFont="1" applyFill="1" applyBorder="1"/>
    <xf numFmtId="0" fontId="28" fillId="0" borderId="0" xfId="0" applyFont="1"/>
    <xf numFmtId="0" fontId="28" fillId="0" borderId="0" xfId="0" applyFont="1" applyFill="1" applyBorder="1"/>
    <xf numFmtId="0" fontId="30" fillId="0" borderId="0" xfId="0" applyFont="1"/>
    <xf numFmtId="17" fontId="31" fillId="2" borderId="4" xfId="0" applyNumberFormat="1" applyFont="1" applyFill="1" applyBorder="1" applyAlignment="1">
      <alignment horizontal="center" vertical="center"/>
    </xf>
    <xf numFmtId="165" fontId="31" fillId="2" borderId="4" xfId="0" applyNumberFormat="1" applyFont="1" applyFill="1" applyBorder="1" applyAlignment="1">
      <alignment horizontal="center" vertical="center"/>
    </xf>
    <xf numFmtId="0" fontId="31" fillId="0" borderId="0" xfId="0" applyFont="1"/>
    <xf numFmtId="17" fontId="31" fillId="0" borderId="0" xfId="0" applyNumberFormat="1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/>
    <xf numFmtId="17" fontId="31" fillId="2" borderId="6" xfId="0" applyNumberFormat="1" applyFont="1" applyFill="1" applyBorder="1" applyAlignment="1">
      <alignment horizontal="center" vertical="center"/>
    </xf>
    <xf numFmtId="165" fontId="31" fillId="2" borderId="6" xfId="0" applyNumberFormat="1" applyFont="1" applyFill="1" applyBorder="1" applyAlignment="1">
      <alignment horizontal="center" vertical="center"/>
    </xf>
    <xf numFmtId="17" fontId="31" fillId="2" borderId="2" xfId="0" applyNumberFormat="1" applyFont="1" applyFill="1" applyBorder="1" applyAlignment="1">
      <alignment horizontal="center" vertical="center"/>
    </xf>
    <xf numFmtId="165" fontId="31" fillId="2" borderId="2" xfId="0" applyNumberFormat="1" applyFont="1" applyFill="1" applyBorder="1" applyAlignment="1">
      <alignment horizontal="center" vertical="center"/>
    </xf>
    <xf numFmtId="0" fontId="31" fillId="0" borderId="0" xfId="0" applyFont="1" applyBorder="1"/>
    <xf numFmtId="0" fontId="32" fillId="0" borderId="0" xfId="4" applyFont="1" applyFill="1" applyBorder="1" applyAlignment="1"/>
    <xf numFmtId="0" fontId="32" fillId="0" borderId="0" xfId="5" applyFont="1">
      <alignment vertical="top"/>
    </xf>
    <xf numFmtId="0" fontId="32" fillId="0" borderId="0" xfId="4" applyFont="1" applyFill="1" applyBorder="1" applyAlignment="1">
      <alignment vertical="top"/>
    </xf>
    <xf numFmtId="0" fontId="32" fillId="0" borderId="0" xfId="4" applyFont="1" applyBorder="1" applyAlignment="1">
      <alignment vertical="top"/>
    </xf>
    <xf numFmtId="49" fontId="32" fillId="0" borderId="0" xfId="4" applyNumberFormat="1" applyFont="1" applyBorder="1" applyAlignment="1">
      <alignment vertical="top"/>
    </xf>
    <xf numFmtId="0" fontId="32" fillId="2" borderId="0" xfId="5" applyFont="1" applyFill="1" applyBorder="1" applyAlignment="1"/>
    <xf numFmtId="0" fontId="33" fillId="0" borderId="0" xfId="4" applyFont="1" applyBorder="1" applyAlignment="1">
      <alignment vertical="top"/>
    </xf>
    <xf numFmtId="0" fontId="34" fillId="0" borderId="0" xfId="4" applyFont="1" applyBorder="1" applyAlignment="1">
      <alignment vertical="top"/>
    </xf>
    <xf numFmtId="0" fontId="34" fillId="0" borderId="0" xfId="5" applyFont="1">
      <alignment vertical="top"/>
    </xf>
    <xf numFmtId="0" fontId="35" fillId="0" borderId="0" xfId="4" applyFont="1" applyBorder="1" applyAlignment="1">
      <alignment vertical="top"/>
    </xf>
    <xf numFmtId="0" fontId="35" fillId="0" borderId="0" xfId="5" applyFont="1">
      <alignment vertical="top"/>
    </xf>
    <xf numFmtId="0" fontId="37" fillId="0" borderId="0" xfId="4" applyFont="1" applyBorder="1" applyAlignment="1">
      <alignment vertical="top"/>
    </xf>
    <xf numFmtId="0" fontId="37" fillId="0" borderId="0" xfId="5" applyFont="1">
      <alignment vertical="top"/>
    </xf>
    <xf numFmtId="49" fontId="32" fillId="0" borderId="10" xfId="4" applyNumberFormat="1" applyFont="1" applyBorder="1" applyAlignment="1">
      <alignment vertical="top"/>
    </xf>
    <xf numFmtId="0" fontId="32" fillId="0" borderId="1" xfId="4" applyFont="1" applyFill="1" applyBorder="1" applyAlignment="1">
      <alignment vertical="top"/>
    </xf>
    <xf numFmtId="0" fontId="32" fillId="0" borderId="12" xfId="0" applyFont="1" applyBorder="1"/>
    <xf numFmtId="0" fontId="38" fillId="0" borderId="3" xfId="4" applyFont="1" applyFill="1" applyBorder="1" applyAlignment="1">
      <alignment horizontal="justify" vertical="top" wrapText="1"/>
    </xf>
    <xf numFmtId="0" fontId="37" fillId="0" borderId="3" xfId="4" applyFont="1" applyFill="1" applyBorder="1" applyAlignment="1">
      <alignment horizontal="justify" vertical="top" wrapText="1"/>
    </xf>
    <xf numFmtId="0" fontId="37" fillId="0" borderId="0" xfId="4" applyFont="1" applyFill="1" applyBorder="1" applyAlignment="1">
      <alignment horizontal="center" wrapText="1"/>
    </xf>
    <xf numFmtId="49" fontId="32" fillId="0" borderId="12" xfId="4" applyNumberFormat="1" applyFont="1" applyFill="1" applyBorder="1" applyAlignment="1">
      <alignment horizontal="center" vertical="top" wrapText="1"/>
    </xf>
    <xf numFmtId="0" fontId="32" fillId="0" borderId="3" xfId="0" applyFont="1" applyBorder="1" applyAlignment="1">
      <alignment vertical="center"/>
    </xf>
    <xf numFmtId="49" fontId="32" fillId="0" borderId="12" xfId="4" applyNumberFormat="1" applyFont="1" applyFill="1" applyBorder="1" applyAlignment="1">
      <alignment horizontal="center" vertical="center" wrapText="1"/>
    </xf>
    <xf numFmtId="49" fontId="37" fillId="0" borderId="11" xfId="4" applyNumberFormat="1" applyFont="1" applyFill="1" applyBorder="1" applyAlignment="1">
      <alignment horizontal="center" vertical="top" wrapText="1"/>
    </xf>
    <xf numFmtId="0" fontId="32" fillId="0" borderId="5" xfId="5" applyFont="1" applyBorder="1">
      <alignment vertical="top"/>
    </xf>
    <xf numFmtId="0" fontId="40" fillId="0" borderId="0" xfId="0" applyFont="1" applyAlignment="1">
      <alignment wrapText="1"/>
    </xf>
    <xf numFmtId="3" fontId="11" fillId="5" borderId="13" xfId="16" applyNumberFormat="1" applyFont="1" applyFill="1" applyBorder="1" applyAlignment="1">
      <alignment horizontal="center" vertical="center" wrapText="1"/>
    </xf>
    <xf numFmtId="17" fontId="31" fillId="6" borderId="2" xfId="0" applyNumberFormat="1" applyFont="1" applyFill="1" applyBorder="1" applyAlignment="1">
      <alignment horizontal="center" vertical="center"/>
    </xf>
    <xf numFmtId="165" fontId="31" fillId="6" borderId="2" xfId="0" applyNumberFormat="1" applyFont="1" applyFill="1" applyBorder="1" applyAlignment="1">
      <alignment horizontal="center" vertical="center"/>
    </xf>
    <xf numFmtId="17" fontId="31" fillId="6" borderId="4" xfId="0" applyNumberFormat="1" applyFont="1" applyFill="1" applyBorder="1" applyAlignment="1">
      <alignment horizontal="center" vertical="center"/>
    </xf>
    <xf numFmtId="165" fontId="31" fillId="6" borderId="4" xfId="0" applyNumberFormat="1" applyFont="1" applyFill="1" applyBorder="1" applyAlignment="1">
      <alignment horizontal="center" vertical="center"/>
    </xf>
    <xf numFmtId="17" fontId="31" fillId="6" borderId="6" xfId="0" applyNumberFormat="1" applyFont="1" applyFill="1" applyBorder="1" applyAlignment="1">
      <alignment horizontal="center" vertical="center"/>
    </xf>
    <xf numFmtId="165" fontId="31" fillId="6" borderId="6" xfId="0" applyNumberFormat="1" applyFont="1" applyFill="1" applyBorder="1" applyAlignment="1">
      <alignment horizontal="center" vertical="center"/>
    </xf>
    <xf numFmtId="0" fontId="23" fillId="0" borderId="0" xfId="0" applyFont="1" applyBorder="1"/>
    <xf numFmtId="0" fontId="39" fillId="5" borderId="8" xfId="5" applyFont="1" applyFill="1" applyBorder="1" applyAlignment="1">
      <alignment horizontal="center" vertical="center" wrapText="1"/>
    </xf>
    <xf numFmtId="0" fontId="39" fillId="5" borderId="9" xfId="5" applyFont="1" applyFill="1" applyBorder="1" applyAlignment="1">
      <alignment horizontal="center" vertical="center" wrapText="1"/>
    </xf>
    <xf numFmtId="0" fontId="36" fillId="6" borderId="10" xfId="5" applyFont="1" applyFill="1" applyBorder="1" applyAlignment="1">
      <alignment horizontal="center" vertical="center" wrapText="1"/>
    </xf>
    <xf numFmtId="0" fontId="36" fillId="6" borderId="1" xfId="5" applyFont="1" applyFill="1" applyBorder="1" applyAlignment="1">
      <alignment horizontal="center" vertical="center" wrapText="1"/>
    </xf>
    <xf numFmtId="0" fontId="36" fillId="6" borderId="11" xfId="5" applyFont="1" applyFill="1" applyBorder="1" applyAlignment="1">
      <alignment horizontal="center" vertical="center" wrapText="1"/>
    </xf>
    <xf numFmtId="0" fontId="36" fillId="6" borderId="5" xfId="5" applyFont="1" applyFill="1" applyBorder="1" applyAlignment="1">
      <alignment horizontal="center" vertical="center" wrapText="1"/>
    </xf>
    <xf numFmtId="3" fontId="11" fillId="5" borderId="15" xfId="16" applyNumberFormat="1" applyFont="1" applyFill="1" applyBorder="1" applyAlignment="1">
      <alignment horizontal="center" vertical="center" wrapText="1"/>
    </xf>
    <xf numFmtId="3" fontId="11" fillId="5" borderId="16" xfId="16" applyNumberFormat="1" applyFont="1" applyFill="1" applyBorder="1" applyAlignment="1">
      <alignment horizontal="center" vertical="center" wrapText="1"/>
    </xf>
    <xf numFmtId="3" fontId="11" fillId="5" borderId="17" xfId="16" applyNumberFormat="1" applyFont="1" applyFill="1" applyBorder="1" applyAlignment="1">
      <alignment horizontal="center" vertical="center" wrapText="1"/>
    </xf>
    <xf numFmtId="3" fontId="11" fillId="5" borderId="7" xfId="16" applyNumberFormat="1" applyFont="1" applyFill="1" applyBorder="1" applyAlignment="1">
      <alignment horizontal="center" vertical="center" wrapText="1"/>
    </xf>
    <xf numFmtId="3" fontId="11" fillId="5" borderId="1" xfId="16" applyNumberFormat="1" applyFont="1" applyFill="1" applyBorder="1" applyAlignment="1">
      <alignment horizontal="center" vertical="center" wrapText="1"/>
    </xf>
    <xf numFmtId="3" fontId="11" fillId="5" borderId="14" xfId="16" applyNumberFormat="1" applyFont="1" applyFill="1" applyBorder="1" applyAlignment="1">
      <alignment horizontal="center" vertical="center" wrapText="1"/>
    </xf>
    <xf numFmtId="3" fontId="11" fillId="5" borderId="13" xfId="16" applyNumberFormat="1" applyFont="1" applyFill="1" applyBorder="1" applyAlignment="1">
      <alignment horizontal="center" vertical="center" wrapText="1"/>
    </xf>
  </cellXfs>
  <cellStyles count="17">
    <cellStyle name="Estilo 1" xfId="6" xr:uid="{00000000-0005-0000-0000-000000000000}"/>
    <cellStyle name="Millares 2" xfId="2" xr:uid="{00000000-0005-0000-0000-000001000000}"/>
    <cellStyle name="Millares 3" xfId="7" xr:uid="{00000000-0005-0000-0000-000002000000}"/>
    <cellStyle name="Normal" xfId="0" builtinId="0"/>
    <cellStyle name="Normal 2" xfId="1" xr:uid="{00000000-0005-0000-0000-000004000000}"/>
    <cellStyle name="Normal 2 2" xfId="8" xr:uid="{00000000-0005-0000-0000-000005000000}"/>
    <cellStyle name="Normal 2 2 2" xfId="9" xr:uid="{00000000-0005-0000-0000-000006000000}"/>
    <cellStyle name="Normal 2 3" xfId="10" xr:uid="{00000000-0005-0000-0000-000007000000}"/>
    <cellStyle name="Normal 2 4" xfId="11" xr:uid="{00000000-0005-0000-0000-000008000000}"/>
    <cellStyle name="Normal 3" xfId="5" xr:uid="{00000000-0005-0000-0000-000009000000}"/>
    <cellStyle name="Normal 3 2" xfId="3" xr:uid="{00000000-0005-0000-0000-00000A000000}"/>
    <cellStyle name="Normal 4" xfId="12" xr:uid="{00000000-0005-0000-0000-00000B000000}"/>
    <cellStyle name="Normal 4 2" xfId="4" xr:uid="{00000000-0005-0000-0000-00000C000000}"/>
    <cellStyle name="Normal 5" xfId="13" xr:uid="{00000000-0005-0000-0000-00000D000000}"/>
    <cellStyle name="Normal_Cuadros de Salida CNT 2001-2006" xfId="16" xr:uid="{00000000-0005-0000-0000-00000E000000}"/>
    <cellStyle name="Porcentaje 2" xfId="14" xr:uid="{00000000-0005-0000-0000-00000F000000}"/>
    <cellStyle name="Porcentual 2" xfId="15" xr:uid="{00000000-0005-0000-0000-000010000000}"/>
  </cellStyles>
  <dxfs count="0"/>
  <tableStyles count="0" defaultTableStyle="TableStyleMedium2" defaultPivotStyle="PivotStyleLight16"/>
  <colors>
    <mruColors>
      <color rgb="FF00325B"/>
      <color rgb="FF494949"/>
      <color rgb="FF9D9E9F"/>
      <color rgb="FFDAE3F3"/>
      <color rgb="FFEDEDED"/>
      <color rgb="FF213830"/>
      <color rgb="FF2A5446"/>
      <color rgb="FFC0C1B5"/>
      <color rgb="FFBCBCBC"/>
      <color rgb="FF558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2400" b="0">
                <a:solidFill>
                  <a:srgbClr val="00325B"/>
                </a:solidFill>
                <a:latin typeface="Petrona" pitchFamily="2" charset="0"/>
              </a:rPr>
              <a:t>Índice</a:t>
            </a:r>
            <a:r>
              <a:rPr lang="es-CL" sz="2400" b="0" baseline="0">
                <a:solidFill>
                  <a:srgbClr val="00325B"/>
                </a:solidFill>
                <a:latin typeface="Petrona" pitchFamily="2" charset="0"/>
              </a:rPr>
              <a:t> Mensual de la Actividad Económica</a:t>
            </a:r>
          </a:p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00325B"/>
                </a:solidFill>
                <a:latin typeface="Petrona" pitchFamily="2" charset="0"/>
              </a:rPr>
              <a:t>Variaciones Porcentuales Interanuales </a:t>
            </a:r>
          </a:p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00325B"/>
                </a:solidFill>
                <a:latin typeface="Petrona" pitchFamily="2" charset="0"/>
              </a:rPr>
              <a:t>Período: Enero 2022 - Marzo 2026</a:t>
            </a:r>
            <a:endParaRPr lang="es-CL" sz="1600" b="0">
              <a:solidFill>
                <a:srgbClr val="00325B"/>
              </a:solidFill>
              <a:latin typeface="Petrona" pitchFamily="2" charset="0"/>
            </a:endParaRPr>
          </a:p>
        </c:rich>
      </c:tx>
      <c:layout>
        <c:manualLayout>
          <c:xMode val="edge"/>
          <c:yMode val="edge"/>
          <c:x val="0.18805807934786092"/>
          <c:y val="1.2121271830961967E-2"/>
        </c:manualLayout>
      </c:layout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6039385985842677"/>
          <c:w val="0.91863736263736262"/>
          <c:h val="0.69893199713672149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'C.1'!$D$8</c:f>
              <c:strCache>
                <c:ptCount val="1"/>
                <c:pt idx="0">
                  <c:v>Variación Interanual acumulada</c:v>
                </c:pt>
              </c:strCache>
            </c:strRef>
          </c:tx>
          <c:spPr>
            <a:solidFill>
              <a:srgbClr val="9D9E9F"/>
            </a:solidFill>
            <a:ln w="57150" cmpd="thickThin">
              <a:noFill/>
              <a:prstDash val="solid"/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BA-4045-AC22-6CFFC06CA7DC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BA-4045-AC22-6CFFC06CA7DC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BA-4045-AC22-6CFFC06CA7DC}"/>
              </c:ext>
            </c:extLst>
          </c:dPt>
          <c:dPt>
            <c:idx val="47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BA-4045-AC22-6CFFC06CA7DC}"/>
              </c:ext>
            </c:extLst>
          </c:dPt>
          <c:dPt>
            <c:idx val="59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15F-4399-92E7-5E9D0D5BBA4D}"/>
              </c:ext>
            </c:extLst>
          </c:dPt>
          <c:dPt>
            <c:idx val="71"/>
            <c:invertIfNegative val="0"/>
            <c:bubble3D val="0"/>
            <c:spPr>
              <a:solidFill>
                <a:srgbClr val="494949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15F-4399-92E7-5E9D0D5BBA4D}"/>
              </c:ext>
            </c:extLst>
          </c:dPt>
          <c:dLbls>
            <c:dLbl>
              <c:idx val="11"/>
              <c:layout>
                <c:manualLayout>
                  <c:x val="-5.8570197707853008E-3"/>
                  <c:y val="-8.06642926805418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BA-4045-AC22-6CFFC06CA7DC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BA-4045-AC22-6CFFC06CA7DC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BA-4045-AC22-6CFFC06CA7DC}"/>
                </c:ext>
              </c:extLst>
            </c:dLbl>
            <c:dLbl>
              <c:idx val="47"/>
              <c:layout>
                <c:manualLayout>
                  <c:x val="-2.9282576866764276E-3"/>
                  <c:y val="2.03101884991648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BA-4045-AC22-6CFFC06CA7DC}"/>
                </c:ext>
              </c:extLst>
            </c:dLbl>
            <c:dLbl>
              <c:idx val="50"/>
              <c:layout>
                <c:manualLayout>
                  <c:x val="2.3428079083141203E-2"/>
                  <c:y val="1.0083036585067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9F1-4689-A771-91BF356C7AF1}"/>
                </c:ext>
              </c:extLst>
            </c:dLbl>
            <c:dLbl>
              <c:idx val="59"/>
              <c:layout>
                <c:manualLayout>
                  <c:x val="-3.601972830319287E-3"/>
                  <c:y val="-4.00482844334322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653312566698396E-2"/>
                      <c:h val="3.8013190862488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015F-4399-92E7-5E9D0D5BBA4D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2.9457817772778401E-2"/>
                      <c:h val="3.39788993849293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E3C-4F7F-AFD3-97B6703C8C09}"/>
                </c:ext>
              </c:extLst>
            </c:dLbl>
            <c:dLbl>
              <c:idx val="70"/>
              <c:layout>
                <c:manualLayout>
                  <c:x val="7.305233432499959E-3"/>
                  <c:y val="-2.09371457526765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46-4E2E-8614-CB9B137DE4AF}"/>
                </c:ext>
              </c:extLst>
            </c:dLbl>
            <c:dLbl>
              <c:idx val="72"/>
              <c:layout>
                <c:manualLayout>
                  <c:x val="-2.9285098853926504E-3"/>
                  <c:y val="4.0332146340270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5F-4399-92E7-5E9D0D5BBA4D}"/>
                </c:ext>
              </c:extLst>
            </c:dLbl>
            <c:dLbl>
              <c:idx val="7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5F-4399-92E7-5E9D0D5BBA4D}"/>
                </c:ext>
              </c:extLst>
            </c:dLbl>
            <c:dLbl>
              <c:idx val="85"/>
              <c:layout>
                <c:manualLayout>
                  <c:x val="-2.198852695222038E-2"/>
                  <c:y val="-4.2424242424242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5F-4399-92E7-5E9D0D5BBA4D}"/>
                </c:ext>
              </c:extLst>
            </c:dLbl>
            <c:dLbl>
              <c:idx val="9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5F-4399-92E7-5E9D0D5BBA4D}"/>
                </c:ext>
              </c:extLst>
            </c:dLbl>
            <c:dLbl>
              <c:idx val="108"/>
              <c:layout>
                <c:manualLayout>
                  <c:x val="-5.8636071872587969E-3"/>
                  <c:y val="-4.04040404040404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15F-4399-92E7-5E9D0D5BBA4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trona" pitchFamily="2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'C.1'!$A$117:$A$167</c:f>
              <c:numCache>
                <c:formatCode>mmm\-yy</c:formatCode>
                <c:ptCount val="51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</c:numCache>
            </c:numRef>
          </c:cat>
          <c:val>
            <c:numRef>
              <c:f>'C.1'!$D$117:$D$167</c:f>
              <c:numCache>
                <c:formatCode>#,##0.0_-;[Red]\-#,##0.0_-;"-"?_-;_-@_-</c:formatCode>
                <c:ptCount val="51"/>
                <c:pt idx="0">
                  <c:v>4.6734321109029224</c:v>
                </c:pt>
                <c:pt idx="1">
                  <c:v>4.5483828589479884</c:v>
                </c:pt>
                <c:pt idx="2">
                  <c:v>4.5262233606923985</c:v>
                </c:pt>
                <c:pt idx="3">
                  <c:v>4.6308201824255946</c:v>
                </c:pt>
                <c:pt idx="4">
                  <c:v>4.6983080223875504</c:v>
                </c:pt>
                <c:pt idx="5">
                  <c:v>4.6331983728909307</c:v>
                </c:pt>
                <c:pt idx="6">
                  <c:v>4.4691244638433716</c:v>
                </c:pt>
                <c:pt idx="7">
                  <c:v>4.4868843879929585</c:v>
                </c:pt>
                <c:pt idx="8">
                  <c:v>4.4115322739048679</c:v>
                </c:pt>
                <c:pt idx="9">
                  <c:v>4.3345448272368685</c:v>
                </c:pt>
                <c:pt idx="10">
                  <c:v>4.2399291627711335</c:v>
                </c:pt>
                <c:pt idx="11">
                  <c:v>4.1549226058731819</c:v>
                </c:pt>
                <c:pt idx="12">
                  <c:v>3.2649716772158399</c:v>
                </c:pt>
                <c:pt idx="13">
                  <c:v>3.9695104523791684</c:v>
                </c:pt>
                <c:pt idx="14">
                  <c:v>3.9912533480049035</c:v>
                </c:pt>
                <c:pt idx="15">
                  <c:v>3.8369015130699893</c:v>
                </c:pt>
                <c:pt idx="16">
                  <c:v>3.8406154221142685</c:v>
                </c:pt>
                <c:pt idx="17">
                  <c:v>4.0807835984297611</c:v>
                </c:pt>
                <c:pt idx="18">
                  <c:v>4.2232011813565293</c:v>
                </c:pt>
                <c:pt idx="19">
                  <c:v>4.1671669926451926</c:v>
                </c:pt>
                <c:pt idx="20">
                  <c:v>4.095775029438812</c:v>
                </c:pt>
                <c:pt idx="21">
                  <c:v>3.8068529669756686</c:v>
                </c:pt>
                <c:pt idx="22">
                  <c:v>3.6591145127264184</c:v>
                </c:pt>
                <c:pt idx="23">
                  <c:v>3.5243023558890485</c:v>
                </c:pt>
                <c:pt idx="24">
                  <c:v>4.0285992513881865</c:v>
                </c:pt>
                <c:pt idx="25">
                  <c:v>3.3578124124614419</c:v>
                </c:pt>
                <c:pt idx="26">
                  <c:v>2.9067454254893619</c:v>
                </c:pt>
                <c:pt idx="27">
                  <c:v>3.1837978503215254</c:v>
                </c:pt>
                <c:pt idx="28">
                  <c:v>3.4691044173872569</c:v>
                </c:pt>
                <c:pt idx="29">
                  <c:v>3.3463295122930816</c:v>
                </c:pt>
                <c:pt idx="30">
                  <c:v>3.2792237685538765</c:v>
                </c:pt>
                <c:pt idx="31">
                  <c:v>3.3634904005664481</c:v>
                </c:pt>
                <c:pt idx="32">
                  <c:v>3.4450032202861962</c:v>
                </c:pt>
                <c:pt idx="33">
                  <c:v>3.8027970021531132</c:v>
                </c:pt>
                <c:pt idx="34">
                  <c:v>3.7889582305537459</c:v>
                </c:pt>
                <c:pt idx="35">
                  <c:v>3.7155864113430681</c:v>
                </c:pt>
                <c:pt idx="36">
                  <c:v>3.7419310115226665</c:v>
                </c:pt>
                <c:pt idx="37">
                  <c:v>3.5593449269585449</c:v>
                </c:pt>
                <c:pt idx="38">
                  <c:v>3.7853417017539783</c:v>
                </c:pt>
                <c:pt idx="39">
                  <c:v>3.8209154040277298</c:v>
                </c:pt>
                <c:pt idx="40">
                  <c:v>3.8815988140910918</c:v>
                </c:pt>
                <c:pt idx="41">
                  <c:v>3.8867240282948217</c:v>
                </c:pt>
                <c:pt idx="42">
                  <c:v>3.9751616309025906</c:v>
                </c:pt>
                <c:pt idx="43">
                  <c:v>3.9860203449537721</c:v>
                </c:pt>
                <c:pt idx="44">
                  <c:v>4.0995815855037847</c:v>
                </c:pt>
                <c:pt idx="45">
                  <c:v>4.1239618332231487</c:v>
                </c:pt>
                <c:pt idx="46">
                  <c:v>4.1667794215709364</c:v>
                </c:pt>
                <c:pt idx="47">
                  <c:v>4.280032365647287</c:v>
                </c:pt>
                <c:pt idx="48">
                  <c:v>4.1279081376627005</c:v>
                </c:pt>
                <c:pt idx="49">
                  <c:v>4.3550067001251023</c:v>
                </c:pt>
                <c:pt idx="50">
                  <c:v>4.4458488201252635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83235968"/>
        <c:axId val="383237504"/>
      </c:barChart>
      <c:lineChart>
        <c:grouping val="standard"/>
        <c:varyColors val="0"/>
        <c:ser>
          <c:idx val="1"/>
          <c:order val="0"/>
          <c:tx>
            <c:strRef>
              <c:f>'C.1'!$C$8</c:f>
              <c:strCache>
                <c:ptCount val="1"/>
                <c:pt idx="0">
                  <c:v>Variación Interanual</c:v>
                </c:pt>
              </c:strCache>
            </c:strRef>
          </c:tx>
          <c:spPr>
            <a:ln w="25400">
              <a:solidFill>
                <a:srgbClr val="00325B"/>
              </a:solidFill>
            </a:ln>
          </c:spPr>
          <c:marker>
            <c:symbol val="none"/>
          </c:marker>
          <c:dLbls>
            <c:dLbl>
              <c:idx val="50"/>
              <c:layout>
                <c:manualLayout>
                  <c:x val="1.4623655616824145E-3"/>
                  <c:y val="-2.8232502438189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9F1-4689-A771-91BF356C7AF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'C.1'!$A$117:$A$167</c:f>
              <c:numCache>
                <c:formatCode>mmm\-yy</c:formatCode>
                <c:ptCount val="51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</c:numCache>
            </c:numRef>
          </c:cat>
          <c:val>
            <c:numRef>
              <c:f>'C.1'!$C$117:$C$167</c:f>
              <c:numCache>
                <c:formatCode>#,##0.0_-;[Red]\-#,##0.0_-;"-"?_-;_-@_-</c:formatCode>
                <c:ptCount val="51"/>
                <c:pt idx="0">
                  <c:v>4.6734321109029224</c:v>
                </c:pt>
                <c:pt idx="1">
                  <c:v>4.4230102909095024</c:v>
                </c:pt>
                <c:pt idx="2">
                  <c:v>4.4833314108612115</c:v>
                </c:pt>
                <c:pt idx="3">
                  <c:v>4.9463509568234372</c:v>
                </c:pt>
                <c:pt idx="4">
                  <c:v>4.9692867551617752</c:v>
                </c:pt>
                <c:pt idx="5">
                  <c:v>4.3007474542149424</c:v>
                </c:pt>
                <c:pt idx="6">
                  <c:v>3.496914500233018</c:v>
                </c:pt>
                <c:pt idx="7">
                  <c:v>4.610867071624881</c:v>
                </c:pt>
                <c:pt idx="8">
                  <c:v>3.8060391686736637</c:v>
                </c:pt>
                <c:pt idx="9">
                  <c:v>3.6507581165962364</c:v>
                </c:pt>
                <c:pt idx="10">
                  <c:v>3.3413659443611436</c:v>
                </c:pt>
                <c:pt idx="11">
                  <c:v>3.2938478914642815</c:v>
                </c:pt>
                <c:pt idx="12">
                  <c:v>3.2649716772158399</c:v>
                </c:pt>
                <c:pt idx="13">
                  <c:v>4.6775647761586754</c:v>
                </c:pt>
                <c:pt idx="14">
                  <c:v>4.0333651238442627</c:v>
                </c:pt>
                <c:pt idx="15">
                  <c:v>3.3731418750163868</c:v>
                </c:pt>
                <c:pt idx="16">
                  <c:v>3.8554795121098664</c:v>
                </c:pt>
                <c:pt idx="17">
                  <c:v>5.311760440766804</c:v>
                </c:pt>
                <c:pt idx="18">
                  <c:v>5.0763528633504222</c:v>
                </c:pt>
                <c:pt idx="19">
                  <c:v>3.7765202858606131</c:v>
                </c:pt>
                <c:pt idx="20">
                  <c:v>3.5183411723030247</c:v>
                </c:pt>
                <c:pt idx="21">
                  <c:v>1.2218715075657798</c:v>
                </c:pt>
                <c:pt idx="22">
                  <c:v>2.2425607158823766</c:v>
                </c:pt>
                <c:pt idx="23">
                  <c:v>2.1462138231163976</c:v>
                </c:pt>
                <c:pt idx="24">
                  <c:v>4.0285992513881865</c:v>
                </c:pt>
                <c:pt idx="25">
                  <c:v>2.6927756829132221</c:v>
                </c:pt>
                <c:pt idx="26">
                  <c:v>2.0336522974426714</c:v>
                </c:pt>
                <c:pt idx="27">
                  <c:v>4.0211963984159667</c:v>
                </c:pt>
                <c:pt idx="28">
                  <c:v>4.6107758548957491</c:v>
                </c:pt>
                <c:pt idx="29">
                  <c:v>2.7258400500352451</c:v>
                </c:pt>
                <c:pt idx="30">
                  <c:v>2.8810360162602819</c:v>
                </c:pt>
                <c:pt idx="31">
                  <c:v>3.9534904109452356</c:v>
                </c:pt>
                <c:pt idx="32">
                  <c:v>4.1084290639533378</c:v>
                </c:pt>
                <c:pt idx="33">
                  <c:v>7.0948608911929938</c:v>
                </c:pt>
                <c:pt idx="34">
                  <c:v>3.6542384488903963</c:v>
                </c:pt>
                <c:pt idx="35">
                  <c:v>2.9544498737837728</c:v>
                </c:pt>
                <c:pt idx="36">
                  <c:v>3.7419310115226665</c:v>
                </c:pt>
                <c:pt idx="37">
                  <c:v>3.375969291215398</c:v>
                </c:pt>
                <c:pt idx="38">
                  <c:v>4.2284620004313638</c:v>
                </c:pt>
                <c:pt idx="39">
                  <c:v>3.9272859314760922</c:v>
                </c:pt>
                <c:pt idx="40">
                  <c:v>4.1211147594567734</c:v>
                </c:pt>
                <c:pt idx="41">
                  <c:v>3.9128136518572774</c:v>
                </c:pt>
                <c:pt idx="42">
                  <c:v>4.5023003201327469</c:v>
                </c:pt>
                <c:pt idx="43">
                  <c:v>4.0615554206641349</c:v>
                </c:pt>
                <c:pt idx="44">
                  <c:v>5.0172332777915045</c:v>
                </c:pt>
                <c:pt idx="45">
                  <c:v>4.3406396578427007</c:v>
                </c:pt>
                <c:pt idx="46">
                  <c:v>4.5842040044587549</c:v>
                </c:pt>
                <c:pt idx="47">
                  <c:v>5.4644062267691567</c:v>
                </c:pt>
                <c:pt idx="48">
                  <c:v>4.1279081376627005</c:v>
                </c:pt>
                <c:pt idx="49">
                  <c:v>4.583894726773579</c:v>
                </c:pt>
                <c:pt idx="50">
                  <c:v>4.6228228863990068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35968"/>
        <c:axId val="383237504"/>
      </c:lineChart>
      <c:catAx>
        <c:axId val="3832359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txPr>
          <a:bodyPr/>
          <a:lstStyle/>
          <a:p>
            <a:pPr>
              <a:defRPr sz="800">
                <a:solidFill>
                  <a:srgbClr val="00325B"/>
                </a:solidFill>
                <a:latin typeface="Petrona" pitchFamily="2" charset="0"/>
              </a:defRPr>
            </a:pPr>
            <a:endParaRPr lang="es-GT"/>
          </a:p>
        </c:txPr>
        <c:crossAx val="383237504"/>
        <c:crosses val="autoZero"/>
        <c:auto val="0"/>
        <c:lblAlgn val="ctr"/>
        <c:lblOffset val="100"/>
        <c:tickMarkSkip val="12"/>
        <c:noMultiLvlLbl val="0"/>
      </c:catAx>
      <c:valAx>
        <c:axId val="38323750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rgbClr val="00325B"/>
                </a:solidFill>
                <a:latin typeface="Petrona" pitchFamily="2" charset="0"/>
              </a:defRPr>
            </a:pPr>
            <a:endParaRPr lang="es-GT"/>
          </a:p>
        </c:txPr>
        <c:crossAx val="383235968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920913731937355E-2"/>
          <c:y val="0.92567627987500045"/>
          <c:w val="0.89999998845746609"/>
          <c:h val="3.9301200986240355E-2"/>
        </c:manualLayout>
      </c:layout>
      <c:overlay val="0"/>
      <c:txPr>
        <a:bodyPr/>
        <a:lstStyle/>
        <a:p>
          <a:pPr>
            <a:defRPr sz="1050">
              <a:solidFill>
                <a:srgbClr val="00325B"/>
              </a:solidFill>
              <a:latin typeface="Petrona" pitchFamily="2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2">
    <tabColor theme="0" tint="-4.9989318521683403E-2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3034747</xdr:colOff>
      <xdr:row>1</xdr:row>
      <xdr:rowOff>26504</xdr:rowOff>
    </xdr:from>
    <xdr:to>
      <xdr:col>2</xdr:col>
      <xdr:colOff>4474747</xdr:colOff>
      <xdr:row>10</xdr:row>
      <xdr:rowOff>35269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5043" y="185530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0.0246</cdr:x>
      <cdr:y>0.96068</cdr:y>
    </cdr:from>
    <cdr:to>
      <cdr:x>0.23435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12988" y="6036499"/>
          <a:ext cx="1815909" cy="247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00325B"/>
              </a:solidFill>
              <a:latin typeface="Petrona" pitchFamily="2" charset="0"/>
            </a:rPr>
            <a:t>Fuente: Banco de Guatemala</a:t>
          </a:r>
        </a:p>
      </cdr:txBody>
    </cdr:sp>
  </cdr:relSizeAnchor>
  <cdr:relSizeAnchor xmlns:cdr="http://schemas.openxmlformats.org/drawingml/2006/chartDrawing">
    <cdr:from>
      <cdr:x>0.03953</cdr:x>
      <cdr:y>0.12251</cdr:y>
    </cdr:from>
    <cdr:to>
      <cdr:x>0.10213</cdr:x>
      <cdr:y>0.16486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42900" y="771525"/>
          <a:ext cx="5429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00325B"/>
              </a:solidFill>
              <a:latin typeface="Petrona" pitchFamily="2" charset="0"/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co\SICIP\3.0.IMAE2013\Proyecto%20nuevo%20IMAE\1.Informes%20IMAE\2023\2-23\Cuadros%20con%20macro\2.Cuadros_y_gr&#225;ficas_IMAE_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"/>
      <sheetName val="1.0"/>
      <sheetName val="1.2"/>
    </sheetNames>
    <sheetDataSet>
      <sheetData sheetId="0"/>
      <sheetData sheetId="1">
        <row r="22">
          <cell r="C22">
            <v>3.6379281297674879</v>
          </cell>
          <cell r="E22">
            <v>3.4761312840891492</v>
          </cell>
        </row>
        <row r="23">
          <cell r="C23">
            <v>3.9806568879587445</v>
          </cell>
          <cell r="E23">
            <v>3.9607319575552253</v>
          </cell>
        </row>
        <row r="24">
          <cell r="C24">
            <v>5.2336849235894363</v>
          </cell>
          <cell r="E24">
            <v>4.3859048213589915</v>
          </cell>
        </row>
        <row r="25">
          <cell r="C25">
            <v>3.7058829945661813</v>
          </cell>
          <cell r="E25">
            <v>4.6790051801740162</v>
          </cell>
        </row>
        <row r="26">
          <cell r="C26">
            <v>4.91075705395086</v>
          </cell>
          <cell r="E26">
            <v>4.7808843393963372</v>
          </cell>
        </row>
        <row r="27">
          <cell r="C27">
            <v>4.5793146805815894</v>
          </cell>
          <cell r="E27">
            <v>4.7086735826237174</v>
          </cell>
        </row>
        <row r="28">
          <cell r="C28">
            <v>5.2260149841802104</v>
          </cell>
          <cell r="E28">
            <v>4.5519999182596536</v>
          </cell>
        </row>
        <row r="29">
          <cell r="C29">
            <v>3.5851970697998325</v>
          </cell>
          <cell r="E29">
            <v>4.4321532988088848</v>
          </cell>
        </row>
        <row r="30">
          <cell r="C30">
            <v>4.0367752349620929</v>
          </cell>
          <cell r="E30">
            <v>4.4326461026301729</v>
          </cell>
        </row>
        <row r="31">
          <cell r="C31">
            <v>4.0628835498526854</v>
          </cell>
          <cell r="E31">
            <v>4.5472127318573001</v>
          </cell>
        </row>
        <row r="32">
          <cell r="C32">
            <v>4.3979275002993461</v>
          </cell>
          <cell r="E32">
            <v>4.6936287707315216</v>
          </cell>
        </row>
        <row r="33">
          <cell r="C33">
            <v>5.8629356066982155</v>
          </cell>
          <cell r="E33">
            <v>4.7808740798890028</v>
          </cell>
        </row>
        <row r="34">
          <cell r="C34">
            <v>4.9648697801200683</v>
          </cell>
          <cell r="E34">
            <v>4.695980104254545</v>
          </cell>
        </row>
        <row r="35">
          <cell r="C35">
            <v>4.433135026669504</v>
          </cell>
          <cell r="E35">
            <v>4.4301235887039212</v>
          </cell>
        </row>
        <row r="36">
          <cell r="C36">
            <v>4.8186150399267831</v>
          </cell>
          <cell r="E36">
            <v>4.10615375983663</v>
          </cell>
        </row>
        <row r="37">
          <cell r="C37">
            <v>2.7764857217591867</v>
          </cell>
          <cell r="E37">
            <v>3.883355515329967</v>
          </cell>
        </row>
        <row r="38">
          <cell r="C38">
            <v>2.205397263467205</v>
          </cell>
          <cell r="E38">
            <v>3.8996663171942032</v>
          </cell>
        </row>
        <row r="39">
          <cell r="C39">
            <v>4.355479282759589</v>
          </cell>
          <cell r="E39">
            <v>4.15143268201588</v>
          </cell>
        </row>
        <row r="40">
          <cell r="C40">
            <v>4.6975875924150472</v>
          </cell>
          <cell r="E40">
            <v>4.4913625130980961</v>
          </cell>
        </row>
        <row r="41">
          <cell r="C41">
            <v>5.2267194879781727</v>
          </cell>
          <cell r="E41">
            <v>4.7311558382361056</v>
          </cell>
        </row>
        <row r="42">
          <cell r="C42">
            <v>4.8089731536543354</v>
          </cell>
          <cell r="E42">
            <v>4.7116174070046384</v>
          </cell>
        </row>
        <row r="43">
          <cell r="C43">
            <v>4.3784194820613038</v>
          </cell>
          <cell r="E43">
            <v>4.3570289331819083</v>
          </cell>
        </row>
        <row r="44">
          <cell r="C44">
            <v>4.1002525558499201</v>
          </cell>
          <cell r="E44">
            <v>3.7534078876294501</v>
          </cell>
        </row>
        <row r="45">
          <cell r="C45">
            <v>2.529767888063688</v>
          </cell>
          <cell r="E45">
            <v>3.0780758290290606</v>
          </cell>
        </row>
        <row r="46">
          <cell r="C46">
            <v>1.671212940677691</v>
          </cell>
          <cell r="E46">
            <v>2.5448904499698131</v>
          </cell>
        </row>
        <row r="47">
          <cell r="C47">
            <v>2.1196623217007584</v>
          </cell>
          <cell r="E47">
            <v>2.2813867612451446</v>
          </cell>
        </row>
        <row r="48">
          <cell r="C48">
            <v>0.95531821650045856</v>
          </cell>
          <cell r="E48">
            <v>2.2493397076477635</v>
          </cell>
        </row>
        <row r="49">
          <cell r="C49">
            <v>4.2991385018626147</v>
          </cell>
          <cell r="E49">
            <v>2.3411669028790811</v>
          </cell>
        </row>
        <row r="50">
          <cell r="C50">
            <v>4.1030798495305731</v>
          </cell>
          <cell r="E50">
            <v>2.4073874749561952</v>
          </cell>
        </row>
        <row r="51">
          <cell r="C51">
            <v>2.709505390705317</v>
          </cell>
          <cell r="E51">
            <v>2.371107785946819</v>
          </cell>
        </row>
        <row r="52">
          <cell r="C52">
            <v>0.66612139827672934</v>
          </cell>
          <cell r="E52">
            <v>2.2830200877541813</v>
          </cell>
        </row>
        <row r="53">
          <cell r="C53">
            <v>2.7511284139924612</v>
          </cell>
          <cell r="E53">
            <v>2.2408261631336188</v>
          </cell>
        </row>
        <row r="54">
          <cell r="C54">
            <v>3.0888163491612488</v>
          </cell>
          <cell r="E54">
            <v>2.3602310154952733</v>
          </cell>
        </row>
        <row r="55">
          <cell r="C55">
            <v>1.7586013697712559</v>
          </cell>
          <cell r="E55">
            <v>2.7101258268018569</v>
          </cell>
        </row>
        <row r="56">
          <cell r="C56">
            <v>3.2495983777270681</v>
          </cell>
          <cell r="E56">
            <v>3.2165610562573619</v>
          </cell>
        </row>
        <row r="57">
          <cell r="C57">
            <v>4.6898971623578376</v>
          </cell>
          <cell r="E57">
            <v>3.7131415301896737</v>
          </cell>
        </row>
        <row r="58">
          <cell r="C58">
            <v>5.0439285511945968</v>
          </cell>
          <cell r="E58">
            <v>4.0318949348573199</v>
          </cell>
        </row>
        <row r="59">
          <cell r="C59">
            <v>4.2629882946388733</v>
          </cell>
          <cell r="E59">
            <v>4.0678838734238241</v>
          </cell>
        </row>
        <row r="60">
          <cell r="C60">
            <v>4.5222583798045548</v>
          </cell>
          <cell r="E60">
            <v>3.8699847184698655</v>
          </cell>
        </row>
        <row r="61">
          <cell r="C61">
            <v>1.8971518362635749</v>
          </cell>
          <cell r="E61">
            <v>3.542639410253301</v>
          </cell>
        </row>
        <row r="62">
          <cell r="C62">
            <v>2.3620880719238357</v>
          </cell>
          <cell r="E62">
            <v>3.2413820228833998</v>
          </cell>
        </row>
        <row r="63">
          <cell r="C63">
            <v>2.7081728678402044</v>
          </cell>
          <cell r="E63">
            <v>3.0503124008236568</v>
          </cell>
        </row>
        <row r="64">
          <cell r="C64">
            <v>3.995364082315362</v>
          </cell>
          <cell r="E64">
            <v>2.957011058273082</v>
          </cell>
        </row>
        <row r="65">
          <cell r="C65">
            <v>3.1364970178638316</v>
          </cell>
          <cell r="E65">
            <v>2.8955645498650426</v>
          </cell>
        </row>
        <row r="66">
          <cell r="C66">
            <v>1.9412403712381092</v>
          </cell>
          <cell r="E66">
            <v>2.7803752158209107</v>
          </cell>
        </row>
        <row r="67">
          <cell r="C67">
            <v>3.2203581219540638</v>
          </cell>
          <cell r="E67">
            <v>2.5773430157656207</v>
          </cell>
        </row>
        <row r="68">
          <cell r="C68">
            <v>1.6768251327221151</v>
          </cell>
          <cell r="E68">
            <v>2.3395777181035413</v>
          </cell>
        </row>
        <row r="69">
          <cell r="C69">
            <v>1.4671871873900102</v>
          </cell>
          <cell r="E69">
            <v>2.1711862676963705</v>
          </cell>
        </row>
        <row r="70">
          <cell r="C70">
            <v>1.6064849169295456</v>
          </cell>
          <cell r="E70">
            <v>2.1657673473926451</v>
          </cell>
        </row>
        <row r="71">
          <cell r="C71">
            <v>2.2102842837006023</v>
          </cell>
          <cell r="E71">
            <v>2.3534930088480621</v>
          </cell>
        </row>
        <row r="72">
          <cell r="C72">
            <v>2.2411377281307665</v>
          </cell>
          <cell r="E72">
            <v>2.6675432414536431</v>
          </cell>
        </row>
        <row r="73">
          <cell r="C73">
            <v>3.8307843343380057</v>
          </cell>
          <cell r="E73">
            <v>3.0113356266346045</v>
          </cell>
        </row>
        <row r="74">
          <cell r="C74">
            <v>4.3858358968784472</v>
          </cell>
          <cell r="E74">
            <v>3.2772245664287851</v>
          </cell>
        </row>
        <row r="75">
          <cell r="C75">
            <v>3.8407529382696453</v>
          </cell>
          <cell r="E75">
            <v>3.4055957061903825</v>
          </cell>
        </row>
        <row r="76">
          <cell r="C76">
            <v>3.3183747956628196</v>
          </cell>
          <cell r="E76">
            <v>3.4079806446220289</v>
          </cell>
        </row>
        <row r="77">
          <cell r="C77">
            <v>3.384205727902895</v>
          </cell>
          <cell r="E77">
            <v>3.3093412887897529</v>
          </cell>
        </row>
        <row r="78">
          <cell r="C78">
            <v>2.7054498650843186</v>
          </cell>
          <cell r="E78">
            <v>3.1912243659970301</v>
          </cell>
        </row>
        <row r="79">
          <cell r="C79">
            <v>3.5846625979094</v>
          </cell>
          <cell r="E79">
            <v>3.1133395713089698</v>
          </cell>
        </row>
        <row r="80">
          <cell r="C80">
            <v>3.5780318425233446</v>
          </cell>
          <cell r="E80">
            <v>3.115160242600794</v>
          </cell>
        </row>
        <row r="81">
          <cell r="C81">
            <v>2.1058448091461912</v>
          </cell>
          <cell r="E81">
            <v>3.1883623382846338</v>
          </cell>
        </row>
        <row r="82">
          <cell r="C82">
            <v>3.0859460682953994</v>
          </cell>
          <cell r="E82">
            <v>3.2848942705561655</v>
          </cell>
        </row>
        <row r="83">
          <cell r="C83">
            <v>3.6325753322489476</v>
          </cell>
          <cell r="E83">
            <v>3.3791562406247522</v>
          </cell>
        </row>
        <row r="84">
          <cell r="C84">
            <v>3.4314759140796127</v>
          </cell>
          <cell r="E84">
            <v>3.4653722535256293</v>
          </cell>
        </row>
        <row r="85">
          <cell r="C85">
            <v>4.0015665013026336</v>
          </cell>
          <cell r="E85">
            <v>3.5428463678498758</v>
          </cell>
        </row>
        <row r="86">
          <cell r="C86">
            <v>3.5845140964419784</v>
          </cell>
          <cell r="E86">
            <v>3.608001283528921</v>
          </cell>
        </row>
        <row r="87">
          <cell r="C87">
            <v>3.2874637834542852</v>
          </cell>
          <cell r="E87">
            <v>3.6644063175502026</v>
          </cell>
        </row>
        <row r="88">
          <cell r="C88">
            <v>3.8847883212977905</v>
          </cell>
          <cell r="E88">
            <v>3.7113539818555381</v>
          </cell>
        </row>
        <row r="89">
          <cell r="C89">
            <v>4.1790512882394069</v>
          </cell>
          <cell r="E89">
            <v>3.7721871317464775</v>
          </cell>
        </row>
        <row r="90">
          <cell r="C90">
            <v>4.6452720788060731</v>
          </cell>
          <cell r="E90">
            <v>3.8249934099457477</v>
          </cell>
        </row>
        <row r="91">
          <cell r="C91">
            <v>3.3464683520768972</v>
          </cell>
          <cell r="E91">
            <v>3.8442789465566278</v>
          </cell>
        </row>
        <row r="92">
          <cell r="C92" t="str">
            <v/>
          </cell>
          <cell r="E92" t="str">
            <v/>
          </cell>
        </row>
        <row r="93">
          <cell r="C93" t="str">
            <v/>
          </cell>
          <cell r="E93" t="str">
            <v/>
          </cell>
        </row>
        <row r="94">
          <cell r="C94" t="str">
            <v/>
          </cell>
          <cell r="E94" t="str">
            <v/>
          </cell>
        </row>
        <row r="95">
          <cell r="C95" t="str">
            <v/>
          </cell>
          <cell r="E95" t="str">
            <v/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 t="str">
            <v/>
          </cell>
          <cell r="E441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0" tint="-4.9989318521683403E-2"/>
    <pageSetUpPr fitToPage="1"/>
  </sheetPr>
  <dimension ref="A1:E778"/>
  <sheetViews>
    <sheetView showGridLines="0" tabSelected="1" zoomScale="115" zoomScaleNormal="115" workbookViewId="0"/>
  </sheetViews>
  <sheetFormatPr baseColWidth="10" defaultColWidth="0" defaultRowHeight="0" customHeight="1" zeroHeight="1" x14ac:dyDescent="0.3"/>
  <cols>
    <col min="1" max="1" width="4.7109375" style="80" customWidth="1"/>
    <col min="2" max="2" width="10.5703125" style="84" bestFit="1" customWidth="1"/>
    <col min="3" max="3" width="128.28515625" style="82" customWidth="1"/>
    <col min="4" max="4" width="4.7109375" style="81" customWidth="1"/>
    <col min="5" max="16384" width="11.42578125" style="83" hidden="1"/>
  </cols>
  <sheetData>
    <row r="1" spans="1:5" ht="12.75" customHeight="1" x14ac:dyDescent="0.3">
      <c r="B1" s="81"/>
    </row>
    <row r="2" spans="1:5" ht="12.75" customHeight="1" x14ac:dyDescent="0.3"/>
    <row r="3" spans="1:5" ht="12.75" customHeight="1" x14ac:dyDescent="0.3"/>
    <row r="4" spans="1:5" ht="12.75" customHeight="1" x14ac:dyDescent="0.3"/>
    <row r="5" spans="1:5" ht="12.75" customHeight="1" x14ac:dyDescent="0.3">
      <c r="A5" s="85"/>
      <c r="B5" s="85"/>
      <c r="C5" s="85"/>
    </row>
    <row r="6" spans="1:5" ht="12.75" customHeight="1" x14ac:dyDescent="0.3">
      <c r="A6" s="85"/>
      <c r="B6" s="85"/>
      <c r="C6" s="85"/>
      <c r="E6" s="86"/>
    </row>
    <row r="7" spans="1:5" ht="12.75" customHeight="1" x14ac:dyDescent="0.3">
      <c r="A7" s="85"/>
      <c r="B7" s="85"/>
      <c r="C7" s="85"/>
    </row>
    <row r="8" spans="1:5" ht="12.75" customHeight="1" x14ac:dyDescent="0.3">
      <c r="A8" s="85"/>
      <c r="B8" s="85"/>
      <c r="C8" s="85"/>
    </row>
    <row r="9" spans="1:5" ht="12.75" customHeight="1" x14ac:dyDescent="0.3">
      <c r="A9" s="85"/>
      <c r="B9" s="85"/>
      <c r="C9" s="85"/>
    </row>
    <row r="10" spans="1:5" ht="12.75" customHeight="1" x14ac:dyDescent="0.3">
      <c r="A10" s="85"/>
      <c r="B10" s="85"/>
      <c r="C10" s="85"/>
    </row>
    <row r="11" spans="1:5" ht="12.75" customHeight="1" x14ac:dyDescent="0.3">
      <c r="A11" s="85"/>
      <c r="B11" s="85"/>
      <c r="C11" s="85"/>
    </row>
    <row r="12" spans="1:5" ht="12.75" customHeight="1" x14ac:dyDescent="0.3">
      <c r="A12" s="85"/>
      <c r="B12" s="85"/>
      <c r="C12" s="85"/>
    </row>
    <row r="13" spans="1:5" s="87" customFormat="1" ht="29.25" customHeight="1" x14ac:dyDescent="0.2">
      <c r="B13" s="113" t="s">
        <v>20</v>
      </c>
      <c r="C13" s="114"/>
      <c r="D13" s="88"/>
    </row>
    <row r="14" spans="1:5" s="89" customFormat="1" ht="20.100000000000001" customHeight="1" x14ac:dyDescent="0.2">
      <c r="B14" s="115" t="s">
        <v>21</v>
      </c>
      <c r="C14" s="116"/>
      <c r="D14" s="90"/>
    </row>
    <row r="15" spans="1:5" s="91" customFormat="1" ht="20.100000000000001" customHeight="1" x14ac:dyDescent="0.2">
      <c r="B15" s="117" t="s">
        <v>22</v>
      </c>
      <c r="C15" s="118"/>
      <c r="D15" s="92"/>
    </row>
    <row r="16" spans="1:5" s="80" customFormat="1" ht="6.75" customHeight="1" x14ac:dyDescent="0.3">
      <c r="B16" s="93"/>
      <c r="C16" s="94"/>
      <c r="D16" s="81"/>
    </row>
    <row r="17" spans="1:4" s="80" customFormat="1" ht="19.5" x14ac:dyDescent="0.3">
      <c r="B17" s="95"/>
      <c r="C17" s="96" t="s">
        <v>70</v>
      </c>
      <c r="D17" s="81"/>
    </row>
    <row r="18" spans="1:4" s="80" customFormat="1" ht="6.75" customHeight="1" x14ac:dyDescent="0.3">
      <c r="B18" s="95" t="s">
        <v>23</v>
      </c>
      <c r="C18" s="97"/>
      <c r="D18" s="81"/>
    </row>
    <row r="19" spans="1:4" s="82" customFormat="1" ht="15.75" customHeight="1" x14ac:dyDescent="0.4">
      <c r="A19" s="98"/>
      <c r="B19" s="99" t="s">
        <v>28</v>
      </c>
      <c r="C19" s="100" t="s">
        <v>64</v>
      </c>
      <c r="D19" s="81"/>
    </row>
    <row r="20" spans="1:4" s="82" customFormat="1" ht="15.75" customHeight="1" x14ac:dyDescent="0.4">
      <c r="A20" s="98"/>
      <c r="B20" s="101" t="s">
        <v>29</v>
      </c>
      <c r="C20" s="100" t="s">
        <v>24</v>
      </c>
      <c r="D20" s="81"/>
    </row>
    <row r="21" spans="1:4" s="82" customFormat="1" ht="15.75" customHeight="1" x14ac:dyDescent="0.4">
      <c r="A21" s="98"/>
      <c r="B21" s="101" t="s">
        <v>30</v>
      </c>
      <c r="C21" s="100" t="s">
        <v>25</v>
      </c>
      <c r="D21" s="81"/>
    </row>
    <row r="22" spans="1:4" s="82" customFormat="1" ht="6" customHeight="1" x14ac:dyDescent="0.4">
      <c r="A22" s="98"/>
      <c r="B22" s="102"/>
      <c r="C22" s="103"/>
      <c r="D22" s="81"/>
    </row>
    <row r="23" spans="1:4" s="80" customFormat="1" ht="15.75" x14ac:dyDescent="0.3">
      <c r="B23" s="84"/>
      <c r="C23" s="82"/>
      <c r="D23" s="81"/>
    </row>
    <row r="27" spans="1:4" s="84" customFormat="1" ht="15.75" hidden="1" x14ac:dyDescent="0.2">
      <c r="D27" s="81"/>
    </row>
    <row r="28" spans="1:4" s="84" customFormat="1" ht="15.75" hidden="1" x14ac:dyDescent="0.2">
      <c r="D28" s="81"/>
    </row>
    <row r="29" spans="1:4" s="84" customFormat="1" ht="15.75" hidden="1" x14ac:dyDescent="0.2">
      <c r="D29" s="81"/>
    </row>
    <row r="30" spans="1:4" s="84" customFormat="1" ht="15.75" hidden="1" x14ac:dyDescent="0.2">
      <c r="D30" s="81"/>
    </row>
    <row r="31" spans="1:4" s="84" customFormat="1" ht="15.75" hidden="1" x14ac:dyDescent="0.2">
      <c r="D31" s="81"/>
    </row>
    <row r="32" spans="1:4" s="84" customFormat="1" ht="15.75" hidden="1" x14ac:dyDescent="0.2">
      <c r="D32" s="81"/>
    </row>
    <row r="33" spans="4:4" s="84" customFormat="1" ht="15.75" hidden="1" x14ac:dyDescent="0.2">
      <c r="D33" s="81"/>
    </row>
    <row r="34" spans="4:4" s="84" customFormat="1" ht="15.75" hidden="1" x14ac:dyDescent="0.2">
      <c r="D34" s="81"/>
    </row>
    <row r="35" spans="4:4" s="84" customFormat="1" ht="15.75" hidden="1" x14ac:dyDescent="0.2">
      <c r="D35" s="81"/>
    </row>
    <row r="36" spans="4:4" s="84" customFormat="1" ht="15.75" hidden="1" x14ac:dyDescent="0.2">
      <c r="D36" s="81"/>
    </row>
    <row r="37" spans="4:4" s="84" customFormat="1" ht="15.75" hidden="1" x14ac:dyDescent="0.2">
      <c r="D37" s="81"/>
    </row>
    <row r="38" spans="4:4" s="84" customFormat="1" ht="15.75" hidden="1" x14ac:dyDescent="0.2">
      <c r="D38" s="81"/>
    </row>
    <row r="39" spans="4:4" s="84" customFormat="1" ht="15.75" hidden="1" x14ac:dyDescent="0.2">
      <c r="D39" s="81"/>
    </row>
    <row r="40" spans="4:4" s="84" customFormat="1" ht="15.75" hidden="1" x14ac:dyDescent="0.2">
      <c r="D40" s="81"/>
    </row>
    <row r="41" spans="4:4" s="84" customFormat="1" ht="15.75" hidden="1" x14ac:dyDescent="0.2">
      <c r="D41" s="81"/>
    </row>
    <row r="42" spans="4:4" s="84" customFormat="1" ht="15.75" hidden="1" x14ac:dyDescent="0.2">
      <c r="D42" s="81"/>
    </row>
    <row r="43" spans="4:4" s="84" customFormat="1" ht="15.75" hidden="1" x14ac:dyDescent="0.2">
      <c r="D43" s="81"/>
    </row>
    <row r="44" spans="4:4" s="84" customFormat="1" ht="15.75" hidden="1" x14ac:dyDescent="0.2">
      <c r="D44" s="81"/>
    </row>
    <row r="45" spans="4:4" s="84" customFormat="1" ht="15.75" hidden="1" x14ac:dyDescent="0.2">
      <c r="D45" s="81"/>
    </row>
    <row r="46" spans="4:4" s="84" customFormat="1" ht="15.75" hidden="1" x14ac:dyDescent="0.2">
      <c r="D46" s="81"/>
    </row>
    <row r="47" spans="4:4" s="84" customFormat="1" ht="15.75" hidden="1" x14ac:dyDescent="0.2">
      <c r="D47" s="81"/>
    </row>
    <row r="48" spans="4:4" s="84" customFormat="1" ht="15.75" hidden="1" x14ac:dyDescent="0.2">
      <c r="D48" s="81"/>
    </row>
    <row r="49" spans="4:4" s="84" customFormat="1" ht="15.75" hidden="1" x14ac:dyDescent="0.2">
      <c r="D49" s="81"/>
    </row>
    <row r="50" spans="4:4" s="84" customFormat="1" ht="15.75" hidden="1" x14ac:dyDescent="0.2">
      <c r="D50" s="81"/>
    </row>
    <row r="51" spans="4:4" s="84" customFormat="1" ht="15.75" hidden="1" x14ac:dyDescent="0.2">
      <c r="D51" s="81"/>
    </row>
    <row r="52" spans="4:4" s="84" customFormat="1" ht="15.75" hidden="1" x14ac:dyDescent="0.2">
      <c r="D52" s="81"/>
    </row>
    <row r="53" spans="4:4" s="84" customFormat="1" ht="15.75" hidden="1" x14ac:dyDescent="0.2">
      <c r="D53" s="81"/>
    </row>
    <row r="54" spans="4:4" s="84" customFormat="1" ht="15.75" hidden="1" x14ac:dyDescent="0.2">
      <c r="D54" s="81"/>
    </row>
    <row r="55" spans="4:4" s="84" customFormat="1" ht="15.75" hidden="1" x14ac:dyDescent="0.2">
      <c r="D55" s="81"/>
    </row>
    <row r="56" spans="4:4" s="84" customFormat="1" ht="15.75" hidden="1" x14ac:dyDescent="0.2">
      <c r="D56" s="81"/>
    </row>
    <row r="57" spans="4:4" s="84" customFormat="1" ht="15.75" hidden="1" x14ac:dyDescent="0.2">
      <c r="D57" s="81"/>
    </row>
    <row r="58" spans="4:4" s="84" customFormat="1" ht="15.75" hidden="1" x14ac:dyDescent="0.2">
      <c r="D58" s="81"/>
    </row>
    <row r="59" spans="4:4" s="84" customFormat="1" ht="15.75" hidden="1" x14ac:dyDescent="0.2">
      <c r="D59" s="81"/>
    </row>
    <row r="60" spans="4:4" s="84" customFormat="1" ht="15.75" hidden="1" x14ac:dyDescent="0.2">
      <c r="D60" s="81"/>
    </row>
    <row r="61" spans="4:4" s="84" customFormat="1" ht="15.75" hidden="1" x14ac:dyDescent="0.2">
      <c r="D61" s="81"/>
    </row>
    <row r="62" spans="4:4" s="84" customFormat="1" ht="15.75" hidden="1" x14ac:dyDescent="0.2">
      <c r="D62" s="81"/>
    </row>
    <row r="63" spans="4:4" s="84" customFormat="1" ht="15.75" hidden="1" x14ac:dyDescent="0.2">
      <c r="D63" s="81"/>
    </row>
    <row r="64" spans="4:4" s="84" customFormat="1" ht="15.75" hidden="1" x14ac:dyDescent="0.2">
      <c r="D64" s="81"/>
    </row>
    <row r="65" spans="4:4" s="84" customFormat="1" ht="15.75" hidden="1" x14ac:dyDescent="0.2">
      <c r="D65" s="81"/>
    </row>
    <row r="66" spans="4:4" s="84" customFormat="1" ht="15.75" hidden="1" x14ac:dyDescent="0.2">
      <c r="D66" s="81"/>
    </row>
    <row r="67" spans="4:4" s="84" customFormat="1" ht="15.75" hidden="1" x14ac:dyDescent="0.2">
      <c r="D67" s="81"/>
    </row>
    <row r="68" spans="4:4" s="84" customFormat="1" ht="15.75" hidden="1" x14ac:dyDescent="0.2">
      <c r="D68" s="81"/>
    </row>
    <row r="69" spans="4:4" s="84" customFormat="1" ht="15.75" hidden="1" x14ac:dyDescent="0.2">
      <c r="D69" s="81"/>
    </row>
    <row r="70" spans="4:4" s="84" customFormat="1" ht="15.75" hidden="1" x14ac:dyDescent="0.2">
      <c r="D70" s="81"/>
    </row>
    <row r="71" spans="4:4" s="84" customFormat="1" ht="15.75" hidden="1" x14ac:dyDescent="0.2">
      <c r="D71" s="81"/>
    </row>
    <row r="72" spans="4:4" s="84" customFormat="1" ht="15.75" hidden="1" x14ac:dyDescent="0.2">
      <c r="D72" s="81"/>
    </row>
    <row r="73" spans="4:4" s="84" customFormat="1" ht="15.75" hidden="1" x14ac:dyDescent="0.2">
      <c r="D73" s="81"/>
    </row>
    <row r="74" spans="4:4" s="84" customFormat="1" ht="15.75" hidden="1" x14ac:dyDescent="0.2">
      <c r="D74" s="81"/>
    </row>
    <row r="75" spans="4:4" s="84" customFormat="1" ht="15.75" hidden="1" x14ac:dyDescent="0.2">
      <c r="D75" s="81"/>
    </row>
    <row r="76" spans="4:4" s="84" customFormat="1" ht="15.75" hidden="1" x14ac:dyDescent="0.2">
      <c r="D76" s="81"/>
    </row>
    <row r="77" spans="4:4" s="84" customFormat="1" ht="15.75" hidden="1" x14ac:dyDescent="0.2">
      <c r="D77" s="81"/>
    </row>
    <row r="78" spans="4:4" s="84" customFormat="1" ht="15.75" hidden="1" x14ac:dyDescent="0.2">
      <c r="D78" s="81"/>
    </row>
    <row r="79" spans="4:4" s="84" customFormat="1" ht="15.75" hidden="1" x14ac:dyDescent="0.2">
      <c r="D79" s="81"/>
    </row>
    <row r="80" spans="4:4" s="84" customFormat="1" ht="15.75" hidden="1" x14ac:dyDescent="0.2">
      <c r="D80" s="81"/>
    </row>
    <row r="81" spans="4:4" s="84" customFormat="1" ht="15.75" hidden="1" x14ac:dyDescent="0.2">
      <c r="D81" s="81"/>
    </row>
    <row r="82" spans="4:4" s="84" customFormat="1" ht="15.75" hidden="1" x14ac:dyDescent="0.2">
      <c r="D82" s="81"/>
    </row>
    <row r="83" spans="4:4" s="84" customFormat="1" ht="15.75" hidden="1" x14ac:dyDescent="0.2">
      <c r="D83" s="81"/>
    </row>
    <row r="84" spans="4:4" s="84" customFormat="1" ht="15.75" hidden="1" x14ac:dyDescent="0.2">
      <c r="D84" s="81"/>
    </row>
    <row r="85" spans="4:4" s="84" customFormat="1" ht="15.75" hidden="1" x14ac:dyDescent="0.2">
      <c r="D85" s="81"/>
    </row>
    <row r="86" spans="4:4" s="84" customFormat="1" ht="15.75" hidden="1" x14ac:dyDescent="0.2">
      <c r="D86" s="81"/>
    </row>
    <row r="87" spans="4:4" s="84" customFormat="1" ht="15.75" hidden="1" x14ac:dyDescent="0.2">
      <c r="D87" s="81"/>
    </row>
    <row r="88" spans="4:4" s="84" customFormat="1" ht="15.75" hidden="1" x14ac:dyDescent="0.2">
      <c r="D88" s="81"/>
    </row>
    <row r="89" spans="4:4" s="84" customFormat="1" ht="15.75" hidden="1" x14ac:dyDescent="0.2">
      <c r="D89" s="81"/>
    </row>
    <row r="90" spans="4:4" s="84" customFormat="1" ht="15.75" hidden="1" x14ac:dyDescent="0.2">
      <c r="D90" s="81"/>
    </row>
    <row r="91" spans="4:4" s="84" customFormat="1" ht="15.75" hidden="1" x14ac:dyDescent="0.2">
      <c r="D91" s="81"/>
    </row>
    <row r="92" spans="4:4" s="84" customFormat="1" ht="15.75" hidden="1" x14ac:dyDescent="0.2">
      <c r="D92" s="81"/>
    </row>
    <row r="93" spans="4:4" s="84" customFormat="1" ht="15.75" hidden="1" x14ac:dyDescent="0.2">
      <c r="D93" s="81"/>
    </row>
    <row r="94" spans="4:4" s="84" customFormat="1" ht="15.75" hidden="1" x14ac:dyDescent="0.2">
      <c r="D94" s="81"/>
    </row>
    <row r="95" spans="4:4" s="84" customFormat="1" ht="15.75" hidden="1" x14ac:dyDescent="0.2">
      <c r="D95" s="81"/>
    </row>
    <row r="96" spans="4:4" s="84" customFormat="1" ht="15.75" hidden="1" x14ac:dyDescent="0.2">
      <c r="D96" s="81"/>
    </row>
    <row r="97" spans="4:4" s="84" customFormat="1" ht="15.75" hidden="1" x14ac:dyDescent="0.2">
      <c r="D97" s="81"/>
    </row>
    <row r="98" spans="4:4" s="84" customFormat="1" ht="15.75" hidden="1" x14ac:dyDescent="0.2">
      <c r="D98" s="81"/>
    </row>
    <row r="99" spans="4:4" s="84" customFormat="1" ht="15.75" hidden="1" x14ac:dyDescent="0.2">
      <c r="D99" s="81"/>
    </row>
    <row r="100" spans="4:4" s="84" customFormat="1" ht="15.75" hidden="1" x14ac:dyDescent="0.2">
      <c r="D100" s="81"/>
    </row>
    <row r="101" spans="4:4" s="84" customFormat="1" ht="15.75" hidden="1" x14ac:dyDescent="0.2">
      <c r="D101" s="81"/>
    </row>
    <row r="102" spans="4:4" s="84" customFormat="1" ht="15.75" hidden="1" x14ac:dyDescent="0.2">
      <c r="D102" s="81"/>
    </row>
    <row r="103" spans="4:4" s="84" customFormat="1" ht="15.75" hidden="1" x14ac:dyDescent="0.2">
      <c r="D103" s="81"/>
    </row>
    <row r="104" spans="4:4" s="84" customFormat="1" ht="15.75" hidden="1" x14ac:dyDescent="0.2">
      <c r="D104" s="81"/>
    </row>
    <row r="105" spans="4:4" s="84" customFormat="1" ht="15.75" hidden="1" x14ac:dyDescent="0.2">
      <c r="D105" s="81"/>
    </row>
    <row r="106" spans="4:4" s="84" customFormat="1" ht="15.75" hidden="1" x14ac:dyDescent="0.2">
      <c r="D106" s="81"/>
    </row>
    <row r="107" spans="4:4" s="84" customFormat="1" ht="15.75" hidden="1" x14ac:dyDescent="0.2">
      <c r="D107" s="81"/>
    </row>
    <row r="108" spans="4:4" s="84" customFormat="1" ht="15.75" hidden="1" x14ac:dyDescent="0.2">
      <c r="D108" s="81"/>
    </row>
    <row r="109" spans="4:4" s="84" customFormat="1" ht="15.75" hidden="1" x14ac:dyDescent="0.2">
      <c r="D109" s="81"/>
    </row>
    <row r="110" spans="4:4" s="84" customFormat="1" ht="15.75" hidden="1" x14ac:dyDescent="0.2">
      <c r="D110" s="81"/>
    </row>
    <row r="111" spans="4:4" s="84" customFormat="1" ht="15.75" hidden="1" x14ac:dyDescent="0.2">
      <c r="D111" s="81"/>
    </row>
    <row r="112" spans="4:4" s="84" customFormat="1" ht="15.75" hidden="1" x14ac:dyDescent="0.2">
      <c r="D112" s="81"/>
    </row>
    <row r="113" spans="4:4" s="84" customFormat="1" ht="15.75" hidden="1" x14ac:dyDescent="0.2">
      <c r="D113" s="81"/>
    </row>
    <row r="114" spans="4:4" s="84" customFormat="1" ht="15.75" hidden="1" x14ac:dyDescent="0.2">
      <c r="D114" s="81"/>
    </row>
    <row r="115" spans="4:4" s="84" customFormat="1" ht="15.75" hidden="1" x14ac:dyDescent="0.2">
      <c r="D115" s="81"/>
    </row>
    <row r="116" spans="4:4" s="84" customFormat="1" ht="15.75" hidden="1" x14ac:dyDescent="0.2">
      <c r="D116" s="81"/>
    </row>
    <row r="117" spans="4:4" s="84" customFormat="1" ht="15.75" hidden="1" x14ac:dyDescent="0.2">
      <c r="D117" s="81"/>
    </row>
    <row r="118" spans="4:4" s="84" customFormat="1" ht="15.75" hidden="1" x14ac:dyDescent="0.2">
      <c r="D118" s="81"/>
    </row>
    <row r="119" spans="4:4" s="84" customFormat="1" ht="15.75" hidden="1" x14ac:dyDescent="0.2">
      <c r="D119" s="81"/>
    </row>
    <row r="120" spans="4:4" s="84" customFormat="1" ht="15.75" hidden="1" x14ac:dyDescent="0.2">
      <c r="D120" s="81"/>
    </row>
    <row r="121" spans="4:4" s="84" customFormat="1" ht="15.75" hidden="1" x14ac:dyDescent="0.2">
      <c r="D121" s="81"/>
    </row>
    <row r="122" spans="4:4" s="84" customFormat="1" ht="15.75" hidden="1" x14ac:dyDescent="0.2">
      <c r="D122" s="81"/>
    </row>
    <row r="123" spans="4:4" s="84" customFormat="1" ht="15.75" hidden="1" x14ac:dyDescent="0.2">
      <c r="D123" s="81"/>
    </row>
    <row r="124" spans="4:4" s="84" customFormat="1" ht="15.75" hidden="1" x14ac:dyDescent="0.2">
      <c r="D124" s="81"/>
    </row>
    <row r="125" spans="4:4" s="84" customFormat="1" ht="15.75" hidden="1" x14ac:dyDescent="0.2">
      <c r="D125" s="81"/>
    </row>
    <row r="126" spans="4:4" s="84" customFormat="1" ht="15.75" hidden="1" x14ac:dyDescent="0.2">
      <c r="D126" s="81"/>
    </row>
    <row r="127" spans="4:4" s="84" customFormat="1" ht="15.75" hidden="1" x14ac:dyDescent="0.2">
      <c r="D127" s="81"/>
    </row>
    <row r="128" spans="4:4" s="84" customFormat="1" ht="15.75" hidden="1" x14ac:dyDescent="0.2">
      <c r="D128" s="81"/>
    </row>
    <row r="129" spans="4:4" s="84" customFormat="1" ht="15.75" hidden="1" x14ac:dyDescent="0.2">
      <c r="D129" s="81"/>
    </row>
    <row r="130" spans="4:4" s="84" customFormat="1" ht="15.75" hidden="1" x14ac:dyDescent="0.2">
      <c r="D130" s="81"/>
    </row>
    <row r="131" spans="4:4" s="84" customFormat="1" ht="15.75" hidden="1" x14ac:dyDescent="0.2">
      <c r="D131" s="81"/>
    </row>
    <row r="132" spans="4:4" s="84" customFormat="1" ht="15.75" hidden="1" x14ac:dyDescent="0.2">
      <c r="D132" s="81"/>
    </row>
    <row r="133" spans="4:4" s="84" customFormat="1" ht="15.75" hidden="1" x14ac:dyDescent="0.2">
      <c r="D133" s="81"/>
    </row>
    <row r="134" spans="4:4" s="84" customFormat="1" ht="15.75" hidden="1" x14ac:dyDescent="0.2">
      <c r="D134" s="81"/>
    </row>
    <row r="135" spans="4:4" s="84" customFormat="1" ht="15.75" hidden="1" x14ac:dyDescent="0.2">
      <c r="D135" s="81"/>
    </row>
    <row r="136" spans="4:4" s="84" customFormat="1" ht="15.75" hidden="1" x14ac:dyDescent="0.2">
      <c r="D136" s="81"/>
    </row>
    <row r="137" spans="4:4" s="84" customFormat="1" ht="15.75" hidden="1" x14ac:dyDescent="0.2">
      <c r="D137" s="81"/>
    </row>
    <row r="138" spans="4:4" s="84" customFormat="1" ht="15.75" hidden="1" x14ac:dyDescent="0.2">
      <c r="D138" s="81"/>
    </row>
    <row r="139" spans="4:4" s="84" customFormat="1" ht="15.75" hidden="1" x14ac:dyDescent="0.2">
      <c r="D139" s="81"/>
    </row>
    <row r="140" spans="4:4" s="84" customFormat="1" ht="15.75" hidden="1" x14ac:dyDescent="0.2">
      <c r="D140" s="81"/>
    </row>
    <row r="141" spans="4:4" s="84" customFormat="1" ht="15.75" hidden="1" x14ac:dyDescent="0.2">
      <c r="D141" s="81"/>
    </row>
    <row r="142" spans="4:4" s="84" customFormat="1" ht="15.75" hidden="1" x14ac:dyDescent="0.2">
      <c r="D142" s="81"/>
    </row>
    <row r="143" spans="4:4" s="84" customFormat="1" ht="15.75" hidden="1" x14ac:dyDescent="0.2">
      <c r="D143" s="81"/>
    </row>
    <row r="144" spans="4:4" s="84" customFormat="1" ht="15.75" hidden="1" x14ac:dyDescent="0.2">
      <c r="D144" s="81"/>
    </row>
    <row r="145" spans="4:4" s="84" customFormat="1" ht="15.75" hidden="1" x14ac:dyDescent="0.2">
      <c r="D145" s="81"/>
    </row>
    <row r="146" spans="4:4" s="84" customFormat="1" ht="15.75" hidden="1" x14ac:dyDescent="0.2">
      <c r="D146" s="81"/>
    </row>
    <row r="147" spans="4:4" s="84" customFormat="1" ht="15.75" hidden="1" x14ac:dyDescent="0.2">
      <c r="D147" s="81"/>
    </row>
    <row r="148" spans="4:4" s="84" customFormat="1" ht="15.75" hidden="1" x14ac:dyDescent="0.2">
      <c r="D148" s="81"/>
    </row>
    <row r="149" spans="4:4" s="84" customFormat="1" ht="15.75" hidden="1" x14ac:dyDescent="0.2">
      <c r="D149" s="81"/>
    </row>
    <row r="150" spans="4:4" s="84" customFormat="1" ht="15.75" hidden="1" x14ac:dyDescent="0.2">
      <c r="D150" s="81"/>
    </row>
    <row r="151" spans="4:4" s="84" customFormat="1" ht="15.75" hidden="1" x14ac:dyDescent="0.2">
      <c r="D151" s="81"/>
    </row>
    <row r="152" spans="4:4" s="84" customFormat="1" ht="15.75" hidden="1" x14ac:dyDescent="0.2">
      <c r="D152" s="81"/>
    </row>
    <row r="153" spans="4:4" s="84" customFormat="1" ht="15.75" hidden="1" x14ac:dyDescent="0.2">
      <c r="D153" s="81"/>
    </row>
    <row r="154" spans="4:4" s="84" customFormat="1" ht="15.75" hidden="1" x14ac:dyDescent="0.2">
      <c r="D154" s="81"/>
    </row>
    <row r="155" spans="4:4" s="84" customFormat="1" ht="15.75" hidden="1" x14ac:dyDescent="0.2">
      <c r="D155" s="81"/>
    </row>
    <row r="156" spans="4:4" s="84" customFormat="1" ht="15.75" hidden="1" x14ac:dyDescent="0.2">
      <c r="D156" s="81"/>
    </row>
    <row r="157" spans="4:4" s="84" customFormat="1" ht="15.75" hidden="1" x14ac:dyDescent="0.2">
      <c r="D157" s="81"/>
    </row>
    <row r="158" spans="4:4" s="84" customFormat="1" ht="15.75" hidden="1" x14ac:dyDescent="0.2">
      <c r="D158" s="81"/>
    </row>
    <row r="159" spans="4:4" s="84" customFormat="1" ht="15.75" hidden="1" x14ac:dyDescent="0.2">
      <c r="D159" s="81"/>
    </row>
    <row r="160" spans="4:4" s="84" customFormat="1" ht="15.75" hidden="1" x14ac:dyDescent="0.2">
      <c r="D160" s="81"/>
    </row>
    <row r="161" spans="4:4" s="84" customFormat="1" ht="15.75" hidden="1" x14ac:dyDescent="0.2">
      <c r="D161" s="81"/>
    </row>
    <row r="162" spans="4:4" s="84" customFormat="1" ht="15.75" hidden="1" x14ac:dyDescent="0.2">
      <c r="D162" s="81"/>
    </row>
    <row r="163" spans="4:4" s="84" customFormat="1" ht="15.75" hidden="1" x14ac:dyDescent="0.2">
      <c r="D163" s="81"/>
    </row>
    <row r="164" spans="4:4" s="84" customFormat="1" ht="15.75" hidden="1" x14ac:dyDescent="0.2">
      <c r="D164" s="81"/>
    </row>
    <row r="165" spans="4:4" s="84" customFormat="1" ht="15.75" hidden="1" x14ac:dyDescent="0.2">
      <c r="D165" s="81"/>
    </row>
    <row r="166" spans="4:4" s="84" customFormat="1" ht="15.75" hidden="1" x14ac:dyDescent="0.2">
      <c r="D166" s="81"/>
    </row>
    <row r="167" spans="4:4" s="84" customFormat="1" ht="15.75" hidden="1" x14ac:dyDescent="0.2">
      <c r="D167" s="81"/>
    </row>
    <row r="168" spans="4:4" s="84" customFormat="1" ht="15.75" hidden="1" x14ac:dyDescent="0.2">
      <c r="D168" s="81"/>
    </row>
    <row r="169" spans="4:4" s="84" customFormat="1" ht="15.75" hidden="1" x14ac:dyDescent="0.2">
      <c r="D169" s="81"/>
    </row>
    <row r="170" spans="4:4" s="84" customFormat="1" ht="15.75" hidden="1" x14ac:dyDescent="0.2">
      <c r="D170" s="81"/>
    </row>
    <row r="171" spans="4:4" s="84" customFormat="1" ht="15.75" hidden="1" x14ac:dyDescent="0.2">
      <c r="D171" s="81"/>
    </row>
    <row r="172" spans="4:4" s="84" customFormat="1" ht="15.75" hidden="1" x14ac:dyDescent="0.2">
      <c r="D172" s="81"/>
    </row>
    <row r="173" spans="4:4" s="84" customFormat="1" ht="15.75" hidden="1" x14ac:dyDescent="0.2">
      <c r="D173" s="81"/>
    </row>
    <row r="174" spans="4:4" s="84" customFormat="1" ht="15.75" hidden="1" x14ac:dyDescent="0.2">
      <c r="D174" s="81"/>
    </row>
    <row r="175" spans="4:4" s="84" customFormat="1" ht="15.75" hidden="1" x14ac:dyDescent="0.2">
      <c r="D175" s="81"/>
    </row>
    <row r="176" spans="4:4" s="84" customFormat="1" ht="15.75" hidden="1" x14ac:dyDescent="0.2">
      <c r="D176" s="81"/>
    </row>
    <row r="177" spans="4:4" s="84" customFormat="1" ht="15.75" hidden="1" x14ac:dyDescent="0.2">
      <c r="D177" s="81"/>
    </row>
    <row r="178" spans="4:4" s="84" customFormat="1" ht="15.75" hidden="1" x14ac:dyDescent="0.2">
      <c r="D178" s="81"/>
    </row>
    <row r="179" spans="4:4" s="84" customFormat="1" ht="15.75" hidden="1" x14ac:dyDescent="0.2">
      <c r="D179" s="81"/>
    </row>
    <row r="180" spans="4:4" s="84" customFormat="1" ht="15.75" hidden="1" x14ac:dyDescent="0.2">
      <c r="D180" s="81"/>
    </row>
    <row r="181" spans="4:4" s="84" customFormat="1" ht="15.75" hidden="1" x14ac:dyDescent="0.2">
      <c r="D181" s="81"/>
    </row>
    <row r="182" spans="4:4" s="84" customFormat="1" ht="15.75" hidden="1" x14ac:dyDescent="0.2">
      <c r="D182" s="81"/>
    </row>
    <row r="183" spans="4:4" s="84" customFormat="1" ht="15.75" hidden="1" x14ac:dyDescent="0.2">
      <c r="D183" s="81"/>
    </row>
    <row r="184" spans="4:4" s="84" customFormat="1" ht="15.75" hidden="1" x14ac:dyDescent="0.2">
      <c r="D184" s="81"/>
    </row>
    <row r="185" spans="4:4" s="84" customFormat="1" ht="15.75" hidden="1" x14ac:dyDescent="0.2">
      <c r="D185" s="81"/>
    </row>
    <row r="186" spans="4:4" s="84" customFormat="1" ht="15.75" hidden="1" x14ac:dyDescent="0.2">
      <c r="D186" s="81"/>
    </row>
    <row r="187" spans="4:4" s="84" customFormat="1" ht="15.75" hidden="1" x14ac:dyDescent="0.2">
      <c r="D187" s="81"/>
    </row>
    <row r="188" spans="4:4" s="84" customFormat="1" ht="15.75" hidden="1" x14ac:dyDescent="0.2">
      <c r="D188" s="81"/>
    </row>
    <row r="189" spans="4:4" s="84" customFormat="1" ht="15.75" hidden="1" x14ac:dyDescent="0.2">
      <c r="D189" s="81"/>
    </row>
    <row r="190" spans="4:4" s="84" customFormat="1" ht="15.75" hidden="1" x14ac:dyDescent="0.2">
      <c r="D190" s="81"/>
    </row>
    <row r="191" spans="4:4" s="84" customFormat="1" ht="15.75" hidden="1" x14ac:dyDescent="0.2">
      <c r="D191" s="81"/>
    </row>
    <row r="192" spans="4:4" s="84" customFormat="1" ht="15.75" hidden="1" x14ac:dyDescent="0.2">
      <c r="D192" s="81"/>
    </row>
    <row r="193" spans="4:4" s="84" customFormat="1" ht="15.75" hidden="1" x14ac:dyDescent="0.2">
      <c r="D193" s="81"/>
    </row>
    <row r="194" spans="4:4" s="84" customFormat="1" ht="15.75" hidden="1" x14ac:dyDescent="0.2">
      <c r="D194" s="81"/>
    </row>
    <row r="195" spans="4:4" s="84" customFormat="1" ht="15.75" hidden="1" x14ac:dyDescent="0.2">
      <c r="D195" s="81"/>
    </row>
    <row r="196" spans="4:4" s="84" customFormat="1" ht="15.75" hidden="1" x14ac:dyDescent="0.2">
      <c r="D196" s="81"/>
    </row>
    <row r="197" spans="4:4" s="84" customFormat="1" ht="15.75" hidden="1" x14ac:dyDescent="0.2">
      <c r="D197" s="81"/>
    </row>
    <row r="198" spans="4:4" s="84" customFormat="1" ht="15.75" hidden="1" x14ac:dyDescent="0.2">
      <c r="D198" s="81"/>
    </row>
    <row r="199" spans="4:4" s="84" customFormat="1" ht="15.75" hidden="1" x14ac:dyDescent="0.2">
      <c r="D199" s="81"/>
    </row>
    <row r="200" spans="4:4" s="84" customFormat="1" ht="15.75" hidden="1" x14ac:dyDescent="0.2">
      <c r="D200" s="81"/>
    </row>
    <row r="201" spans="4:4" s="84" customFormat="1" ht="15.75" hidden="1" x14ac:dyDescent="0.2">
      <c r="D201" s="81"/>
    </row>
    <row r="202" spans="4:4" s="84" customFormat="1" ht="15.75" hidden="1" x14ac:dyDescent="0.2">
      <c r="D202" s="81"/>
    </row>
    <row r="203" spans="4:4" s="84" customFormat="1" ht="15.75" hidden="1" x14ac:dyDescent="0.2">
      <c r="D203" s="81"/>
    </row>
    <row r="204" spans="4:4" s="84" customFormat="1" ht="15.75" hidden="1" x14ac:dyDescent="0.2">
      <c r="D204" s="81"/>
    </row>
    <row r="205" spans="4:4" s="84" customFormat="1" ht="15.75" hidden="1" x14ac:dyDescent="0.2">
      <c r="D205" s="81"/>
    </row>
    <row r="206" spans="4:4" s="84" customFormat="1" ht="15.75" hidden="1" x14ac:dyDescent="0.2">
      <c r="D206" s="81"/>
    </row>
    <row r="207" spans="4:4" s="84" customFormat="1" ht="15.75" hidden="1" x14ac:dyDescent="0.2">
      <c r="D207" s="81"/>
    </row>
    <row r="208" spans="4:4" s="84" customFormat="1" ht="15.75" hidden="1" x14ac:dyDescent="0.2">
      <c r="D208" s="81"/>
    </row>
    <row r="209" spans="4:4" s="84" customFormat="1" ht="15.75" hidden="1" x14ac:dyDescent="0.2">
      <c r="D209" s="81"/>
    </row>
    <row r="210" spans="4:4" s="84" customFormat="1" ht="15.75" hidden="1" x14ac:dyDescent="0.2">
      <c r="D210" s="81"/>
    </row>
    <row r="211" spans="4:4" s="84" customFormat="1" ht="15.75" hidden="1" x14ac:dyDescent="0.2">
      <c r="D211" s="81"/>
    </row>
    <row r="212" spans="4:4" s="84" customFormat="1" ht="15.75" hidden="1" x14ac:dyDescent="0.2">
      <c r="D212" s="81"/>
    </row>
    <row r="213" spans="4:4" s="84" customFormat="1" ht="15.75" hidden="1" x14ac:dyDescent="0.2">
      <c r="D213" s="81"/>
    </row>
    <row r="214" spans="4:4" s="84" customFormat="1" ht="15.75" hidden="1" x14ac:dyDescent="0.2">
      <c r="D214" s="81"/>
    </row>
    <row r="215" spans="4:4" s="84" customFormat="1" ht="15.75" hidden="1" x14ac:dyDescent="0.2">
      <c r="D215" s="81"/>
    </row>
    <row r="216" spans="4:4" s="84" customFormat="1" ht="15.75" hidden="1" x14ac:dyDescent="0.2">
      <c r="D216" s="81"/>
    </row>
    <row r="217" spans="4:4" s="84" customFormat="1" ht="15.75" hidden="1" x14ac:dyDescent="0.2">
      <c r="D217" s="81"/>
    </row>
    <row r="218" spans="4:4" s="84" customFormat="1" ht="15.75" hidden="1" x14ac:dyDescent="0.2">
      <c r="D218" s="81"/>
    </row>
    <row r="219" spans="4:4" s="84" customFormat="1" ht="15.75" hidden="1" x14ac:dyDescent="0.2">
      <c r="D219" s="81"/>
    </row>
    <row r="220" spans="4:4" s="84" customFormat="1" ht="15.75" hidden="1" x14ac:dyDescent="0.2">
      <c r="D220" s="81"/>
    </row>
    <row r="221" spans="4:4" s="84" customFormat="1" ht="15.75" hidden="1" x14ac:dyDescent="0.2">
      <c r="D221" s="81"/>
    </row>
    <row r="222" spans="4:4" s="84" customFormat="1" ht="15.75" hidden="1" x14ac:dyDescent="0.2">
      <c r="D222" s="81"/>
    </row>
    <row r="223" spans="4:4" s="84" customFormat="1" ht="15.75" hidden="1" x14ac:dyDescent="0.2">
      <c r="D223" s="81"/>
    </row>
    <row r="224" spans="4:4" s="84" customFormat="1" ht="15.75" hidden="1" x14ac:dyDescent="0.2">
      <c r="D224" s="81"/>
    </row>
    <row r="225" spans="4:4" s="84" customFormat="1" ht="15.75" hidden="1" x14ac:dyDescent="0.2">
      <c r="D225" s="81"/>
    </row>
    <row r="226" spans="4:4" s="84" customFormat="1" ht="15.75" hidden="1" x14ac:dyDescent="0.2">
      <c r="D226" s="81"/>
    </row>
    <row r="227" spans="4:4" s="84" customFormat="1" ht="15.75" hidden="1" x14ac:dyDescent="0.2">
      <c r="D227" s="81"/>
    </row>
    <row r="228" spans="4:4" s="84" customFormat="1" ht="15.75" hidden="1" x14ac:dyDescent="0.2">
      <c r="D228" s="81"/>
    </row>
    <row r="229" spans="4:4" s="84" customFormat="1" ht="15.75" hidden="1" x14ac:dyDescent="0.2">
      <c r="D229" s="81"/>
    </row>
    <row r="230" spans="4:4" s="84" customFormat="1" ht="15.75" hidden="1" x14ac:dyDescent="0.2">
      <c r="D230" s="81"/>
    </row>
    <row r="231" spans="4:4" s="84" customFormat="1" ht="15.75" hidden="1" x14ac:dyDescent="0.2">
      <c r="D231" s="81"/>
    </row>
    <row r="232" spans="4:4" s="84" customFormat="1" ht="15.75" hidden="1" x14ac:dyDescent="0.2">
      <c r="D232" s="81"/>
    </row>
    <row r="233" spans="4:4" s="84" customFormat="1" ht="15.75" hidden="1" x14ac:dyDescent="0.2">
      <c r="D233" s="81"/>
    </row>
    <row r="234" spans="4:4" s="84" customFormat="1" ht="15.75" hidden="1" x14ac:dyDescent="0.2">
      <c r="D234" s="81"/>
    </row>
    <row r="235" spans="4:4" s="84" customFormat="1" ht="15.75" hidden="1" x14ac:dyDescent="0.2">
      <c r="D235" s="81"/>
    </row>
    <row r="236" spans="4:4" s="84" customFormat="1" ht="15.75" hidden="1" x14ac:dyDescent="0.2">
      <c r="D236" s="81"/>
    </row>
    <row r="237" spans="4:4" s="84" customFormat="1" ht="15.75" hidden="1" x14ac:dyDescent="0.2">
      <c r="D237" s="81"/>
    </row>
    <row r="238" spans="4:4" s="84" customFormat="1" ht="15.75" hidden="1" x14ac:dyDescent="0.2">
      <c r="D238" s="81"/>
    </row>
    <row r="239" spans="4:4" s="84" customFormat="1" ht="15.75" hidden="1" x14ac:dyDescent="0.2">
      <c r="D239" s="81"/>
    </row>
    <row r="240" spans="4:4" s="84" customFormat="1" ht="15.75" hidden="1" x14ac:dyDescent="0.2">
      <c r="D240" s="81"/>
    </row>
    <row r="241" spans="4:4" s="84" customFormat="1" ht="15.75" hidden="1" x14ac:dyDescent="0.2">
      <c r="D241" s="81"/>
    </row>
    <row r="242" spans="4:4" s="84" customFormat="1" ht="15.75" hidden="1" x14ac:dyDescent="0.2">
      <c r="D242" s="81"/>
    </row>
    <row r="243" spans="4:4" s="84" customFormat="1" ht="15.75" hidden="1" x14ac:dyDescent="0.2">
      <c r="D243" s="81"/>
    </row>
    <row r="244" spans="4:4" s="84" customFormat="1" ht="15.75" hidden="1" x14ac:dyDescent="0.2">
      <c r="D244" s="81"/>
    </row>
    <row r="245" spans="4:4" s="84" customFormat="1" ht="15.75" hidden="1" x14ac:dyDescent="0.2">
      <c r="D245" s="81"/>
    </row>
    <row r="246" spans="4:4" s="84" customFormat="1" ht="15.75" hidden="1" x14ac:dyDescent="0.2">
      <c r="D246" s="81"/>
    </row>
    <row r="247" spans="4:4" s="84" customFormat="1" ht="15.75" hidden="1" x14ac:dyDescent="0.2">
      <c r="D247" s="81"/>
    </row>
    <row r="248" spans="4:4" s="84" customFormat="1" ht="15.75" hidden="1" x14ac:dyDescent="0.2">
      <c r="D248" s="81"/>
    </row>
    <row r="249" spans="4:4" s="84" customFormat="1" ht="15.75" hidden="1" x14ac:dyDescent="0.2">
      <c r="D249" s="81"/>
    </row>
    <row r="250" spans="4:4" s="84" customFormat="1" ht="15.75" hidden="1" x14ac:dyDescent="0.2">
      <c r="D250" s="81"/>
    </row>
    <row r="251" spans="4:4" s="84" customFormat="1" ht="15.75" hidden="1" x14ac:dyDescent="0.2">
      <c r="D251" s="81"/>
    </row>
    <row r="252" spans="4:4" s="84" customFormat="1" ht="15.75" hidden="1" x14ac:dyDescent="0.2">
      <c r="D252" s="81"/>
    </row>
    <row r="253" spans="4:4" s="84" customFormat="1" ht="15.75" hidden="1" x14ac:dyDescent="0.2">
      <c r="D253" s="81"/>
    </row>
    <row r="254" spans="4:4" s="84" customFormat="1" ht="15.75" hidden="1" x14ac:dyDescent="0.2">
      <c r="D254" s="81"/>
    </row>
    <row r="255" spans="4:4" s="84" customFormat="1" ht="15.75" hidden="1" x14ac:dyDescent="0.2">
      <c r="D255" s="81"/>
    </row>
    <row r="256" spans="4:4" s="84" customFormat="1" ht="15.75" hidden="1" x14ac:dyDescent="0.2">
      <c r="D256" s="81"/>
    </row>
    <row r="257" spans="4:4" s="84" customFormat="1" ht="15.75" hidden="1" x14ac:dyDescent="0.2">
      <c r="D257" s="81"/>
    </row>
    <row r="258" spans="4:4" s="84" customFormat="1" ht="15.75" hidden="1" x14ac:dyDescent="0.2">
      <c r="D258" s="81"/>
    </row>
    <row r="259" spans="4:4" s="84" customFormat="1" ht="15.75" hidden="1" x14ac:dyDescent="0.2">
      <c r="D259" s="81"/>
    </row>
    <row r="260" spans="4:4" s="84" customFormat="1" ht="15.75" hidden="1" x14ac:dyDescent="0.2">
      <c r="D260" s="81"/>
    </row>
    <row r="261" spans="4:4" s="84" customFormat="1" ht="15.75" hidden="1" x14ac:dyDescent="0.2">
      <c r="D261" s="81"/>
    </row>
    <row r="262" spans="4:4" s="84" customFormat="1" ht="15.75" hidden="1" x14ac:dyDescent="0.2">
      <c r="D262" s="81"/>
    </row>
    <row r="263" spans="4:4" s="84" customFormat="1" ht="15.75" hidden="1" x14ac:dyDescent="0.2">
      <c r="D263" s="81"/>
    </row>
    <row r="264" spans="4:4" s="84" customFormat="1" ht="15.75" hidden="1" x14ac:dyDescent="0.2">
      <c r="D264" s="81"/>
    </row>
    <row r="265" spans="4:4" s="84" customFormat="1" ht="15.75" hidden="1" x14ac:dyDescent="0.2">
      <c r="D265" s="81"/>
    </row>
    <row r="266" spans="4:4" s="84" customFormat="1" ht="15.75" hidden="1" x14ac:dyDescent="0.2">
      <c r="D266" s="81"/>
    </row>
    <row r="267" spans="4:4" s="84" customFormat="1" ht="15.75" hidden="1" x14ac:dyDescent="0.2">
      <c r="D267" s="81"/>
    </row>
    <row r="268" spans="4:4" s="84" customFormat="1" ht="15.75" hidden="1" x14ac:dyDescent="0.2">
      <c r="D268" s="81"/>
    </row>
    <row r="269" spans="4:4" s="84" customFormat="1" ht="15.75" hidden="1" x14ac:dyDescent="0.2">
      <c r="D269" s="81"/>
    </row>
    <row r="270" spans="4:4" s="84" customFormat="1" ht="15.75" hidden="1" x14ac:dyDescent="0.2">
      <c r="D270" s="81"/>
    </row>
    <row r="271" spans="4:4" s="84" customFormat="1" ht="15.75" hidden="1" x14ac:dyDescent="0.2">
      <c r="D271" s="81"/>
    </row>
    <row r="272" spans="4:4" s="84" customFormat="1" ht="15.75" hidden="1" x14ac:dyDescent="0.2">
      <c r="D272" s="81"/>
    </row>
    <row r="273" spans="4:4" s="84" customFormat="1" ht="15.75" hidden="1" x14ac:dyDescent="0.2">
      <c r="D273" s="81"/>
    </row>
    <row r="274" spans="4:4" s="84" customFormat="1" ht="15.75" hidden="1" x14ac:dyDescent="0.2">
      <c r="D274" s="81"/>
    </row>
    <row r="275" spans="4:4" s="84" customFormat="1" ht="15.75" hidden="1" x14ac:dyDescent="0.2">
      <c r="D275" s="81"/>
    </row>
    <row r="276" spans="4:4" s="84" customFormat="1" ht="15.75" hidden="1" x14ac:dyDescent="0.2">
      <c r="D276" s="81"/>
    </row>
    <row r="277" spans="4:4" s="84" customFormat="1" ht="15.75" hidden="1" x14ac:dyDescent="0.2">
      <c r="D277" s="81"/>
    </row>
    <row r="278" spans="4:4" s="84" customFormat="1" ht="15.75" hidden="1" x14ac:dyDescent="0.2">
      <c r="D278" s="81"/>
    </row>
    <row r="279" spans="4:4" s="84" customFormat="1" ht="15.75" hidden="1" x14ac:dyDescent="0.2">
      <c r="D279" s="81"/>
    </row>
    <row r="280" spans="4:4" s="84" customFormat="1" ht="15.75" hidden="1" x14ac:dyDescent="0.2">
      <c r="D280" s="81"/>
    </row>
    <row r="281" spans="4:4" s="84" customFormat="1" ht="15.75" hidden="1" x14ac:dyDescent="0.2">
      <c r="D281" s="81"/>
    </row>
    <row r="282" spans="4:4" s="84" customFormat="1" ht="15.75" hidden="1" x14ac:dyDescent="0.2">
      <c r="D282" s="81"/>
    </row>
    <row r="283" spans="4:4" s="84" customFormat="1" ht="15.75" hidden="1" x14ac:dyDescent="0.2">
      <c r="D283" s="81"/>
    </row>
    <row r="284" spans="4:4" s="84" customFormat="1" ht="15.75" hidden="1" x14ac:dyDescent="0.2">
      <c r="D284" s="81"/>
    </row>
    <row r="285" spans="4:4" s="84" customFormat="1" ht="15.75" hidden="1" x14ac:dyDescent="0.2">
      <c r="D285" s="81"/>
    </row>
    <row r="286" spans="4:4" s="84" customFormat="1" ht="15.75" hidden="1" x14ac:dyDescent="0.2">
      <c r="D286" s="81"/>
    </row>
    <row r="287" spans="4:4" s="84" customFormat="1" ht="15.75" hidden="1" x14ac:dyDescent="0.2">
      <c r="D287" s="81"/>
    </row>
    <row r="288" spans="4:4" s="84" customFormat="1" ht="15.75" hidden="1" x14ac:dyDescent="0.2">
      <c r="D288" s="81"/>
    </row>
    <row r="289" spans="4:4" s="84" customFormat="1" ht="15.75" hidden="1" x14ac:dyDescent="0.2">
      <c r="D289" s="81"/>
    </row>
    <row r="290" spans="4:4" s="84" customFormat="1" ht="15.75" hidden="1" x14ac:dyDescent="0.2">
      <c r="D290" s="81"/>
    </row>
    <row r="291" spans="4:4" s="84" customFormat="1" ht="15.75" hidden="1" x14ac:dyDescent="0.2">
      <c r="D291" s="81"/>
    </row>
    <row r="292" spans="4:4" s="84" customFormat="1" ht="15.75" hidden="1" x14ac:dyDescent="0.2">
      <c r="D292" s="81"/>
    </row>
    <row r="293" spans="4:4" s="84" customFormat="1" ht="15.75" hidden="1" x14ac:dyDescent="0.2">
      <c r="D293" s="81"/>
    </row>
    <row r="294" spans="4:4" s="84" customFormat="1" ht="15.75" hidden="1" x14ac:dyDescent="0.2">
      <c r="D294" s="81"/>
    </row>
    <row r="295" spans="4:4" s="84" customFormat="1" ht="15.75" hidden="1" x14ac:dyDescent="0.2">
      <c r="D295" s="81"/>
    </row>
    <row r="296" spans="4:4" s="84" customFormat="1" ht="15.75" hidden="1" x14ac:dyDescent="0.2">
      <c r="D296" s="81"/>
    </row>
    <row r="297" spans="4:4" s="84" customFormat="1" ht="15.75" hidden="1" x14ac:dyDescent="0.2">
      <c r="D297" s="81"/>
    </row>
    <row r="298" spans="4:4" s="84" customFormat="1" ht="15.75" hidden="1" x14ac:dyDescent="0.2">
      <c r="D298" s="81"/>
    </row>
    <row r="299" spans="4:4" s="84" customFormat="1" ht="15.75" hidden="1" x14ac:dyDescent="0.2">
      <c r="D299" s="81"/>
    </row>
    <row r="300" spans="4:4" s="84" customFormat="1" ht="15.75" hidden="1" x14ac:dyDescent="0.2">
      <c r="D300" s="81"/>
    </row>
    <row r="301" spans="4:4" s="84" customFormat="1" ht="15.75" hidden="1" x14ac:dyDescent="0.2">
      <c r="D301" s="81"/>
    </row>
    <row r="302" spans="4:4" s="84" customFormat="1" ht="15.75" hidden="1" x14ac:dyDescent="0.2">
      <c r="D302" s="81"/>
    </row>
    <row r="303" spans="4:4" s="84" customFormat="1" ht="15.75" hidden="1" x14ac:dyDescent="0.2">
      <c r="D303" s="81"/>
    </row>
    <row r="304" spans="4:4" s="84" customFormat="1" ht="15.75" hidden="1" x14ac:dyDescent="0.2">
      <c r="D304" s="81"/>
    </row>
    <row r="305" spans="4:4" s="84" customFormat="1" ht="15.75" hidden="1" x14ac:dyDescent="0.2">
      <c r="D305" s="81"/>
    </row>
    <row r="306" spans="4:4" s="84" customFormat="1" ht="15.75" hidden="1" x14ac:dyDescent="0.2">
      <c r="D306" s="81"/>
    </row>
    <row r="307" spans="4:4" s="84" customFormat="1" ht="15.75" hidden="1" x14ac:dyDescent="0.2">
      <c r="D307" s="81"/>
    </row>
    <row r="308" spans="4:4" s="84" customFormat="1" ht="15.75" hidden="1" x14ac:dyDescent="0.2">
      <c r="D308" s="81"/>
    </row>
    <row r="309" spans="4:4" s="84" customFormat="1" ht="15.75" hidden="1" x14ac:dyDescent="0.2">
      <c r="D309" s="81"/>
    </row>
    <row r="310" spans="4:4" s="84" customFormat="1" ht="15.75" hidden="1" x14ac:dyDescent="0.2">
      <c r="D310" s="81"/>
    </row>
    <row r="311" spans="4:4" s="84" customFormat="1" ht="15.75" hidden="1" x14ac:dyDescent="0.2">
      <c r="D311" s="81"/>
    </row>
    <row r="312" spans="4:4" s="84" customFormat="1" ht="15.75" hidden="1" x14ac:dyDescent="0.2">
      <c r="D312" s="81"/>
    </row>
    <row r="313" spans="4:4" s="84" customFormat="1" ht="15.75" hidden="1" x14ac:dyDescent="0.2">
      <c r="D313" s="81"/>
    </row>
    <row r="314" spans="4:4" s="84" customFormat="1" ht="15.75" hidden="1" x14ac:dyDescent="0.2">
      <c r="D314" s="81"/>
    </row>
    <row r="315" spans="4:4" s="84" customFormat="1" ht="15.75" hidden="1" x14ac:dyDescent="0.2">
      <c r="D315" s="81"/>
    </row>
    <row r="316" spans="4:4" s="84" customFormat="1" ht="15.75" hidden="1" x14ac:dyDescent="0.2">
      <c r="D316" s="81"/>
    </row>
    <row r="317" spans="4:4" s="84" customFormat="1" ht="15.75" hidden="1" x14ac:dyDescent="0.2">
      <c r="D317" s="81"/>
    </row>
    <row r="318" spans="4:4" s="84" customFormat="1" ht="15.75" hidden="1" x14ac:dyDescent="0.2">
      <c r="D318" s="81"/>
    </row>
    <row r="319" spans="4:4" s="84" customFormat="1" ht="15.75" hidden="1" x14ac:dyDescent="0.2">
      <c r="D319" s="81"/>
    </row>
    <row r="320" spans="4:4" s="84" customFormat="1" ht="15.75" hidden="1" x14ac:dyDescent="0.2">
      <c r="D320" s="81"/>
    </row>
    <row r="321" spans="4:4" s="84" customFormat="1" ht="15.75" hidden="1" x14ac:dyDescent="0.2">
      <c r="D321" s="81"/>
    </row>
    <row r="322" spans="4:4" s="84" customFormat="1" ht="15.75" hidden="1" x14ac:dyDescent="0.2">
      <c r="D322" s="81"/>
    </row>
    <row r="323" spans="4:4" s="84" customFormat="1" ht="15.75" hidden="1" x14ac:dyDescent="0.2">
      <c r="D323" s="81"/>
    </row>
    <row r="324" spans="4:4" s="84" customFormat="1" ht="15.75" hidden="1" x14ac:dyDescent="0.2">
      <c r="D324" s="81"/>
    </row>
    <row r="325" spans="4:4" s="84" customFormat="1" ht="15.75" hidden="1" x14ac:dyDescent="0.2">
      <c r="D325" s="81"/>
    </row>
    <row r="326" spans="4:4" s="84" customFormat="1" ht="15.75" hidden="1" x14ac:dyDescent="0.2">
      <c r="D326" s="81"/>
    </row>
    <row r="327" spans="4:4" s="84" customFormat="1" ht="15.75" hidden="1" x14ac:dyDescent="0.2">
      <c r="D327" s="81"/>
    </row>
    <row r="328" spans="4:4" s="84" customFormat="1" ht="15.75" hidden="1" x14ac:dyDescent="0.2">
      <c r="D328" s="81"/>
    </row>
    <row r="329" spans="4:4" s="84" customFormat="1" ht="15.75" hidden="1" x14ac:dyDescent="0.2">
      <c r="D329" s="81"/>
    </row>
    <row r="330" spans="4:4" s="84" customFormat="1" ht="15.75" hidden="1" x14ac:dyDescent="0.2">
      <c r="D330" s="81"/>
    </row>
    <row r="331" spans="4:4" s="84" customFormat="1" ht="15.75" hidden="1" x14ac:dyDescent="0.2">
      <c r="D331" s="81"/>
    </row>
    <row r="332" spans="4:4" s="84" customFormat="1" ht="15.75" hidden="1" x14ac:dyDescent="0.2">
      <c r="D332" s="81"/>
    </row>
    <row r="333" spans="4:4" s="84" customFormat="1" ht="15.75" hidden="1" x14ac:dyDescent="0.2">
      <c r="D333" s="81"/>
    </row>
    <row r="334" spans="4:4" s="84" customFormat="1" ht="15.75" hidden="1" x14ac:dyDescent="0.2">
      <c r="D334" s="81"/>
    </row>
    <row r="335" spans="4:4" s="84" customFormat="1" ht="15.75" hidden="1" x14ac:dyDescent="0.2">
      <c r="D335" s="81"/>
    </row>
    <row r="336" spans="4:4" s="84" customFormat="1" ht="15.75" hidden="1" x14ac:dyDescent="0.2">
      <c r="D336" s="81"/>
    </row>
    <row r="337" spans="4:4" s="84" customFormat="1" ht="15.75" hidden="1" x14ac:dyDescent="0.2">
      <c r="D337" s="81"/>
    </row>
    <row r="338" spans="4:4" s="84" customFormat="1" ht="15.75" hidden="1" x14ac:dyDescent="0.2">
      <c r="D338" s="81"/>
    </row>
    <row r="339" spans="4:4" s="84" customFormat="1" ht="15.75" hidden="1" x14ac:dyDescent="0.2">
      <c r="D339" s="81"/>
    </row>
    <row r="340" spans="4:4" s="84" customFormat="1" ht="15.75" hidden="1" x14ac:dyDescent="0.2">
      <c r="D340" s="81"/>
    </row>
    <row r="341" spans="4:4" s="84" customFormat="1" ht="15.75" hidden="1" x14ac:dyDescent="0.2">
      <c r="D341" s="81"/>
    </row>
    <row r="342" spans="4:4" s="84" customFormat="1" ht="15.75" hidden="1" x14ac:dyDescent="0.2">
      <c r="D342" s="81"/>
    </row>
    <row r="343" spans="4:4" s="84" customFormat="1" ht="15.75" hidden="1" x14ac:dyDescent="0.2">
      <c r="D343" s="81"/>
    </row>
    <row r="344" spans="4:4" s="84" customFormat="1" ht="15.75" hidden="1" x14ac:dyDescent="0.2">
      <c r="D344" s="81"/>
    </row>
    <row r="345" spans="4:4" s="84" customFormat="1" ht="15.75" hidden="1" x14ac:dyDescent="0.2">
      <c r="D345" s="81"/>
    </row>
    <row r="346" spans="4:4" s="84" customFormat="1" ht="15.75" hidden="1" x14ac:dyDescent="0.2">
      <c r="D346" s="81"/>
    </row>
    <row r="347" spans="4:4" s="84" customFormat="1" ht="15.75" hidden="1" x14ac:dyDescent="0.2">
      <c r="D347" s="81"/>
    </row>
    <row r="348" spans="4:4" s="84" customFormat="1" ht="15.75" hidden="1" x14ac:dyDescent="0.2">
      <c r="D348" s="81"/>
    </row>
    <row r="349" spans="4:4" s="84" customFormat="1" ht="15.75" hidden="1" x14ac:dyDescent="0.2">
      <c r="D349" s="81"/>
    </row>
    <row r="350" spans="4:4" s="84" customFormat="1" ht="15.75" hidden="1" x14ac:dyDescent="0.2">
      <c r="D350" s="81"/>
    </row>
    <row r="351" spans="4:4" s="84" customFormat="1" ht="15.75" hidden="1" x14ac:dyDescent="0.2">
      <c r="D351" s="81"/>
    </row>
    <row r="352" spans="4:4" s="84" customFormat="1" ht="15.75" hidden="1" x14ac:dyDescent="0.2">
      <c r="D352" s="81"/>
    </row>
    <row r="353" spans="4:4" s="84" customFormat="1" ht="15.75" hidden="1" x14ac:dyDescent="0.2">
      <c r="D353" s="81"/>
    </row>
    <row r="354" spans="4:4" s="84" customFormat="1" ht="15.75" hidden="1" x14ac:dyDescent="0.2">
      <c r="D354" s="81"/>
    </row>
    <row r="355" spans="4:4" s="84" customFormat="1" ht="15.75" hidden="1" x14ac:dyDescent="0.2">
      <c r="D355" s="81"/>
    </row>
    <row r="356" spans="4:4" s="84" customFormat="1" ht="15.75" hidden="1" x14ac:dyDescent="0.2">
      <c r="D356" s="81"/>
    </row>
    <row r="357" spans="4:4" s="84" customFormat="1" ht="15.75" hidden="1" x14ac:dyDescent="0.2">
      <c r="D357" s="81"/>
    </row>
    <row r="358" spans="4:4" s="84" customFormat="1" ht="15.75" hidden="1" x14ac:dyDescent="0.2">
      <c r="D358" s="81"/>
    </row>
    <row r="359" spans="4:4" s="84" customFormat="1" ht="15.75" hidden="1" x14ac:dyDescent="0.2">
      <c r="D359" s="81"/>
    </row>
    <row r="360" spans="4:4" s="84" customFormat="1" ht="15.75" hidden="1" x14ac:dyDescent="0.2">
      <c r="D360" s="81"/>
    </row>
    <row r="361" spans="4:4" s="84" customFormat="1" ht="15.75" hidden="1" x14ac:dyDescent="0.2">
      <c r="D361" s="81"/>
    </row>
    <row r="362" spans="4:4" s="84" customFormat="1" ht="15.75" hidden="1" x14ac:dyDescent="0.2">
      <c r="D362" s="81"/>
    </row>
    <row r="363" spans="4:4" s="84" customFormat="1" ht="15.75" hidden="1" x14ac:dyDescent="0.2">
      <c r="D363" s="81"/>
    </row>
    <row r="364" spans="4:4" s="84" customFormat="1" ht="15.75" hidden="1" x14ac:dyDescent="0.2">
      <c r="D364" s="81"/>
    </row>
    <row r="365" spans="4:4" s="84" customFormat="1" ht="15.75" hidden="1" x14ac:dyDescent="0.2">
      <c r="D365" s="81"/>
    </row>
    <row r="366" spans="4:4" s="84" customFormat="1" ht="15.75" hidden="1" x14ac:dyDescent="0.2">
      <c r="D366" s="81"/>
    </row>
    <row r="367" spans="4:4" s="84" customFormat="1" ht="15.75" hidden="1" x14ac:dyDescent="0.2">
      <c r="D367" s="81"/>
    </row>
    <row r="368" spans="4:4" s="84" customFormat="1" ht="15.75" hidden="1" x14ac:dyDescent="0.2">
      <c r="D368" s="81"/>
    </row>
    <row r="369" spans="4:4" s="84" customFormat="1" ht="15.75" hidden="1" x14ac:dyDescent="0.2">
      <c r="D369" s="81"/>
    </row>
    <row r="370" spans="4:4" s="84" customFormat="1" ht="15.75" hidden="1" x14ac:dyDescent="0.2">
      <c r="D370" s="81"/>
    </row>
    <row r="371" spans="4:4" s="84" customFormat="1" ht="15.75" hidden="1" x14ac:dyDescent="0.2">
      <c r="D371" s="81"/>
    </row>
    <row r="372" spans="4:4" s="84" customFormat="1" ht="15.75" hidden="1" x14ac:dyDescent="0.2">
      <c r="D372" s="81"/>
    </row>
    <row r="373" spans="4:4" s="84" customFormat="1" ht="15.75" hidden="1" x14ac:dyDescent="0.2">
      <c r="D373" s="81"/>
    </row>
    <row r="374" spans="4:4" s="84" customFormat="1" ht="15.75" hidden="1" x14ac:dyDescent="0.2">
      <c r="D374" s="81"/>
    </row>
    <row r="375" spans="4:4" s="84" customFormat="1" ht="15.75" hidden="1" x14ac:dyDescent="0.2">
      <c r="D375" s="81"/>
    </row>
    <row r="376" spans="4:4" s="84" customFormat="1" ht="15.75" hidden="1" x14ac:dyDescent="0.2">
      <c r="D376" s="81"/>
    </row>
    <row r="377" spans="4:4" s="84" customFormat="1" ht="15.75" hidden="1" x14ac:dyDescent="0.2">
      <c r="D377" s="81"/>
    </row>
    <row r="378" spans="4:4" s="84" customFormat="1" ht="15.75" hidden="1" x14ac:dyDescent="0.2">
      <c r="D378" s="81"/>
    </row>
    <row r="379" spans="4:4" s="84" customFormat="1" ht="15.75" hidden="1" x14ac:dyDescent="0.2">
      <c r="D379" s="81"/>
    </row>
    <row r="380" spans="4:4" s="84" customFormat="1" ht="15.75" hidden="1" x14ac:dyDescent="0.2">
      <c r="D380" s="81"/>
    </row>
    <row r="381" spans="4:4" s="84" customFormat="1" ht="15.75" hidden="1" x14ac:dyDescent="0.2">
      <c r="D381" s="81"/>
    </row>
    <row r="382" spans="4:4" s="84" customFormat="1" ht="15.75" hidden="1" x14ac:dyDescent="0.2">
      <c r="D382" s="81"/>
    </row>
    <row r="383" spans="4:4" s="84" customFormat="1" ht="15.75" hidden="1" x14ac:dyDescent="0.2">
      <c r="D383" s="81"/>
    </row>
    <row r="384" spans="4:4" s="84" customFormat="1" ht="15.75" hidden="1" x14ac:dyDescent="0.2">
      <c r="D384" s="81"/>
    </row>
    <row r="385" spans="4:4" s="84" customFormat="1" ht="15.75" hidden="1" x14ac:dyDescent="0.2">
      <c r="D385" s="81"/>
    </row>
    <row r="386" spans="4:4" s="84" customFormat="1" ht="15.75" hidden="1" x14ac:dyDescent="0.2">
      <c r="D386" s="81"/>
    </row>
    <row r="387" spans="4:4" s="84" customFormat="1" ht="15.75" hidden="1" x14ac:dyDescent="0.2">
      <c r="D387" s="81"/>
    </row>
    <row r="388" spans="4:4" s="84" customFormat="1" ht="15.75" hidden="1" x14ac:dyDescent="0.2">
      <c r="D388" s="81"/>
    </row>
    <row r="389" spans="4:4" s="84" customFormat="1" ht="15.75" hidden="1" x14ac:dyDescent="0.2">
      <c r="D389" s="81"/>
    </row>
    <row r="390" spans="4:4" s="84" customFormat="1" ht="15.75" hidden="1" x14ac:dyDescent="0.2">
      <c r="D390" s="81"/>
    </row>
    <row r="391" spans="4:4" s="84" customFormat="1" ht="15.75" hidden="1" x14ac:dyDescent="0.2">
      <c r="D391" s="81"/>
    </row>
    <row r="392" spans="4:4" s="84" customFormat="1" ht="15.75" hidden="1" x14ac:dyDescent="0.2">
      <c r="D392" s="81"/>
    </row>
    <row r="393" spans="4:4" s="84" customFormat="1" ht="15.75" hidden="1" x14ac:dyDescent="0.2">
      <c r="D393" s="81"/>
    </row>
    <row r="394" spans="4:4" s="84" customFormat="1" ht="15.75" hidden="1" x14ac:dyDescent="0.2">
      <c r="D394" s="81"/>
    </row>
    <row r="395" spans="4:4" s="84" customFormat="1" ht="15.75" hidden="1" x14ac:dyDescent="0.2">
      <c r="D395" s="81"/>
    </row>
    <row r="396" spans="4:4" s="84" customFormat="1" ht="15.75" hidden="1" x14ac:dyDescent="0.2">
      <c r="D396" s="81"/>
    </row>
    <row r="397" spans="4:4" s="84" customFormat="1" ht="15.75" hidden="1" x14ac:dyDescent="0.2">
      <c r="D397" s="81"/>
    </row>
    <row r="398" spans="4:4" s="84" customFormat="1" ht="15.75" hidden="1" x14ac:dyDescent="0.2">
      <c r="D398" s="81"/>
    </row>
    <row r="399" spans="4:4" s="84" customFormat="1" ht="15.75" hidden="1" x14ac:dyDescent="0.2">
      <c r="D399" s="81"/>
    </row>
    <row r="400" spans="4:4" s="84" customFormat="1" ht="15.75" hidden="1" x14ac:dyDescent="0.2">
      <c r="D400" s="81"/>
    </row>
    <row r="401" spans="4:4" s="84" customFormat="1" ht="15.75" hidden="1" x14ac:dyDescent="0.2">
      <c r="D401" s="81"/>
    </row>
    <row r="402" spans="4:4" s="84" customFormat="1" ht="15.75" hidden="1" x14ac:dyDescent="0.2">
      <c r="D402" s="81"/>
    </row>
    <row r="403" spans="4:4" s="84" customFormat="1" ht="15.75" hidden="1" x14ac:dyDescent="0.2">
      <c r="D403" s="81"/>
    </row>
    <row r="404" spans="4:4" s="84" customFormat="1" ht="15.75" hidden="1" x14ac:dyDescent="0.2">
      <c r="D404" s="81"/>
    </row>
    <row r="405" spans="4:4" s="84" customFormat="1" ht="15.75" hidden="1" x14ac:dyDescent="0.2">
      <c r="D405" s="81"/>
    </row>
    <row r="406" spans="4:4" s="84" customFormat="1" ht="15.75" hidden="1" x14ac:dyDescent="0.2">
      <c r="D406" s="81"/>
    </row>
    <row r="407" spans="4:4" s="84" customFormat="1" ht="15.75" hidden="1" x14ac:dyDescent="0.2">
      <c r="D407" s="81"/>
    </row>
    <row r="408" spans="4:4" s="84" customFormat="1" ht="15.75" hidden="1" x14ac:dyDescent="0.2">
      <c r="D408" s="81"/>
    </row>
    <row r="409" spans="4:4" s="84" customFormat="1" ht="15.75" hidden="1" x14ac:dyDescent="0.2">
      <c r="D409" s="81"/>
    </row>
    <row r="410" spans="4:4" s="84" customFormat="1" ht="15.75" hidden="1" x14ac:dyDescent="0.2">
      <c r="D410" s="81"/>
    </row>
    <row r="411" spans="4:4" s="84" customFormat="1" ht="15.75" hidden="1" x14ac:dyDescent="0.2">
      <c r="D411" s="81"/>
    </row>
    <row r="412" spans="4:4" s="84" customFormat="1" ht="15.75" hidden="1" x14ac:dyDescent="0.2">
      <c r="D412" s="81"/>
    </row>
    <row r="413" spans="4:4" s="84" customFormat="1" ht="15.75" hidden="1" x14ac:dyDescent="0.2">
      <c r="D413" s="81"/>
    </row>
    <row r="414" spans="4:4" s="84" customFormat="1" ht="15.75" hidden="1" x14ac:dyDescent="0.2">
      <c r="D414" s="81"/>
    </row>
    <row r="415" spans="4:4" s="84" customFormat="1" ht="15.75" hidden="1" x14ac:dyDescent="0.2">
      <c r="D415" s="81"/>
    </row>
    <row r="416" spans="4:4" s="84" customFormat="1" ht="15.75" hidden="1" x14ac:dyDescent="0.2">
      <c r="D416" s="81"/>
    </row>
    <row r="417" spans="4:4" s="84" customFormat="1" ht="15.75" hidden="1" x14ac:dyDescent="0.2">
      <c r="D417" s="81"/>
    </row>
    <row r="418" spans="4:4" s="84" customFormat="1" ht="15.75" hidden="1" x14ac:dyDescent="0.2">
      <c r="D418" s="81"/>
    </row>
    <row r="419" spans="4:4" s="84" customFormat="1" ht="15.75" hidden="1" x14ac:dyDescent="0.2">
      <c r="D419" s="81"/>
    </row>
    <row r="420" spans="4:4" s="84" customFormat="1" ht="15.75" hidden="1" x14ac:dyDescent="0.2">
      <c r="D420" s="81"/>
    </row>
    <row r="421" spans="4:4" s="84" customFormat="1" ht="15.75" hidden="1" x14ac:dyDescent="0.2">
      <c r="D421" s="81"/>
    </row>
    <row r="422" spans="4:4" s="84" customFormat="1" ht="15.75" hidden="1" x14ac:dyDescent="0.2">
      <c r="D422" s="81"/>
    </row>
    <row r="423" spans="4:4" s="84" customFormat="1" ht="15.75" hidden="1" x14ac:dyDescent="0.2">
      <c r="D423" s="81"/>
    </row>
    <row r="424" spans="4:4" s="84" customFormat="1" ht="15.75" hidden="1" x14ac:dyDescent="0.2">
      <c r="D424" s="81"/>
    </row>
    <row r="425" spans="4:4" s="84" customFormat="1" ht="15.75" hidden="1" x14ac:dyDescent="0.2">
      <c r="D425" s="81"/>
    </row>
    <row r="426" spans="4:4" s="84" customFormat="1" ht="15.75" hidden="1" x14ac:dyDescent="0.2">
      <c r="D426" s="81"/>
    </row>
    <row r="427" spans="4:4" s="84" customFormat="1" ht="15.75" hidden="1" x14ac:dyDescent="0.2">
      <c r="D427" s="81"/>
    </row>
    <row r="428" spans="4:4" s="84" customFormat="1" ht="15.75" hidden="1" x14ac:dyDescent="0.2">
      <c r="D428" s="81"/>
    </row>
    <row r="429" spans="4:4" s="84" customFormat="1" ht="15.75" hidden="1" x14ac:dyDescent="0.2">
      <c r="D429" s="81"/>
    </row>
    <row r="430" spans="4:4" s="84" customFormat="1" ht="15.75" hidden="1" x14ac:dyDescent="0.2">
      <c r="D430" s="81"/>
    </row>
    <row r="431" spans="4:4" s="84" customFormat="1" ht="15.75" hidden="1" x14ac:dyDescent="0.2">
      <c r="D431" s="81"/>
    </row>
    <row r="432" spans="4:4" s="84" customFormat="1" ht="15.75" hidden="1" x14ac:dyDescent="0.2">
      <c r="D432" s="81"/>
    </row>
    <row r="433" spans="4:4" s="84" customFormat="1" ht="15.75" hidden="1" x14ac:dyDescent="0.2">
      <c r="D433" s="81"/>
    </row>
    <row r="434" spans="4:4" s="84" customFormat="1" ht="15.75" hidden="1" x14ac:dyDescent="0.2">
      <c r="D434" s="81"/>
    </row>
    <row r="435" spans="4:4" s="84" customFormat="1" ht="15.75" hidden="1" x14ac:dyDescent="0.2">
      <c r="D435" s="81"/>
    </row>
    <row r="436" spans="4:4" s="84" customFormat="1" ht="15.75" hidden="1" x14ac:dyDescent="0.2">
      <c r="D436" s="81"/>
    </row>
    <row r="437" spans="4:4" s="84" customFormat="1" ht="15.75" hidden="1" x14ac:dyDescent="0.2">
      <c r="D437" s="81"/>
    </row>
    <row r="438" spans="4:4" s="84" customFormat="1" ht="15.75" hidden="1" x14ac:dyDescent="0.2">
      <c r="D438" s="81"/>
    </row>
    <row r="439" spans="4:4" s="84" customFormat="1" ht="15.75" hidden="1" x14ac:dyDescent="0.2">
      <c r="D439" s="81"/>
    </row>
    <row r="440" spans="4:4" s="84" customFormat="1" ht="15.75" hidden="1" x14ac:dyDescent="0.2">
      <c r="D440" s="81"/>
    </row>
    <row r="441" spans="4:4" s="84" customFormat="1" ht="15.75" hidden="1" x14ac:dyDescent="0.2">
      <c r="D441" s="81"/>
    </row>
    <row r="442" spans="4:4" s="84" customFormat="1" ht="15.75" hidden="1" x14ac:dyDescent="0.2">
      <c r="D442" s="81"/>
    </row>
    <row r="443" spans="4:4" s="84" customFormat="1" ht="15.75" hidden="1" x14ac:dyDescent="0.2">
      <c r="D443" s="81"/>
    </row>
    <row r="444" spans="4:4" s="84" customFormat="1" ht="15.75" hidden="1" x14ac:dyDescent="0.2">
      <c r="D444" s="81"/>
    </row>
    <row r="445" spans="4:4" s="84" customFormat="1" ht="15.75" hidden="1" x14ac:dyDescent="0.2">
      <c r="D445" s="81"/>
    </row>
    <row r="446" spans="4:4" s="84" customFormat="1" ht="15.75" hidden="1" x14ac:dyDescent="0.2">
      <c r="D446" s="81"/>
    </row>
    <row r="447" spans="4:4" s="84" customFormat="1" ht="15.75" hidden="1" x14ac:dyDescent="0.2">
      <c r="D447" s="81"/>
    </row>
    <row r="448" spans="4:4" s="84" customFormat="1" ht="15.75" hidden="1" x14ac:dyDescent="0.2">
      <c r="D448" s="81"/>
    </row>
    <row r="449" spans="4:4" s="84" customFormat="1" ht="15.75" hidden="1" x14ac:dyDescent="0.2">
      <c r="D449" s="81"/>
    </row>
    <row r="450" spans="4:4" s="84" customFormat="1" ht="15.75" hidden="1" x14ac:dyDescent="0.2">
      <c r="D450" s="81"/>
    </row>
    <row r="451" spans="4:4" s="84" customFormat="1" ht="15.75" hidden="1" x14ac:dyDescent="0.2">
      <c r="D451" s="81"/>
    </row>
    <row r="452" spans="4:4" s="84" customFormat="1" ht="15.75" hidden="1" x14ac:dyDescent="0.2">
      <c r="D452" s="81"/>
    </row>
    <row r="453" spans="4:4" s="84" customFormat="1" ht="15.75" hidden="1" x14ac:dyDescent="0.2">
      <c r="D453" s="81"/>
    </row>
    <row r="454" spans="4:4" s="84" customFormat="1" ht="15.75" hidden="1" x14ac:dyDescent="0.2">
      <c r="D454" s="81"/>
    </row>
    <row r="455" spans="4:4" s="84" customFormat="1" ht="15.75" hidden="1" x14ac:dyDescent="0.2">
      <c r="D455" s="81"/>
    </row>
    <row r="456" spans="4:4" s="84" customFormat="1" ht="15.75" hidden="1" x14ac:dyDescent="0.2">
      <c r="D456" s="81"/>
    </row>
    <row r="457" spans="4:4" s="84" customFormat="1" ht="15.75" hidden="1" x14ac:dyDescent="0.2">
      <c r="D457" s="81"/>
    </row>
    <row r="458" spans="4:4" s="84" customFormat="1" ht="15.75" hidden="1" x14ac:dyDescent="0.2">
      <c r="D458" s="81"/>
    </row>
    <row r="459" spans="4:4" s="84" customFormat="1" ht="15.75" hidden="1" x14ac:dyDescent="0.2">
      <c r="D459" s="81"/>
    </row>
    <row r="460" spans="4:4" s="84" customFormat="1" ht="15.75" hidden="1" x14ac:dyDescent="0.2">
      <c r="D460" s="81"/>
    </row>
    <row r="461" spans="4:4" s="84" customFormat="1" ht="15.75" hidden="1" x14ac:dyDescent="0.2">
      <c r="D461" s="81"/>
    </row>
    <row r="462" spans="4:4" s="84" customFormat="1" ht="15.75" hidden="1" x14ac:dyDescent="0.2">
      <c r="D462" s="81"/>
    </row>
    <row r="463" spans="4:4" s="84" customFormat="1" ht="15.75" hidden="1" x14ac:dyDescent="0.2">
      <c r="D463" s="81"/>
    </row>
    <row r="464" spans="4:4" s="84" customFormat="1" ht="15.75" hidden="1" x14ac:dyDescent="0.2">
      <c r="D464" s="81"/>
    </row>
    <row r="465" spans="4:4" s="84" customFormat="1" ht="15.75" hidden="1" x14ac:dyDescent="0.2">
      <c r="D465" s="81"/>
    </row>
    <row r="466" spans="4:4" s="84" customFormat="1" ht="15.75" hidden="1" x14ac:dyDescent="0.2">
      <c r="D466" s="81"/>
    </row>
    <row r="467" spans="4:4" s="84" customFormat="1" ht="15.75" hidden="1" x14ac:dyDescent="0.2">
      <c r="D467" s="81"/>
    </row>
    <row r="468" spans="4:4" s="84" customFormat="1" ht="15.75" hidden="1" x14ac:dyDescent="0.2">
      <c r="D468" s="81"/>
    </row>
    <row r="469" spans="4:4" s="84" customFormat="1" ht="15.75" hidden="1" x14ac:dyDescent="0.2">
      <c r="D469" s="81"/>
    </row>
    <row r="470" spans="4:4" s="84" customFormat="1" ht="15.75" hidden="1" x14ac:dyDescent="0.2">
      <c r="D470" s="81"/>
    </row>
    <row r="471" spans="4:4" s="84" customFormat="1" ht="15.75" hidden="1" x14ac:dyDescent="0.2">
      <c r="D471" s="81"/>
    </row>
    <row r="472" spans="4:4" s="84" customFormat="1" ht="15.75" hidden="1" x14ac:dyDescent="0.2">
      <c r="D472" s="81"/>
    </row>
    <row r="473" spans="4:4" s="84" customFormat="1" ht="15.75" hidden="1" x14ac:dyDescent="0.2">
      <c r="D473" s="81"/>
    </row>
    <row r="474" spans="4:4" s="84" customFormat="1" ht="15.75" hidden="1" x14ac:dyDescent="0.2">
      <c r="D474" s="81"/>
    </row>
    <row r="475" spans="4:4" s="84" customFormat="1" ht="15.75" hidden="1" x14ac:dyDescent="0.2">
      <c r="D475" s="81"/>
    </row>
    <row r="476" spans="4:4" s="84" customFormat="1" ht="15.75" hidden="1" x14ac:dyDescent="0.2">
      <c r="D476" s="81"/>
    </row>
    <row r="477" spans="4:4" s="84" customFormat="1" ht="15.75" hidden="1" x14ac:dyDescent="0.2">
      <c r="D477" s="81"/>
    </row>
    <row r="478" spans="4:4" s="84" customFormat="1" ht="15.75" hidden="1" x14ac:dyDescent="0.2">
      <c r="D478" s="81"/>
    </row>
    <row r="479" spans="4:4" s="84" customFormat="1" ht="15.75" hidden="1" x14ac:dyDescent="0.2">
      <c r="D479" s="81"/>
    </row>
    <row r="480" spans="4:4" s="84" customFormat="1" ht="15.75" hidden="1" x14ac:dyDescent="0.2">
      <c r="D480" s="81"/>
    </row>
    <row r="481" spans="4:4" s="84" customFormat="1" ht="15.75" hidden="1" x14ac:dyDescent="0.2">
      <c r="D481" s="81"/>
    </row>
    <row r="482" spans="4:4" s="84" customFormat="1" ht="15.75" hidden="1" x14ac:dyDescent="0.2">
      <c r="D482" s="81"/>
    </row>
    <row r="483" spans="4:4" s="84" customFormat="1" ht="15.75" hidden="1" x14ac:dyDescent="0.2">
      <c r="D483" s="81"/>
    </row>
    <row r="484" spans="4:4" s="84" customFormat="1" ht="15.75" hidden="1" x14ac:dyDescent="0.2">
      <c r="D484" s="81"/>
    </row>
    <row r="485" spans="4:4" s="84" customFormat="1" ht="15.75" hidden="1" x14ac:dyDescent="0.2">
      <c r="D485" s="81"/>
    </row>
    <row r="486" spans="4:4" s="84" customFormat="1" ht="15.75" hidden="1" x14ac:dyDescent="0.2">
      <c r="D486" s="81"/>
    </row>
    <row r="487" spans="4:4" s="84" customFormat="1" ht="15.75" hidden="1" x14ac:dyDescent="0.2">
      <c r="D487" s="81"/>
    </row>
    <row r="488" spans="4:4" s="84" customFormat="1" ht="15.75" hidden="1" x14ac:dyDescent="0.2">
      <c r="D488" s="81"/>
    </row>
    <row r="489" spans="4:4" s="84" customFormat="1" ht="15.75" hidden="1" x14ac:dyDescent="0.2">
      <c r="D489" s="81"/>
    </row>
    <row r="490" spans="4:4" s="84" customFormat="1" ht="15.75" hidden="1" x14ac:dyDescent="0.2">
      <c r="D490" s="81"/>
    </row>
    <row r="491" spans="4:4" s="84" customFormat="1" ht="15.75" hidden="1" x14ac:dyDescent="0.2">
      <c r="D491" s="81"/>
    </row>
    <row r="492" spans="4:4" s="84" customFormat="1" ht="15.75" hidden="1" x14ac:dyDescent="0.2">
      <c r="D492" s="81"/>
    </row>
    <row r="493" spans="4:4" s="84" customFormat="1" ht="15.75" hidden="1" x14ac:dyDescent="0.2">
      <c r="D493" s="81"/>
    </row>
    <row r="494" spans="4:4" s="84" customFormat="1" ht="15.75" hidden="1" x14ac:dyDescent="0.2">
      <c r="D494" s="81"/>
    </row>
    <row r="495" spans="4:4" s="84" customFormat="1" ht="15.75" hidden="1" x14ac:dyDescent="0.2">
      <c r="D495" s="81"/>
    </row>
    <row r="496" spans="4:4" s="84" customFormat="1" ht="15.75" hidden="1" x14ac:dyDescent="0.2">
      <c r="D496" s="81"/>
    </row>
    <row r="497" spans="4:4" s="84" customFormat="1" ht="15.75" hidden="1" x14ac:dyDescent="0.2">
      <c r="D497" s="81"/>
    </row>
    <row r="498" spans="4:4" s="84" customFormat="1" ht="15.75" hidden="1" x14ac:dyDescent="0.2">
      <c r="D498" s="81"/>
    </row>
    <row r="499" spans="4:4" s="84" customFormat="1" ht="15.75" hidden="1" x14ac:dyDescent="0.2">
      <c r="D499" s="81"/>
    </row>
    <row r="500" spans="4:4" s="84" customFormat="1" ht="15.75" hidden="1" x14ac:dyDescent="0.2">
      <c r="D500" s="81"/>
    </row>
    <row r="501" spans="4:4" s="84" customFormat="1" ht="15.75" hidden="1" x14ac:dyDescent="0.2">
      <c r="D501" s="81"/>
    </row>
    <row r="502" spans="4:4" s="84" customFormat="1" ht="15.75" hidden="1" x14ac:dyDescent="0.2">
      <c r="D502" s="81"/>
    </row>
    <row r="503" spans="4:4" s="84" customFormat="1" ht="15.75" hidden="1" x14ac:dyDescent="0.2">
      <c r="D503" s="81"/>
    </row>
    <row r="504" spans="4:4" s="84" customFormat="1" ht="15.75" hidden="1" x14ac:dyDescent="0.2">
      <c r="D504" s="81"/>
    </row>
    <row r="505" spans="4:4" s="84" customFormat="1" ht="15.75" hidden="1" x14ac:dyDescent="0.2">
      <c r="D505" s="81"/>
    </row>
    <row r="506" spans="4:4" s="84" customFormat="1" ht="15.75" hidden="1" x14ac:dyDescent="0.2">
      <c r="D506" s="81"/>
    </row>
    <row r="507" spans="4:4" s="84" customFormat="1" ht="15.75" hidden="1" x14ac:dyDescent="0.2">
      <c r="D507" s="81"/>
    </row>
    <row r="508" spans="4:4" s="84" customFormat="1" ht="15.75" hidden="1" x14ac:dyDescent="0.2">
      <c r="D508" s="81"/>
    </row>
    <row r="509" spans="4:4" s="84" customFormat="1" ht="15.75" hidden="1" x14ac:dyDescent="0.2">
      <c r="D509" s="81"/>
    </row>
    <row r="510" spans="4:4" s="84" customFormat="1" ht="15.75" hidden="1" x14ac:dyDescent="0.2">
      <c r="D510" s="81"/>
    </row>
    <row r="511" spans="4:4" s="84" customFormat="1" ht="15.75" hidden="1" x14ac:dyDescent="0.2">
      <c r="D511" s="81"/>
    </row>
    <row r="512" spans="4:4" s="84" customFormat="1" ht="15.75" hidden="1" x14ac:dyDescent="0.2">
      <c r="D512" s="81"/>
    </row>
    <row r="513" spans="4:4" s="84" customFormat="1" ht="15.75" hidden="1" x14ac:dyDescent="0.2">
      <c r="D513" s="81"/>
    </row>
    <row r="514" spans="4:4" s="84" customFormat="1" ht="15.75" hidden="1" x14ac:dyDescent="0.2">
      <c r="D514" s="81"/>
    </row>
    <row r="515" spans="4:4" s="84" customFormat="1" ht="15.75" hidden="1" x14ac:dyDescent="0.2">
      <c r="D515" s="81"/>
    </row>
    <row r="516" spans="4:4" s="84" customFormat="1" ht="15.75" hidden="1" x14ac:dyDescent="0.2">
      <c r="D516" s="81"/>
    </row>
    <row r="517" spans="4:4" s="84" customFormat="1" ht="15.75" hidden="1" x14ac:dyDescent="0.2">
      <c r="D517" s="81"/>
    </row>
    <row r="518" spans="4:4" s="84" customFormat="1" ht="15.75" hidden="1" x14ac:dyDescent="0.2">
      <c r="D518" s="81"/>
    </row>
    <row r="519" spans="4:4" s="84" customFormat="1" ht="15.75" hidden="1" x14ac:dyDescent="0.2">
      <c r="D519" s="81"/>
    </row>
    <row r="520" spans="4:4" s="84" customFormat="1" ht="15.75" hidden="1" x14ac:dyDescent="0.2">
      <c r="D520" s="81"/>
    </row>
    <row r="521" spans="4:4" s="84" customFormat="1" ht="15.75" hidden="1" x14ac:dyDescent="0.2">
      <c r="D521" s="81"/>
    </row>
    <row r="522" spans="4:4" s="84" customFormat="1" ht="15.75" hidden="1" x14ac:dyDescent="0.2">
      <c r="D522" s="81"/>
    </row>
    <row r="523" spans="4:4" s="84" customFormat="1" ht="15.75" hidden="1" x14ac:dyDescent="0.2">
      <c r="D523" s="81"/>
    </row>
    <row r="524" spans="4:4" s="84" customFormat="1" ht="15.75" hidden="1" x14ac:dyDescent="0.2">
      <c r="D524" s="81"/>
    </row>
    <row r="525" spans="4:4" s="84" customFormat="1" ht="15.75" hidden="1" x14ac:dyDescent="0.2">
      <c r="D525" s="81"/>
    </row>
    <row r="526" spans="4:4" s="84" customFormat="1" ht="15.75" hidden="1" x14ac:dyDescent="0.2">
      <c r="D526" s="81"/>
    </row>
    <row r="527" spans="4:4" s="84" customFormat="1" ht="15.75" hidden="1" x14ac:dyDescent="0.2">
      <c r="D527" s="81"/>
    </row>
    <row r="528" spans="4:4" s="84" customFormat="1" ht="15.75" hidden="1" x14ac:dyDescent="0.2">
      <c r="D528" s="81"/>
    </row>
    <row r="529" spans="4:4" s="84" customFormat="1" ht="15.75" hidden="1" x14ac:dyDescent="0.2">
      <c r="D529" s="81"/>
    </row>
    <row r="530" spans="4:4" s="84" customFormat="1" ht="15.75" hidden="1" x14ac:dyDescent="0.2">
      <c r="D530" s="81"/>
    </row>
    <row r="531" spans="4:4" s="84" customFormat="1" ht="15.75" hidden="1" x14ac:dyDescent="0.2">
      <c r="D531" s="81"/>
    </row>
    <row r="532" spans="4:4" s="84" customFormat="1" ht="15.75" hidden="1" x14ac:dyDescent="0.2">
      <c r="D532" s="81"/>
    </row>
    <row r="533" spans="4:4" s="84" customFormat="1" ht="15.75" hidden="1" x14ac:dyDescent="0.2">
      <c r="D533" s="81"/>
    </row>
    <row r="534" spans="4:4" s="84" customFormat="1" ht="15.75" hidden="1" x14ac:dyDescent="0.2">
      <c r="D534" s="81"/>
    </row>
    <row r="535" spans="4:4" s="84" customFormat="1" ht="15.75" hidden="1" x14ac:dyDescent="0.2">
      <c r="D535" s="81"/>
    </row>
    <row r="536" spans="4:4" s="84" customFormat="1" ht="15.75" hidden="1" x14ac:dyDescent="0.2">
      <c r="D536" s="81"/>
    </row>
    <row r="537" spans="4:4" s="84" customFormat="1" ht="15.75" hidden="1" x14ac:dyDescent="0.2">
      <c r="D537" s="81"/>
    </row>
    <row r="538" spans="4:4" s="84" customFormat="1" ht="15.75" hidden="1" x14ac:dyDescent="0.2">
      <c r="D538" s="81"/>
    </row>
    <row r="539" spans="4:4" s="84" customFormat="1" ht="15.75" hidden="1" x14ac:dyDescent="0.2">
      <c r="D539" s="81"/>
    </row>
    <row r="540" spans="4:4" s="84" customFormat="1" ht="15.75" hidden="1" x14ac:dyDescent="0.2">
      <c r="D540" s="81"/>
    </row>
    <row r="541" spans="4:4" s="84" customFormat="1" ht="15.75" hidden="1" x14ac:dyDescent="0.2">
      <c r="D541" s="81"/>
    </row>
    <row r="542" spans="4:4" s="84" customFormat="1" ht="15.75" hidden="1" x14ac:dyDescent="0.2">
      <c r="D542" s="81"/>
    </row>
    <row r="543" spans="4:4" s="84" customFormat="1" ht="15.75" hidden="1" x14ac:dyDescent="0.2">
      <c r="D543" s="81"/>
    </row>
    <row r="544" spans="4:4" s="84" customFormat="1" ht="15.75" hidden="1" x14ac:dyDescent="0.2">
      <c r="D544" s="81"/>
    </row>
    <row r="545" spans="4:4" s="84" customFormat="1" ht="15.75" hidden="1" x14ac:dyDescent="0.2">
      <c r="D545" s="81"/>
    </row>
    <row r="546" spans="4:4" s="84" customFormat="1" ht="15.75" hidden="1" x14ac:dyDescent="0.2">
      <c r="D546" s="81"/>
    </row>
    <row r="547" spans="4:4" s="84" customFormat="1" ht="15.75" hidden="1" x14ac:dyDescent="0.2">
      <c r="D547" s="81"/>
    </row>
    <row r="548" spans="4:4" s="84" customFormat="1" ht="15.75" hidden="1" x14ac:dyDescent="0.2">
      <c r="D548" s="81"/>
    </row>
    <row r="549" spans="4:4" s="84" customFormat="1" ht="15.75" hidden="1" x14ac:dyDescent="0.2">
      <c r="D549" s="81"/>
    </row>
    <row r="550" spans="4:4" s="84" customFormat="1" ht="15.75" hidden="1" x14ac:dyDescent="0.2">
      <c r="D550" s="81"/>
    </row>
    <row r="551" spans="4:4" s="84" customFormat="1" ht="15.75" hidden="1" x14ac:dyDescent="0.2">
      <c r="D551" s="81"/>
    </row>
    <row r="552" spans="4:4" s="84" customFormat="1" ht="15.75" hidden="1" x14ac:dyDescent="0.2">
      <c r="D552" s="81"/>
    </row>
    <row r="553" spans="4:4" s="84" customFormat="1" ht="15.75" hidden="1" x14ac:dyDescent="0.2">
      <c r="D553" s="81"/>
    </row>
    <row r="554" spans="4:4" s="84" customFormat="1" ht="15.75" hidden="1" x14ac:dyDescent="0.2">
      <c r="D554" s="81"/>
    </row>
    <row r="555" spans="4:4" s="84" customFormat="1" ht="15.75" hidden="1" x14ac:dyDescent="0.2">
      <c r="D555" s="81"/>
    </row>
    <row r="556" spans="4:4" s="84" customFormat="1" ht="15.75" hidden="1" x14ac:dyDescent="0.2">
      <c r="D556" s="81"/>
    </row>
    <row r="557" spans="4:4" s="84" customFormat="1" ht="15.75" hidden="1" x14ac:dyDescent="0.2">
      <c r="D557" s="81"/>
    </row>
    <row r="558" spans="4:4" s="84" customFormat="1" ht="15.75" hidden="1" x14ac:dyDescent="0.2">
      <c r="D558" s="81"/>
    </row>
    <row r="559" spans="4:4" s="84" customFormat="1" ht="15.75" hidden="1" x14ac:dyDescent="0.2">
      <c r="D559" s="81"/>
    </row>
    <row r="560" spans="4:4" s="84" customFormat="1" ht="15.75" hidden="1" x14ac:dyDescent="0.2">
      <c r="D560" s="81"/>
    </row>
    <row r="561" spans="4:4" s="84" customFormat="1" ht="15.75" hidden="1" x14ac:dyDescent="0.2">
      <c r="D561" s="81"/>
    </row>
    <row r="562" spans="4:4" s="84" customFormat="1" ht="15.75" hidden="1" x14ac:dyDescent="0.2">
      <c r="D562" s="81"/>
    </row>
    <row r="563" spans="4:4" s="84" customFormat="1" ht="15.75" hidden="1" x14ac:dyDescent="0.2">
      <c r="D563" s="81"/>
    </row>
    <row r="564" spans="4:4" s="84" customFormat="1" ht="15.75" hidden="1" x14ac:dyDescent="0.2">
      <c r="D564" s="81"/>
    </row>
    <row r="565" spans="4:4" s="84" customFormat="1" ht="15.75" hidden="1" x14ac:dyDescent="0.2">
      <c r="D565" s="81"/>
    </row>
    <row r="566" spans="4:4" s="84" customFormat="1" ht="15.75" hidden="1" x14ac:dyDescent="0.2">
      <c r="D566" s="81"/>
    </row>
    <row r="567" spans="4:4" s="84" customFormat="1" ht="15.75" hidden="1" x14ac:dyDescent="0.2">
      <c r="D567" s="81"/>
    </row>
    <row r="568" spans="4:4" s="84" customFormat="1" ht="15.75" hidden="1" x14ac:dyDescent="0.2">
      <c r="D568" s="81"/>
    </row>
    <row r="569" spans="4:4" s="84" customFormat="1" ht="15.75" hidden="1" x14ac:dyDescent="0.2">
      <c r="D569" s="81"/>
    </row>
    <row r="570" spans="4:4" s="84" customFormat="1" ht="15.75" hidden="1" x14ac:dyDescent="0.2">
      <c r="D570" s="81"/>
    </row>
    <row r="571" spans="4:4" s="84" customFormat="1" ht="15.75" hidden="1" x14ac:dyDescent="0.2">
      <c r="D571" s="81"/>
    </row>
    <row r="572" spans="4:4" s="84" customFormat="1" ht="15.75" hidden="1" x14ac:dyDescent="0.2">
      <c r="D572" s="81"/>
    </row>
    <row r="573" spans="4:4" s="84" customFormat="1" ht="15.75" hidden="1" x14ac:dyDescent="0.2">
      <c r="D573" s="81"/>
    </row>
    <row r="574" spans="4:4" s="84" customFormat="1" ht="15.75" hidden="1" x14ac:dyDescent="0.2">
      <c r="D574" s="81"/>
    </row>
    <row r="575" spans="4:4" s="84" customFormat="1" ht="15.75" hidden="1" x14ac:dyDescent="0.2">
      <c r="D575" s="81"/>
    </row>
    <row r="576" spans="4:4" s="84" customFormat="1" ht="15.75" hidden="1" x14ac:dyDescent="0.2">
      <c r="D576" s="81"/>
    </row>
    <row r="577" spans="4:4" s="84" customFormat="1" ht="15.75" hidden="1" x14ac:dyDescent="0.2">
      <c r="D577" s="81"/>
    </row>
    <row r="578" spans="4:4" s="84" customFormat="1" ht="15.75" hidden="1" x14ac:dyDescent="0.2">
      <c r="D578" s="81"/>
    </row>
    <row r="579" spans="4:4" s="84" customFormat="1" ht="15.75" hidden="1" x14ac:dyDescent="0.2">
      <c r="D579" s="81"/>
    </row>
    <row r="580" spans="4:4" s="84" customFormat="1" ht="15.75" hidden="1" x14ac:dyDescent="0.2">
      <c r="D580" s="81"/>
    </row>
    <row r="581" spans="4:4" s="84" customFormat="1" ht="15.75" hidden="1" x14ac:dyDescent="0.2">
      <c r="D581" s="81"/>
    </row>
    <row r="582" spans="4:4" s="84" customFormat="1" ht="15.75" hidden="1" x14ac:dyDescent="0.2">
      <c r="D582" s="81"/>
    </row>
    <row r="583" spans="4:4" s="84" customFormat="1" ht="15.75" hidden="1" x14ac:dyDescent="0.2">
      <c r="D583" s="81"/>
    </row>
    <row r="584" spans="4:4" s="84" customFormat="1" ht="15.75" hidden="1" x14ac:dyDescent="0.2">
      <c r="D584" s="81"/>
    </row>
    <row r="585" spans="4:4" s="84" customFormat="1" ht="15.75" hidden="1" x14ac:dyDescent="0.2">
      <c r="D585" s="81"/>
    </row>
    <row r="586" spans="4:4" s="84" customFormat="1" ht="15.75" hidden="1" x14ac:dyDescent="0.2">
      <c r="D586" s="81"/>
    </row>
    <row r="587" spans="4:4" s="84" customFormat="1" ht="15.75" hidden="1" x14ac:dyDescent="0.2">
      <c r="D587" s="81"/>
    </row>
    <row r="588" spans="4:4" s="84" customFormat="1" ht="15.75" hidden="1" x14ac:dyDescent="0.2">
      <c r="D588" s="81"/>
    </row>
    <row r="589" spans="4:4" s="84" customFormat="1" ht="15.75" hidden="1" x14ac:dyDescent="0.2">
      <c r="D589" s="81"/>
    </row>
    <row r="590" spans="4:4" s="84" customFormat="1" ht="15.75" hidden="1" x14ac:dyDescent="0.2">
      <c r="D590" s="81"/>
    </row>
    <row r="591" spans="4:4" s="84" customFormat="1" ht="15.75" hidden="1" x14ac:dyDescent="0.2">
      <c r="D591" s="81"/>
    </row>
    <row r="592" spans="4:4" s="84" customFormat="1" ht="15.75" hidden="1" x14ac:dyDescent="0.2">
      <c r="D592" s="81"/>
    </row>
    <row r="593" spans="4:4" s="84" customFormat="1" ht="15.75" hidden="1" x14ac:dyDescent="0.2">
      <c r="D593" s="81"/>
    </row>
    <row r="594" spans="4:4" s="84" customFormat="1" ht="15.75" hidden="1" x14ac:dyDescent="0.2">
      <c r="D594" s="81"/>
    </row>
    <row r="595" spans="4:4" s="84" customFormat="1" ht="15.75" hidden="1" x14ac:dyDescent="0.2">
      <c r="D595" s="81"/>
    </row>
    <row r="596" spans="4:4" s="84" customFormat="1" ht="15.75" hidden="1" x14ac:dyDescent="0.2">
      <c r="D596" s="81"/>
    </row>
    <row r="597" spans="4:4" s="84" customFormat="1" ht="15.75" hidden="1" x14ac:dyDescent="0.2">
      <c r="D597" s="81"/>
    </row>
    <row r="598" spans="4:4" s="84" customFormat="1" ht="15.75" hidden="1" x14ac:dyDescent="0.2">
      <c r="D598" s="81"/>
    </row>
    <row r="599" spans="4:4" s="84" customFormat="1" ht="15.75" hidden="1" x14ac:dyDescent="0.2">
      <c r="D599" s="81"/>
    </row>
    <row r="600" spans="4:4" s="84" customFormat="1" ht="15.75" hidden="1" x14ac:dyDescent="0.2">
      <c r="D600" s="81"/>
    </row>
    <row r="601" spans="4:4" s="84" customFormat="1" ht="15.75" hidden="1" x14ac:dyDescent="0.2">
      <c r="D601" s="81"/>
    </row>
    <row r="602" spans="4:4" s="84" customFormat="1" ht="15.75" hidden="1" x14ac:dyDescent="0.2">
      <c r="D602" s="81"/>
    </row>
    <row r="603" spans="4:4" s="84" customFormat="1" ht="15.75" hidden="1" x14ac:dyDescent="0.2">
      <c r="D603" s="81"/>
    </row>
    <row r="604" spans="4:4" s="84" customFormat="1" ht="15.75" hidden="1" x14ac:dyDescent="0.2">
      <c r="D604" s="81"/>
    </row>
    <row r="605" spans="4:4" s="84" customFormat="1" ht="15.75" hidden="1" x14ac:dyDescent="0.2">
      <c r="D605" s="81"/>
    </row>
    <row r="606" spans="4:4" s="84" customFormat="1" ht="15.75" hidden="1" x14ac:dyDescent="0.2">
      <c r="D606" s="81"/>
    </row>
    <row r="607" spans="4:4" s="84" customFormat="1" ht="15.75" hidden="1" x14ac:dyDescent="0.2">
      <c r="D607" s="81"/>
    </row>
    <row r="608" spans="4:4" s="84" customFormat="1" ht="15.75" hidden="1" x14ac:dyDescent="0.2">
      <c r="D608" s="81"/>
    </row>
    <row r="609" spans="4:4" s="84" customFormat="1" ht="15.75" hidden="1" x14ac:dyDescent="0.2">
      <c r="D609" s="81"/>
    </row>
    <row r="610" spans="4:4" s="84" customFormat="1" ht="15.75" hidden="1" x14ac:dyDescent="0.2">
      <c r="D610" s="81"/>
    </row>
    <row r="611" spans="4:4" s="84" customFormat="1" ht="15.75" hidden="1" x14ac:dyDescent="0.2">
      <c r="D611" s="81"/>
    </row>
    <row r="612" spans="4:4" s="84" customFormat="1" ht="15.75" hidden="1" x14ac:dyDescent="0.2">
      <c r="D612" s="81"/>
    </row>
    <row r="613" spans="4:4" s="84" customFormat="1" ht="15.75" hidden="1" x14ac:dyDescent="0.2">
      <c r="D613" s="81"/>
    </row>
    <row r="614" spans="4:4" s="84" customFormat="1" ht="15.75" hidden="1" x14ac:dyDescent="0.2">
      <c r="D614" s="81"/>
    </row>
    <row r="615" spans="4:4" s="84" customFormat="1" ht="15.75" hidden="1" x14ac:dyDescent="0.2">
      <c r="D615" s="81"/>
    </row>
    <row r="616" spans="4:4" s="84" customFormat="1" ht="15.75" hidden="1" x14ac:dyDescent="0.2">
      <c r="D616" s="81"/>
    </row>
    <row r="617" spans="4:4" s="84" customFormat="1" ht="15.75" hidden="1" x14ac:dyDescent="0.2">
      <c r="D617" s="81"/>
    </row>
    <row r="618" spans="4:4" s="84" customFormat="1" ht="15.75" hidden="1" x14ac:dyDescent="0.2">
      <c r="D618" s="81"/>
    </row>
    <row r="619" spans="4:4" s="84" customFormat="1" ht="15.75" hidden="1" x14ac:dyDescent="0.2">
      <c r="D619" s="81"/>
    </row>
    <row r="620" spans="4:4" s="84" customFormat="1" ht="15.75" hidden="1" x14ac:dyDescent="0.2">
      <c r="D620" s="81"/>
    </row>
    <row r="621" spans="4:4" s="84" customFormat="1" ht="15.75" hidden="1" x14ac:dyDescent="0.2">
      <c r="D621" s="81"/>
    </row>
    <row r="622" spans="4:4" s="84" customFormat="1" ht="15.75" hidden="1" x14ac:dyDescent="0.2">
      <c r="D622" s="81"/>
    </row>
    <row r="623" spans="4:4" s="84" customFormat="1" ht="15.75" hidden="1" x14ac:dyDescent="0.2">
      <c r="D623" s="81"/>
    </row>
    <row r="624" spans="4:4" s="84" customFormat="1" ht="15.75" hidden="1" x14ac:dyDescent="0.2">
      <c r="D624" s="81"/>
    </row>
    <row r="625" spans="4:4" s="84" customFormat="1" ht="15.75" hidden="1" x14ac:dyDescent="0.2">
      <c r="D625" s="81"/>
    </row>
    <row r="626" spans="4:4" s="84" customFormat="1" ht="15.75" hidden="1" x14ac:dyDescent="0.2">
      <c r="D626" s="81"/>
    </row>
    <row r="627" spans="4:4" s="84" customFormat="1" ht="15.75" hidden="1" x14ac:dyDescent="0.2">
      <c r="D627" s="81"/>
    </row>
    <row r="628" spans="4:4" s="84" customFormat="1" ht="15.75" hidden="1" x14ac:dyDescent="0.2">
      <c r="D628" s="81"/>
    </row>
    <row r="629" spans="4:4" s="84" customFormat="1" ht="15.75" hidden="1" x14ac:dyDescent="0.2">
      <c r="D629" s="81"/>
    </row>
    <row r="630" spans="4:4" s="84" customFormat="1" ht="15.75" hidden="1" x14ac:dyDescent="0.2">
      <c r="D630" s="81"/>
    </row>
    <row r="631" spans="4:4" s="84" customFormat="1" ht="15.75" hidden="1" x14ac:dyDescent="0.2">
      <c r="D631" s="81"/>
    </row>
    <row r="632" spans="4:4" s="84" customFormat="1" ht="15.75" hidden="1" x14ac:dyDescent="0.2">
      <c r="D632" s="81"/>
    </row>
    <row r="633" spans="4:4" s="84" customFormat="1" ht="15.75" hidden="1" x14ac:dyDescent="0.2">
      <c r="D633" s="81"/>
    </row>
    <row r="634" spans="4:4" s="84" customFormat="1" ht="15.75" hidden="1" x14ac:dyDescent="0.2">
      <c r="D634" s="81"/>
    </row>
    <row r="635" spans="4:4" s="84" customFormat="1" ht="15.75" hidden="1" x14ac:dyDescent="0.2">
      <c r="D635" s="81"/>
    </row>
    <row r="636" spans="4:4" s="84" customFormat="1" ht="15.75" hidden="1" x14ac:dyDescent="0.2">
      <c r="D636" s="81"/>
    </row>
    <row r="637" spans="4:4" s="84" customFormat="1" ht="15.75" hidden="1" x14ac:dyDescent="0.2">
      <c r="D637" s="81"/>
    </row>
    <row r="638" spans="4:4" s="84" customFormat="1" ht="15.75" hidden="1" x14ac:dyDescent="0.2">
      <c r="D638" s="81"/>
    </row>
    <row r="639" spans="4:4" s="84" customFormat="1" ht="15.75" hidden="1" x14ac:dyDescent="0.2">
      <c r="D639" s="81"/>
    </row>
    <row r="640" spans="4:4" s="84" customFormat="1" ht="15.75" hidden="1" x14ac:dyDescent="0.2">
      <c r="D640" s="81"/>
    </row>
    <row r="641" spans="4:4" s="84" customFormat="1" ht="15.75" hidden="1" x14ac:dyDescent="0.2">
      <c r="D641" s="81"/>
    </row>
    <row r="642" spans="4:4" s="84" customFormat="1" ht="15.75" hidden="1" x14ac:dyDescent="0.2">
      <c r="D642" s="81"/>
    </row>
    <row r="643" spans="4:4" s="84" customFormat="1" ht="15.75" hidden="1" x14ac:dyDescent="0.2">
      <c r="D643" s="81"/>
    </row>
    <row r="644" spans="4:4" s="84" customFormat="1" ht="15.75" hidden="1" x14ac:dyDescent="0.2">
      <c r="D644" s="81"/>
    </row>
    <row r="645" spans="4:4" s="84" customFormat="1" ht="15.75" hidden="1" x14ac:dyDescent="0.2">
      <c r="D645" s="81"/>
    </row>
    <row r="646" spans="4:4" s="84" customFormat="1" ht="15.75" hidden="1" x14ac:dyDescent="0.2">
      <c r="D646" s="81"/>
    </row>
    <row r="647" spans="4:4" s="84" customFormat="1" ht="15.75" hidden="1" x14ac:dyDescent="0.2">
      <c r="D647" s="81"/>
    </row>
    <row r="648" spans="4:4" s="84" customFormat="1" ht="15.75" hidden="1" x14ac:dyDescent="0.2">
      <c r="D648" s="81"/>
    </row>
    <row r="649" spans="4:4" s="84" customFormat="1" ht="15.75" hidden="1" x14ac:dyDescent="0.2">
      <c r="D649" s="81"/>
    </row>
    <row r="650" spans="4:4" s="84" customFormat="1" ht="15.75" hidden="1" x14ac:dyDescent="0.2">
      <c r="D650" s="81"/>
    </row>
    <row r="651" spans="4:4" s="84" customFormat="1" ht="15.75" hidden="1" x14ac:dyDescent="0.2">
      <c r="D651" s="81"/>
    </row>
    <row r="652" spans="4:4" s="84" customFormat="1" ht="15.75" hidden="1" x14ac:dyDescent="0.2">
      <c r="D652" s="81"/>
    </row>
    <row r="653" spans="4:4" s="84" customFormat="1" ht="15.75" hidden="1" x14ac:dyDescent="0.2">
      <c r="D653" s="81"/>
    </row>
    <row r="654" spans="4:4" s="84" customFormat="1" ht="15.75" hidden="1" x14ac:dyDescent="0.2">
      <c r="D654" s="81"/>
    </row>
    <row r="655" spans="4:4" s="84" customFormat="1" ht="15.75" hidden="1" x14ac:dyDescent="0.2">
      <c r="D655" s="81"/>
    </row>
    <row r="656" spans="4:4" s="84" customFormat="1" ht="15.75" hidden="1" x14ac:dyDescent="0.2">
      <c r="D656" s="81"/>
    </row>
    <row r="657" spans="4:4" s="84" customFormat="1" ht="15.75" hidden="1" x14ac:dyDescent="0.2">
      <c r="D657" s="81"/>
    </row>
    <row r="658" spans="4:4" s="84" customFormat="1" ht="15.75" hidden="1" x14ac:dyDescent="0.2">
      <c r="D658" s="81"/>
    </row>
    <row r="659" spans="4:4" s="84" customFormat="1" ht="15.75" hidden="1" x14ac:dyDescent="0.2">
      <c r="D659" s="81"/>
    </row>
    <row r="660" spans="4:4" s="84" customFormat="1" ht="15.75" hidden="1" x14ac:dyDescent="0.2">
      <c r="D660" s="81"/>
    </row>
    <row r="661" spans="4:4" s="84" customFormat="1" ht="15.75" hidden="1" x14ac:dyDescent="0.2">
      <c r="D661" s="81"/>
    </row>
    <row r="662" spans="4:4" s="84" customFormat="1" ht="15.75" hidden="1" x14ac:dyDescent="0.2">
      <c r="D662" s="81"/>
    </row>
    <row r="663" spans="4:4" s="84" customFormat="1" ht="15.75" hidden="1" x14ac:dyDescent="0.2">
      <c r="D663" s="81"/>
    </row>
    <row r="664" spans="4:4" s="84" customFormat="1" ht="15.75" hidden="1" x14ac:dyDescent="0.2">
      <c r="D664" s="81"/>
    </row>
    <row r="665" spans="4:4" s="84" customFormat="1" ht="15.75" hidden="1" x14ac:dyDescent="0.2">
      <c r="D665" s="81"/>
    </row>
    <row r="666" spans="4:4" s="84" customFormat="1" ht="15.75" hidden="1" x14ac:dyDescent="0.2">
      <c r="D666" s="81"/>
    </row>
    <row r="667" spans="4:4" s="84" customFormat="1" ht="15.75" hidden="1" x14ac:dyDescent="0.2">
      <c r="D667" s="81"/>
    </row>
    <row r="668" spans="4:4" s="84" customFormat="1" ht="15.75" hidden="1" x14ac:dyDescent="0.2">
      <c r="D668" s="81"/>
    </row>
    <row r="669" spans="4:4" s="84" customFormat="1" ht="15.75" hidden="1" x14ac:dyDescent="0.2">
      <c r="D669" s="81"/>
    </row>
    <row r="670" spans="4:4" s="84" customFormat="1" ht="15.75" hidden="1" x14ac:dyDescent="0.2">
      <c r="D670" s="81"/>
    </row>
    <row r="671" spans="4:4" s="84" customFormat="1" ht="15.75" hidden="1" x14ac:dyDescent="0.2">
      <c r="D671" s="81"/>
    </row>
    <row r="672" spans="4:4" s="84" customFormat="1" ht="15.75" hidden="1" x14ac:dyDescent="0.2">
      <c r="D672" s="81"/>
    </row>
    <row r="673" spans="4:4" s="84" customFormat="1" ht="15.75" hidden="1" x14ac:dyDescent="0.2">
      <c r="D673" s="81"/>
    </row>
    <row r="674" spans="4:4" s="84" customFormat="1" ht="15.75" hidden="1" x14ac:dyDescent="0.2">
      <c r="D674" s="81"/>
    </row>
    <row r="675" spans="4:4" s="84" customFormat="1" ht="15.75" hidden="1" x14ac:dyDescent="0.2">
      <c r="D675" s="81"/>
    </row>
    <row r="676" spans="4:4" s="84" customFormat="1" ht="15.75" hidden="1" x14ac:dyDescent="0.2">
      <c r="D676" s="81"/>
    </row>
    <row r="677" spans="4:4" s="84" customFormat="1" ht="15.75" hidden="1" x14ac:dyDescent="0.2">
      <c r="D677" s="81"/>
    </row>
    <row r="678" spans="4:4" s="84" customFormat="1" ht="15.75" hidden="1" x14ac:dyDescent="0.2">
      <c r="D678" s="81"/>
    </row>
    <row r="679" spans="4:4" s="84" customFormat="1" ht="15.75" hidden="1" x14ac:dyDescent="0.2">
      <c r="D679" s="81"/>
    </row>
    <row r="680" spans="4:4" s="84" customFormat="1" ht="15.75" hidden="1" x14ac:dyDescent="0.2">
      <c r="D680" s="81"/>
    </row>
    <row r="681" spans="4:4" s="84" customFormat="1" ht="15.75" hidden="1" x14ac:dyDescent="0.2">
      <c r="D681" s="81"/>
    </row>
    <row r="682" spans="4:4" s="84" customFormat="1" ht="15.75" hidden="1" x14ac:dyDescent="0.2">
      <c r="D682" s="81"/>
    </row>
    <row r="683" spans="4:4" s="84" customFormat="1" ht="15.75" hidden="1" x14ac:dyDescent="0.2">
      <c r="D683" s="81"/>
    </row>
    <row r="684" spans="4:4" s="84" customFormat="1" ht="15.75" hidden="1" x14ac:dyDescent="0.2">
      <c r="D684" s="81"/>
    </row>
    <row r="685" spans="4:4" s="84" customFormat="1" ht="15.75" hidden="1" x14ac:dyDescent="0.2">
      <c r="D685" s="81"/>
    </row>
    <row r="686" spans="4:4" s="84" customFormat="1" ht="15.75" hidden="1" x14ac:dyDescent="0.2">
      <c r="D686" s="81"/>
    </row>
    <row r="687" spans="4:4" s="84" customFormat="1" ht="15.75" hidden="1" x14ac:dyDescent="0.2">
      <c r="D687" s="81"/>
    </row>
    <row r="688" spans="4:4" s="84" customFormat="1" ht="15.75" hidden="1" x14ac:dyDescent="0.2">
      <c r="D688" s="81"/>
    </row>
    <row r="689" spans="4:4" s="84" customFormat="1" ht="15.75" hidden="1" x14ac:dyDescent="0.2">
      <c r="D689" s="81"/>
    </row>
    <row r="690" spans="4:4" s="84" customFormat="1" ht="15.75" hidden="1" x14ac:dyDescent="0.2">
      <c r="D690" s="81"/>
    </row>
    <row r="691" spans="4:4" s="84" customFormat="1" ht="15.75" hidden="1" x14ac:dyDescent="0.2">
      <c r="D691" s="81"/>
    </row>
    <row r="692" spans="4:4" s="84" customFormat="1" ht="15.75" hidden="1" x14ac:dyDescent="0.2">
      <c r="D692" s="81"/>
    </row>
    <row r="693" spans="4:4" s="84" customFormat="1" ht="15.75" hidden="1" x14ac:dyDescent="0.2">
      <c r="D693" s="81"/>
    </row>
    <row r="694" spans="4:4" s="84" customFormat="1" ht="15.75" hidden="1" x14ac:dyDescent="0.2">
      <c r="D694" s="81"/>
    </row>
    <row r="695" spans="4:4" s="84" customFormat="1" ht="15.75" hidden="1" x14ac:dyDescent="0.2">
      <c r="D695" s="81"/>
    </row>
    <row r="696" spans="4:4" s="84" customFormat="1" ht="15.75" hidden="1" x14ac:dyDescent="0.2">
      <c r="D696" s="81"/>
    </row>
    <row r="697" spans="4:4" s="84" customFormat="1" ht="15.75" hidden="1" x14ac:dyDescent="0.2">
      <c r="D697" s="81"/>
    </row>
    <row r="698" spans="4:4" s="84" customFormat="1" ht="15.75" hidden="1" x14ac:dyDescent="0.2">
      <c r="D698" s="81"/>
    </row>
    <row r="699" spans="4:4" s="84" customFormat="1" ht="15.75" hidden="1" x14ac:dyDescent="0.2">
      <c r="D699" s="81"/>
    </row>
    <row r="700" spans="4:4" s="84" customFormat="1" ht="15.75" hidden="1" x14ac:dyDescent="0.2">
      <c r="D700" s="81"/>
    </row>
    <row r="701" spans="4:4" s="84" customFormat="1" ht="15.75" hidden="1" x14ac:dyDescent="0.2">
      <c r="D701" s="81"/>
    </row>
    <row r="702" spans="4:4" s="84" customFormat="1" ht="15.75" hidden="1" x14ac:dyDescent="0.2">
      <c r="D702" s="81"/>
    </row>
    <row r="703" spans="4:4" s="84" customFormat="1" ht="15.75" hidden="1" x14ac:dyDescent="0.2">
      <c r="D703" s="81"/>
    </row>
    <row r="704" spans="4:4" s="84" customFormat="1" ht="15.75" hidden="1" x14ac:dyDescent="0.2">
      <c r="D704" s="81"/>
    </row>
    <row r="705" spans="4:4" s="84" customFormat="1" ht="15.75" hidden="1" x14ac:dyDescent="0.2">
      <c r="D705" s="81"/>
    </row>
    <row r="706" spans="4:4" s="84" customFormat="1" ht="15.75" hidden="1" x14ac:dyDescent="0.2">
      <c r="D706" s="81"/>
    </row>
    <row r="707" spans="4:4" s="84" customFormat="1" ht="15.75" hidden="1" x14ac:dyDescent="0.2">
      <c r="D707" s="81"/>
    </row>
    <row r="708" spans="4:4" s="84" customFormat="1" ht="15.75" hidden="1" x14ac:dyDescent="0.2">
      <c r="D708" s="81"/>
    </row>
    <row r="709" spans="4:4" s="84" customFormat="1" ht="15.75" hidden="1" x14ac:dyDescent="0.2">
      <c r="D709" s="81"/>
    </row>
    <row r="710" spans="4:4" s="84" customFormat="1" ht="15.75" hidden="1" x14ac:dyDescent="0.2">
      <c r="D710" s="81"/>
    </row>
    <row r="711" spans="4:4" s="84" customFormat="1" ht="15.75" hidden="1" x14ac:dyDescent="0.2">
      <c r="D711" s="81"/>
    </row>
    <row r="712" spans="4:4" s="84" customFormat="1" ht="15.75" hidden="1" x14ac:dyDescent="0.2">
      <c r="D712" s="81"/>
    </row>
    <row r="713" spans="4:4" s="84" customFormat="1" ht="15.75" hidden="1" x14ac:dyDescent="0.2">
      <c r="D713" s="81"/>
    </row>
    <row r="714" spans="4:4" s="84" customFormat="1" ht="15.75" hidden="1" x14ac:dyDescent="0.2">
      <c r="D714" s="81"/>
    </row>
    <row r="715" spans="4:4" s="84" customFormat="1" ht="15.75" hidden="1" x14ac:dyDescent="0.2">
      <c r="D715" s="81"/>
    </row>
    <row r="716" spans="4:4" s="84" customFormat="1" ht="15.75" hidden="1" x14ac:dyDescent="0.2">
      <c r="D716" s="81"/>
    </row>
    <row r="717" spans="4:4" s="84" customFormat="1" ht="15.75" hidden="1" x14ac:dyDescent="0.2">
      <c r="D717" s="81"/>
    </row>
    <row r="718" spans="4:4" s="84" customFormat="1" ht="15.75" hidden="1" x14ac:dyDescent="0.2">
      <c r="D718" s="81"/>
    </row>
    <row r="719" spans="4:4" s="84" customFormat="1" ht="15.75" hidden="1" x14ac:dyDescent="0.2">
      <c r="D719" s="81"/>
    </row>
    <row r="720" spans="4:4" s="84" customFormat="1" ht="15.75" hidden="1" x14ac:dyDescent="0.2">
      <c r="D720" s="81"/>
    </row>
    <row r="721" spans="4:4" s="84" customFormat="1" ht="15.75" hidden="1" x14ac:dyDescent="0.2">
      <c r="D721" s="81"/>
    </row>
    <row r="722" spans="4:4" s="84" customFormat="1" ht="15.75" hidden="1" x14ac:dyDescent="0.2">
      <c r="D722" s="81"/>
    </row>
    <row r="723" spans="4:4" s="84" customFormat="1" ht="15.75" hidden="1" x14ac:dyDescent="0.2">
      <c r="D723" s="81"/>
    </row>
    <row r="724" spans="4:4" s="84" customFormat="1" ht="15.75" hidden="1" x14ac:dyDescent="0.2">
      <c r="D724" s="81"/>
    </row>
    <row r="725" spans="4:4" s="84" customFormat="1" ht="15.75" hidden="1" x14ac:dyDescent="0.2">
      <c r="D725" s="81"/>
    </row>
    <row r="726" spans="4:4" s="84" customFormat="1" ht="15.75" hidden="1" x14ac:dyDescent="0.2">
      <c r="D726" s="81"/>
    </row>
    <row r="727" spans="4:4" s="84" customFormat="1" ht="15.75" hidden="1" x14ac:dyDescent="0.2">
      <c r="D727" s="81"/>
    </row>
    <row r="728" spans="4:4" s="84" customFormat="1" ht="15.75" hidden="1" x14ac:dyDescent="0.2">
      <c r="D728" s="81"/>
    </row>
    <row r="729" spans="4:4" s="84" customFormat="1" ht="15.75" hidden="1" x14ac:dyDescent="0.2">
      <c r="D729" s="81"/>
    </row>
    <row r="730" spans="4:4" s="84" customFormat="1" ht="15.75" hidden="1" x14ac:dyDescent="0.2">
      <c r="D730" s="81"/>
    </row>
    <row r="731" spans="4:4" s="84" customFormat="1" ht="15.75" hidden="1" x14ac:dyDescent="0.2">
      <c r="D731" s="81"/>
    </row>
    <row r="732" spans="4:4" s="84" customFormat="1" ht="15.75" hidden="1" x14ac:dyDescent="0.2">
      <c r="D732" s="81"/>
    </row>
    <row r="733" spans="4:4" s="84" customFormat="1" ht="15.75" hidden="1" x14ac:dyDescent="0.2">
      <c r="D733" s="81"/>
    </row>
    <row r="734" spans="4:4" s="84" customFormat="1" ht="15.75" hidden="1" x14ac:dyDescent="0.2">
      <c r="D734" s="81"/>
    </row>
    <row r="735" spans="4:4" s="84" customFormat="1" ht="15.75" hidden="1" x14ac:dyDescent="0.2">
      <c r="D735" s="81"/>
    </row>
    <row r="736" spans="4:4" s="84" customFormat="1" ht="15.75" hidden="1" x14ac:dyDescent="0.2">
      <c r="D736" s="81"/>
    </row>
    <row r="737" spans="4:4" s="84" customFormat="1" ht="15.75" hidden="1" x14ac:dyDescent="0.2">
      <c r="D737" s="81"/>
    </row>
    <row r="738" spans="4:4" s="84" customFormat="1" ht="15.75" hidden="1" x14ac:dyDescent="0.2">
      <c r="D738" s="81"/>
    </row>
    <row r="739" spans="4:4" s="84" customFormat="1" ht="15.75" hidden="1" x14ac:dyDescent="0.2">
      <c r="D739" s="81"/>
    </row>
    <row r="740" spans="4:4" s="84" customFormat="1" ht="15.75" hidden="1" x14ac:dyDescent="0.2">
      <c r="D740" s="81"/>
    </row>
    <row r="741" spans="4:4" s="84" customFormat="1" ht="15.75" hidden="1" x14ac:dyDescent="0.2">
      <c r="D741" s="81"/>
    </row>
    <row r="742" spans="4:4" s="84" customFormat="1" ht="15.75" hidden="1" x14ac:dyDescent="0.2">
      <c r="D742" s="81"/>
    </row>
    <row r="743" spans="4:4" s="84" customFormat="1" ht="15.75" hidden="1" x14ac:dyDescent="0.2">
      <c r="D743" s="81"/>
    </row>
    <row r="744" spans="4:4" s="84" customFormat="1" ht="15.75" hidden="1" x14ac:dyDescent="0.2">
      <c r="D744" s="81"/>
    </row>
    <row r="745" spans="4:4" s="84" customFormat="1" ht="15.75" hidden="1" x14ac:dyDescent="0.2">
      <c r="D745" s="81"/>
    </row>
    <row r="746" spans="4:4" s="84" customFormat="1" ht="15.75" hidden="1" x14ac:dyDescent="0.2">
      <c r="D746" s="81"/>
    </row>
    <row r="747" spans="4:4" s="84" customFormat="1" ht="15.75" hidden="1" x14ac:dyDescent="0.2">
      <c r="D747" s="81"/>
    </row>
    <row r="748" spans="4:4" s="84" customFormat="1" ht="15.75" hidden="1" x14ac:dyDescent="0.2">
      <c r="D748" s="81"/>
    </row>
    <row r="749" spans="4:4" s="84" customFormat="1" ht="15.75" hidden="1" x14ac:dyDescent="0.2">
      <c r="D749" s="81"/>
    </row>
    <row r="750" spans="4:4" s="84" customFormat="1" ht="15.75" hidden="1" x14ac:dyDescent="0.2">
      <c r="D750" s="81"/>
    </row>
    <row r="751" spans="4:4" s="84" customFormat="1" ht="15.75" hidden="1" x14ac:dyDescent="0.2">
      <c r="D751" s="81"/>
    </row>
    <row r="752" spans="4:4" s="84" customFormat="1" ht="15.75" hidden="1" x14ac:dyDescent="0.2">
      <c r="D752" s="81"/>
    </row>
    <row r="753" spans="2:5" s="84" customFormat="1" ht="15.75" hidden="1" x14ac:dyDescent="0.2">
      <c r="D753" s="81"/>
    </row>
    <row r="754" spans="2:5" s="84" customFormat="1" ht="15.75" hidden="1" x14ac:dyDescent="0.2">
      <c r="D754" s="81"/>
    </row>
    <row r="755" spans="2:5" s="84" customFormat="1" ht="15.75" hidden="1" x14ac:dyDescent="0.2">
      <c r="D755" s="81"/>
    </row>
    <row r="756" spans="2:5" s="84" customFormat="1" ht="15.75" hidden="1" x14ac:dyDescent="0.2">
      <c r="D756" s="81"/>
    </row>
    <row r="757" spans="2:5" s="84" customFormat="1" ht="15.75" hidden="1" x14ac:dyDescent="0.2">
      <c r="D757" s="81"/>
    </row>
    <row r="761" spans="2:5" s="80" customFormat="1" ht="15.75" hidden="1" x14ac:dyDescent="0.3">
      <c r="B761" s="84"/>
      <c r="C761" s="82"/>
      <c r="D761" s="81"/>
      <c r="E761" s="83"/>
    </row>
    <row r="762" spans="2:5" s="80" customFormat="1" ht="15.75" hidden="1" x14ac:dyDescent="0.3">
      <c r="B762" s="84"/>
      <c r="C762" s="82"/>
      <c r="D762" s="81"/>
      <c r="E762" s="83"/>
    </row>
    <row r="763" spans="2:5" s="80" customFormat="1" ht="15.75" hidden="1" x14ac:dyDescent="0.3">
      <c r="B763" s="84"/>
      <c r="C763" s="82"/>
      <c r="D763" s="81"/>
      <c r="E763" s="83"/>
    </row>
    <row r="764" spans="2:5" s="80" customFormat="1" ht="15.75" hidden="1" x14ac:dyDescent="0.3">
      <c r="B764" s="84"/>
      <c r="C764" s="82"/>
      <c r="D764" s="81"/>
      <c r="E764" s="83"/>
    </row>
    <row r="765" spans="2:5" s="80" customFormat="1" ht="15.75" hidden="1" x14ac:dyDescent="0.3">
      <c r="B765" s="84"/>
      <c r="C765" s="82"/>
      <c r="D765" s="81"/>
      <c r="E765" s="83"/>
    </row>
    <row r="766" spans="2:5" s="80" customFormat="1" ht="15.75" hidden="1" x14ac:dyDescent="0.3">
      <c r="B766" s="84"/>
      <c r="C766" s="82"/>
      <c r="D766" s="81"/>
      <c r="E766" s="83"/>
    </row>
    <row r="767" spans="2:5" s="80" customFormat="1" ht="15.75" hidden="1" x14ac:dyDescent="0.3">
      <c r="B767" s="84"/>
      <c r="C767" s="82"/>
      <c r="D767" s="81"/>
      <c r="E767" s="83"/>
    </row>
    <row r="768" spans="2:5" s="80" customFormat="1" ht="15.75" hidden="1" x14ac:dyDescent="0.3">
      <c r="B768" s="84"/>
      <c r="C768" s="82"/>
      <c r="D768" s="81"/>
      <c r="E768" s="83"/>
    </row>
    <row r="769" spans="2:5" s="80" customFormat="1" ht="15.75" hidden="1" x14ac:dyDescent="0.3">
      <c r="B769" s="84"/>
      <c r="C769" s="82"/>
      <c r="D769" s="81"/>
      <c r="E769" s="83"/>
    </row>
    <row r="770" spans="2:5" s="80" customFormat="1" ht="15.75" hidden="1" x14ac:dyDescent="0.3">
      <c r="B770" s="84"/>
      <c r="C770" s="82"/>
      <c r="D770" s="81"/>
      <c r="E770" s="83"/>
    </row>
    <row r="771" spans="2:5" ht="12.75" customHeight="1" x14ac:dyDescent="0.3"/>
    <row r="772" spans="2:5" ht="12.75" customHeight="1" x14ac:dyDescent="0.3"/>
    <row r="773" spans="2:5" ht="12.75" customHeight="1" x14ac:dyDescent="0.3"/>
    <row r="774" spans="2:5" ht="12.75" customHeight="1" x14ac:dyDescent="0.3"/>
    <row r="775" spans="2:5" ht="12.75" customHeight="1" x14ac:dyDescent="0.3"/>
    <row r="776" spans="2:5" ht="12.75" customHeight="1" x14ac:dyDescent="0.3"/>
    <row r="777" spans="2:5" ht="12.75" customHeight="1" x14ac:dyDescent="0.3"/>
    <row r="778" spans="2:5" ht="12.75" customHeight="1" x14ac:dyDescent="0.3"/>
  </sheetData>
  <sheetProtection selectLockedCells="1" selectUnlockedCells="1"/>
  <mergeCells count="3">
    <mergeCell ref="B13:C13"/>
    <mergeCell ref="B14:C14"/>
    <mergeCell ref="B15:C15"/>
  </mergeCells>
  <hyperlinks>
    <hyperlink ref="C19" location="C.1!A1" display="Cuadro de la serie agregada del IMAE: índice original y de tendencia-ciclo." xr:uid="{00000000-0004-0000-0000-000000000000}"/>
    <hyperlink ref="C21" location="C.2!V2" display="Cuadro del IMAE de la tasa de variación interanual de la serie original, por componentes." xr:uid="{00000000-0004-0000-0000-000001000000}"/>
    <hyperlink ref="C20" location="C.2!A2" display="Cuadro del IMAE de la serie original, por componentes." xr:uid="{00000000-0004-0000-0000-000002000000}"/>
  </hyperlinks>
  <printOptions horizontalCentered="1" verticalCentered="1"/>
  <pageMargins left="0.27559055118110237" right="0.23622047244094491" top="0.59055118110236227" bottom="0.39370078740157483" header="0" footer="0"/>
  <pageSetup scale="95" orientation="landscape" r:id="rId1"/>
  <headerFooter alignWithMargins="0"/>
  <ignoredErrors>
    <ignoredError sqref="B19:B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0" tint="-4.9989318521683403E-2"/>
    <pageSetUpPr fitToPage="1"/>
  </sheetPr>
  <dimension ref="A1:XFB178"/>
  <sheetViews>
    <sheetView showGridLines="0" zoomScale="80" zoomScaleNormal="80" zoomScaleSheetLayoutView="120" workbookViewId="0">
      <pane xSplit="1" ySplit="8" topLeftCell="B159" activePane="bottomRight" state="frozen"/>
      <selection activeCell="E70" sqref="E70"/>
      <selection pane="topRight" activeCell="E70" sqref="E70"/>
      <selection pane="bottomLeft" activeCell="E70" sqref="E70"/>
      <selection pane="bottomRight" activeCell="A159" sqref="A159"/>
    </sheetView>
  </sheetViews>
  <sheetFormatPr baseColWidth="10" defaultColWidth="0" defaultRowHeight="21" x14ac:dyDescent="0.45"/>
  <cols>
    <col min="1" max="2" width="15.7109375" style="10" customWidth="1"/>
    <col min="3" max="4" width="16.7109375" style="10" customWidth="1"/>
    <col min="5" max="5" width="0.85546875" style="3" customWidth="1"/>
    <col min="6" max="6" width="1" style="3" customWidth="1"/>
    <col min="7" max="16382" width="1.85546875" style="2" hidden="1"/>
    <col min="16383" max="16384" width="0.85546875" style="2" customWidth="1"/>
  </cols>
  <sheetData>
    <row r="1" spans="1:6" x14ac:dyDescent="0.45">
      <c r="A1" s="44" t="s">
        <v>27</v>
      </c>
      <c r="D1" s="104" t="s">
        <v>56</v>
      </c>
    </row>
    <row r="2" spans="1:6" s="46" customFormat="1" x14ac:dyDescent="0.45">
      <c r="A2" s="44" t="s">
        <v>21</v>
      </c>
      <c r="B2" s="45"/>
      <c r="C2" s="45"/>
      <c r="D2" s="45"/>
    </row>
    <row r="3" spans="1:6" s="46" customFormat="1" x14ac:dyDescent="0.45">
      <c r="A3" s="45" t="s">
        <v>66</v>
      </c>
      <c r="B3" s="45"/>
      <c r="C3" s="45"/>
      <c r="D3" s="45"/>
    </row>
    <row r="4" spans="1:6" s="46" customFormat="1" x14ac:dyDescent="0.45">
      <c r="A4" s="45" t="s">
        <v>26</v>
      </c>
      <c r="B4" s="45"/>
      <c r="C4" s="45"/>
      <c r="D4" s="45"/>
    </row>
    <row r="5" spans="1:6" s="46" customFormat="1" x14ac:dyDescent="0.45">
      <c r="A5" s="45"/>
      <c r="B5" s="45"/>
      <c r="C5" s="45"/>
      <c r="D5" s="45"/>
    </row>
    <row r="6" spans="1:6" s="1" customFormat="1" ht="15.95" customHeight="1" x14ac:dyDescent="0.45">
      <c r="A6" s="9"/>
      <c r="B6" s="9"/>
      <c r="C6" s="10"/>
      <c r="D6" s="10"/>
      <c r="E6" s="4"/>
      <c r="F6" s="4"/>
    </row>
    <row r="7" spans="1:6" ht="20.25" customHeight="1" x14ac:dyDescent="0.25">
      <c r="A7" s="119" t="s">
        <v>2</v>
      </c>
      <c r="B7" s="121" t="s">
        <v>67</v>
      </c>
      <c r="C7" s="122"/>
      <c r="D7" s="123"/>
    </row>
    <row r="8" spans="1:6" s="6" customFormat="1" ht="49.5" x14ac:dyDescent="0.2">
      <c r="A8" s="120"/>
      <c r="B8" s="41" t="s">
        <v>11</v>
      </c>
      <c r="C8" s="42" t="s">
        <v>55</v>
      </c>
      <c r="D8" s="43" t="s">
        <v>65</v>
      </c>
      <c r="E8" s="5"/>
      <c r="F8" s="5"/>
    </row>
    <row r="9" spans="1:6" ht="13.5" customHeight="1" x14ac:dyDescent="0.25">
      <c r="A9" s="12">
        <v>41275</v>
      </c>
      <c r="B9" s="13">
        <v>99.083393715269381</v>
      </c>
      <c r="C9" s="13"/>
      <c r="D9" s="13"/>
      <c r="F9" s="3">
        <v>2013</v>
      </c>
    </row>
    <row r="10" spans="1:6" ht="13.5" customHeight="1" x14ac:dyDescent="0.25">
      <c r="A10" s="12">
        <v>41306</v>
      </c>
      <c r="B10" s="13">
        <v>98.813641658346413</v>
      </c>
      <c r="C10" s="13"/>
      <c r="D10" s="13"/>
      <c r="F10" s="3" t="s">
        <v>3</v>
      </c>
    </row>
    <row r="11" spans="1:6" ht="13.5" customHeight="1" x14ac:dyDescent="0.25">
      <c r="A11" s="12">
        <v>41334</v>
      </c>
      <c r="B11" s="13">
        <v>101.71187263105995</v>
      </c>
      <c r="C11" s="13"/>
      <c r="D11" s="13"/>
      <c r="F11" s="3" t="s">
        <v>4</v>
      </c>
    </row>
    <row r="12" spans="1:6" ht="13.5" customHeight="1" x14ac:dyDescent="0.25">
      <c r="A12" s="47">
        <v>41365</v>
      </c>
      <c r="B12" s="48">
        <v>101.19246800884017</v>
      </c>
      <c r="C12" s="48"/>
      <c r="D12" s="48"/>
      <c r="F12" s="3" t="s">
        <v>5</v>
      </c>
    </row>
    <row r="13" spans="1:6" ht="13.5" customHeight="1" x14ac:dyDescent="0.25">
      <c r="A13" s="47">
        <v>41395</v>
      </c>
      <c r="B13" s="48">
        <v>99.505905053710535</v>
      </c>
      <c r="C13" s="48"/>
      <c r="D13" s="48"/>
      <c r="F13" s="3" t="s">
        <v>4</v>
      </c>
    </row>
    <row r="14" spans="1:6" ht="13.5" customHeight="1" x14ac:dyDescent="0.25">
      <c r="A14" s="47">
        <v>41426</v>
      </c>
      <c r="B14" s="48">
        <v>96.723497156508643</v>
      </c>
      <c r="C14" s="48"/>
      <c r="D14" s="48"/>
      <c r="F14" s="3" t="s">
        <v>6</v>
      </c>
    </row>
    <row r="15" spans="1:6" ht="13.5" customHeight="1" x14ac:dyDescent="0.25">
      <c r="A15" s="47">
        <v>41456</v>
      </c>
      <c r="B15" s="48">
        <v>98.646101594458131</v>
      </c>
      <c r="C15" s="48"/>
      <c r="D15" s="48"/>
      <c r="F15" s="3" t="s">
        <v>6</v>
      </c>
    </row>
    <row r="16" spans="1:6" ht="13.5" customHeight="1" x14ac:dyDescent="0.25">
      <c r="A16" s="47">
        <v>41487</v>
      </c>
      <c r="B16" s="48">
        <v>98.668082457954952</v>
      </c>
      <c r="C16" s="48"/>
      <c r="D16" s="48"/>
      <c r="F16" s="3" t="s">
        <v>5</v>
      </c>
    </row>
    <row r="17" spans="1:6" ht="13.5" customHeight="1" x14ac:dyDescent="0.25">
      <c r="A17" s="47">
        <v>41518</v>
      </c>
      <c r="B17" s="48">
        <v>97.719342067288181</v>
      </c>
      <c r="C17" s="48"/>
      <c r="D17" s="48"/>
      <c r="F17" s="3" t="s">
        <v>7</v>
      </c>
    </row>
    <row r="18" spans="1:6" ht="13.5" customHeight="1" x14ac:dyDescent="0.25">
      <c r="A18" s="47">
        <v>41548</v>
      </c>
      <c r="B18" s="48">
        <v>99.492070370748181</v>
      </c>
      <c r="C18" s="48"/>
      <c r="D18" s="48"/>
      <c r="F18" s="3" t="s">
        <v>8</v>
      </c>
    </row>
    <row r="19" spans="1:6" ht="13.5" customHeight="1" x14ac:dyDescent="0.25">
      <c r="A19" s="47">
        <v>41579</v>
      </c>
      <c r="B19" s="48">
        <v>102.16530009101552</v>
      </c>
      <c r="C19" s="48"/>
      <c r="D19" s="48"/>
      <c r="F19" s="3" t="s">
        <v>9</v>
      </c>
    </row>
    <row r="20" spans="1:6" ht="13.5" customHeight="1" x14ac:dyDescent="0.25">
      <c r="A20" s="49">
        <v>41609</v>
      </c>
      <c r="B20" s="50">
        <v>106.27832519479981</v>
      </c>
      <c r="C20" s="50"/>
      <c r="D20" s="50"/>
      <c r="F20" s="3" t="s">
        <v>10</v>
      </c>
    </row>
    <row r="21" spans="1:6" ht="13.5" customHeight="1" x14ac:dyDescent="0.25">
      <c r="A21" s="51">
        <v>41640</v>
      </c>
      <c r="B21" s="52">
        <v>102.74277848759648</v>
      </c>
      <c r="C21" s="52">
        <f t="shared" ref="C21:C84" si="0">IFERROR(IF(B21/B9*100-100=-100,"",B21/B9*100-100),"")</f>
        <v>3.6932372167659935</v>
      </c>
      <c r="D21" s="53">
        <f>SUM(B$21:B21)/SUM(B$9:B9)*100-100</f>
        <v>3.6932372167659935</v>
      </c>
      <c r="F21" s="3">
        <f>+F9+1</f>
        <v>2014</v>
      </c>
    </row>
    <row r="22" spans="1:6" ht="13.5" customHeight="1" x14ac:dyDescent="0.25">
      <c r="A22" s="54">
        <v>41671</v>
      </c>
      <c r="B22" s="55">
        <v>102.57800255218336</v>
      </c>
      <c r="C22" s="55">
        <f t="shared" si="0"/>
        <v>3.8095558777728797</v>
      </c>
      <c r="D22" s="56">
        <f>SUM(B$21:B22)/SUM(B$9:B10)*100-100</f>
        <v>3.751317270695111</v>
      </c>
      <c r="F22" s="3" t="s">
        <v>3</v>
      </c>
    </row>
    <row r="23" spans="1:6" ht="13.5" customHeight="1" x14ac:dyDescent="0.25">
      <c r="A23" s="54">
        <v>41699</v>
      </c>
      <c r="B23" s="55">
        <v>106.76518655859726</v>
      </c>
      <c r="C23" s="55">
        <f t="shared" si="0"/>
        <v>4.9682635830206721</v>
      </c>
      <c r="D23" s="56">
        <f>SUM(B$21:B23)/SUM(B$9:B11)*100-100</f>
        <v>4.1644488065443852</v>
      </c>
      <c r="F23" s="3" t="s">
        <v>4</v>
      </c>
    </row>
    <row r="24" spans="1:6" ht="13.5" customHeight="1" x14ac:dyDescent="0.25">
      <c r="A24" s="54">
        <v>41730</v>
      </c>
      <c r="B24" s="55">
        <v>104.79060211887303</v>
      </c>
      <c r="C24" s="55">
        <f t="shared" si="0"/>
        <v>3.5557331299781509</v>
      </c>
      <c r="D24" s="56">
        <f>SUM(B$21:B24)/SUM(B$9:B12)*100-100</f>
        <v>4.0107631025678216</v>
      </c>
      <c r="F24" s="3" t="s">
        <v>5</v>
      </c>
    </row>
    <row r="25" spans="1:6" ht="13.5" customHeight="1" x14ac:dyDescent="0.25">
      <c r="A25" s="54">
        <v>41760</v>
      </c>
      <c r="B25" s="55">
        <v>104.39577371934155</v>
      </c>
      <c r="C25" s="55">
        <f t="shared" si="0"/>
        <v>4.9141492286227617</v>
      </c>
      <c r="D25" s="56">
        <f>SUM(B$21:B25)/SUM(B$9:B13)*100-100</f>
        <v>4.1904371898493764</v>
      </c>
      <c r="F25" s="3" t="s">
        <v>4</v>
      </c>
    </row>
    <row r="26" spans="1:6" ht="13.5" customHeight="1" x14ac:dyDescent="0.25">
      <c r="A26" s="54">
        <v>41791</v>
      </c>
      <c r="B26" s="55">
        <v>101.05595861637853</v>
      </c>
      <c r="C26" s="55">
        <f t="shared" si="0"/>
        <v>4.4792233399703463</v>
      </c>
      <c r="D26" s="56">
        <f>SUM(B$21:B26)/SUM(B$9:B14)*100-100</f>
        <v>4.2372227281982902</v>
      </c>
      <c r="F26" s="3" t="s">
        <v>6</v>
      </c>
    </row>
    <row r="27" spans="1:6" ht="13.5" customHeight="1" x14ac:dyDescent="0.25">
      <c r="A27" s="54">
        <v>41821</v>
      </c>
      <c r="B27" s="55">
        <v>103.78230103655817</v>
      </c>
      <c r="C27" s="55">
        <f t="shared" si="0"/>
        <v>5.2066927725287684</v>
      </c>
      <c r="D27" s="56">
        <f>SUM(B$21:B27)/SUM(B$9:B15)*100-100</f>
        <v>4.3746923541987854</v>
      </c>
      <c r="F27" s="3" t="s">
        <v>6</v>
      </c>
    </row>
    <row r="28" spans="1:6" ht="13.5" customHeight="1" x14ac:dyDescent="0.25">
      <c r="A28" s="54">
        <v>41852</v>
      </c>
      <c r="B28" s="55">
        <v>102.1965695282595</v>
      </c>
      <c r="C28" s="55">
        <f t="shared" si="0"/>
        <v>3.5761180134499284</v>
      </c>
      <c r="D28" s="56">
        <f>SUM(B$21:B28)/SUM(B$9:B16)*100-100</f>
        <v>4.2754989273580861</v>
      </c>
      <c r="F28" s="3" t="s">
        <v>5</v>
      </c>
    </row>
    <row r="29" spans="1:6" ht="13.5" customHeight="1" x14ac:dyDescent="0.25">
      <c r="A29" s="54">
        <v>41883</v>
      </c>
      <c r="B29" s="55">
        <v>101.76515477477395</v>
      </c>
      <c r="C29" s="55">
        <f t="shared" si="0"/>
        <v>4.1402373592526658</v>
      </c>
      <c r="D29" s="56">
        <f>SUM(B$21:B29)/SUM(B$9:B17)*100-100</f>
        <v>4.2606819782010632</v>
      </c>
      <c r="F29" s="3" t="s">
        <v>7</v>
      </c>
    </row>
    <row r="30" spans="1:6" ht="13.5" customHeight="1" x14ac:dyDescent="0.25">
      <c r="A30" s="54">
        <v>41913</v>
      </c>
      <c r="B30" s="55">
        <v>103.89383676472231</v>
      </c>
      <c r="C30" s="55">
        <f t="shared" si="0"/>
        <v>4.42423841173607</v>
      </c>
      <c r="D30" s="56">
        <f>SUM(B$21:B30)/SUM(B$9:B18)*100-100</f>
        <v>4.2770931158931091</v>
      </c>
      <c r="F30" s="3" t="s">
        <v>8</v>
      </c>
    </row>
    <row r="31" spans="1:6" ht="13.5" customHeight="1" x14ac:dyDescent="0.25">
      <c r="A31" s="54">
        <v>41944</v>
      </c>
      <c r="B31" s="55">
        <v>107.09781188404661</v>
      </c>
      <c r="C31" s="55">
        <f t="shared" si="0"/>
        <v>4.8279717170476459</v>
      </c>
      <c r="D31" s="56">
        <f>SUM(B$21:B31)/SUM(B$9:B19)*100-100</f>
        <v>4.3285510680368304</v>
      </c>
      <c r="F31" s="3" t="s">
        <v>9</v>
      </c>
    </row>
    <row r="32" spans="1:6" ht="13.5" customHeight="1" x14ac:dyDescent="0.25">
      <c r="A32" s="57">
        <v>41974</v>
      </c>
      <c r="B32" s="58">
        <v>112.26375811177886</v>
      </c>
      <c r="C32" s="58">
        <f t="shared" si="0"/>
        <v>5.6318472332041551</v>
      </c>
      <c r="D32" s="59">
        <f>SUM(B$21:B32)/SUM(B$9:B20)*100-100</f>
        <v>4.4439778460924515</v>
      </c>
      <c r="F32" s="3" t="s">
        <v>10</v>
      </c>
    </row>
    <row r="33" spans="1:6" ht="13.5" customHeight="1" x14ac:dyDescent="0.25">
      <c r="A33" s="60">
        <v>42005</v>
      </c>
      <c r="B33" s="61">
        <v>107.75441049983638</v>
      </c>
      <c r="C33" s="61">
        <f t="shared" si="0"/>
        <v>4.8778435681929011</v>
      </c>
      <c r="D33" s="48">
        <f>SUM(B$33:B33)/SUM(B$21:B21)*100-100</f>
        <v>4.8778435681929011</v>
      </c>
      <c r="F33" s="3">
        <f>+F21+1</f>
        <v>2015</v>
      </c>
    </row>
    <row r="34" spans="1:6" ht="13.5" customHeight="1" x14ac:dyDescent="0.25">
      <c r="A34" s="47">
        <v>42036</v>
      </c>
      <c r="B34" s="48">
        <v>107.15545046191023</v>
      </c>
      <c r="C34" s="48">
        <f t="shared" si="0"/>
        <v>4.4624069448010886</v>
      </c>
      <c r="D34" s="48">
        <f>SUM(B$33:B34)/SUM(B$21:B22)*100-100</f>
        <v>4.6702919565209271</v>
      </c>
      <c r="F34" s="3" t="s">
        <v>3</v>
      </c>
    </row>
    <row r="35" spans="1:6" ht="13.5" customHeight="1" x14ac:dyDescent="0.25">
      <c r="A35" s="47">
        <v>42064</v>
      </c>
      <c r="B35" s="48">
        <v>111.74176076449153</v>
      </c>
      <c r="C35" s="48">
        <f t="shared" si="0"/>
        <v>4.6612330913344096</v>
      </c>
      <c r="D35" s="48">
        <f>SUM(B$33:B35)/SUM(B$21:B23)*100-100</f>
        <v>4.6671929019908873</v>
      </c>
      <c r="F35" s="3" t="s">
        <v>4</v>
      </c>
    </row>
    <row r="36" spans="1:6" ht="13.5" customHeight="1" x14ac:dyDescent="0.25">
      <c r="A36" s="47">
        <v>42095</v>
      </c>
      <c r="B36" s="48">
        <v>107.64919273050984</v>
      </c>
      <c r="C36" s="48">
        <f t="shared" si="0"/>
        <v>2.7279074209289007</v>
      </c>
      <c r="D36" s="48">
        <f>SUM(B$33:B36)/SUM(B$21:B24)*100-100</f>
        <v>4.1797131345894485</v>
      </c>
      <c r="F36" s="3" t="s">
        <v>5</v>
      </c>
    </row>
    <row r="37" spans="1:6" ht="13.5" customHeight="1" x14ac:dyDescent="0.25">
      <c r="A37" s="47">
        <v>42125</v>
      </c>
      <c r="B37" s="48">
        <v>106.66732997628851</v>
      </c>
      <c r="C37" s="48">
        <f t="shared" si="0"/>
        <v>2.1759082537707144</v>
      </c>
      <c r="D37" s="48">
        <f>SUM(B$33:B37)/SUM(B$21:B25)*100-100</f>
        <v>3.7784089726679895</v>
      </c>
      <c r="F37" s="3" t="s">
        <v>4</v>
      </c>
    </row>
    <row r="38" spans="1:6" ht="13.5" customHeight="1" x14ac:dyDescent="0.25">
      <c r="A38" s="47">
        <v>42156</v>
      </c>
      <c r="B38" s="48">
        <v>105.62727097353529</v>
      </c>
      <c r="C38" s="48">
        <f t="shared" si="0"/>
        <v>4.5235455877570274</v>
      </c>
      <c r="D38" s="48">
        <f>SUM(B$33:B38)/SUM(B$21:B26)*100-100</f>
        <v>3.8994069968452152</v>
      </c>
      <c r="F38" s="3" t="s">
        <v>6</v>
      </c>
    </row>
    <row r="39" spans="1:6" ht="13.5" customHeight="1" x14ac:dyDescent="0.25">
      <c r="A39" s="47">
        <v>42186</v>
      </c>
      <c r="B39" s="48">
        <v>108.70829078786309</v>
      </c>
      <c r="C39" s="48">
        <f t="shared" si="0"/>
        <v>4.7464641871543165</v>
      </c>
      <c r="D39" s="48">
        <f>SUM(B$33:B39)/SUM(B$21:B27)*100-100</f>
        <v>4.0204760790839345</v>
      </c>
      <c r="F39" s="3" t="s">
        <v>6</v>
      </c>
    </row>
    <row r="40" spans="1:6" ht="13.5" customHeight="1" x14ac:dyDescent="0.25">
      <c r="A40" s="47">
        <v>42217</v>
      </c>
      <c r="B40" s="48">
        <v>107.51963124265325</v>
      </c>
      <c r="C40" s="48">
        <f t="shared" si="0"/>
        <v>5.2086500936039783</v>
      </c>
      <c r="D40" s="48">
        <f>SUM(B$33:B40)/SUM(B$21:B28)*100-100</f>
        <v>4.1670730328478385</v>
      </c>
      <c r="F40" s="3" t="s">
        <v>5</v>
      </c>
    </row>
    <row r="41" spans="1:6" ht="13.5" customHeight="1" x14ac:dyDescent="0.25">
      <c r="A41" s="47">
        <v>42248</v>
      </c>
      <c r="B41" s="48">
        <v>106.65366168482038</v>
      </c>
      <c r="C41" s="48">
        <f t="shared" si="0"/>
        <v>4.8037139243443789</v>
      </c>
      <c r="D41" s="48">
        <f>SUM(B$33:B41)/SUM(B$21:B29)*100-100</f>
        <v>4.2367319797393463</v>
      </c>
      <c r="F41" s="3" t="s">
        <v>7</v>
      </c>
    </row>
    <row r="42" spans="1:6" ht="13.5" customHeight="1" x14ac:dyDescent="0.25">
      <c r="A42" s="47">
        <v>42278</v>
      </c>
      <c r="B42" s="48">
        <v>108.46840275127499</v>
      </c>
      <c r="C42" s="48">
        <f t="shared" si="0"/>
        <v>4.4031158430622099</v>
      </c>
      <c r="D42" s="48">
        <f>SUM(B$33:B42)/SUM(B$21:B30)*100-100</f>
        <v>4.2534503778219914</v>
      </c>
      <c r="F42" s="3" t="s">
        <v>8</v>
      </c>
    </row>
    <row r="43" spans="1:6" ht="13.5" customHeight="1" x14ac:dyDescent="0.25">
      <c r="A43" s="47">
        <v>42309</v>
      </c>
      <c r="B43" s="48">
        <v>111.44928266776391</v>
      </c>
      <c r="C43" s="48">
        <f t="shared" si="0"/>
        <v>4.0630809417736486</v>
      </c>
      <c r="D43" s="48">
        <f>SUM(B$33:B43)/SUM(B$21:B31)*100-100</f>
        <v>4.2355827117853266</v>
      </c>
      <c r="F43" s="3" t="s">
        <v>9</v>
      </c>
    </row>
    <row r="44" spans="1:6" ht="13.5" customHeight="1" x14ac:dyDescent="0.25">
      <c r="A44" s="49">
        <v>42339</v>
      </c>
      <c r="B44" s="50">
        <v>115.22136010166788</v>
      </c>
      <c r="C44" s="50">
        <f t="shared" si="0"/>
        <v>2.6345118314533806</v>
      </c>
      <c r="D44" s="50">
        <f>SUM(B$33:B44)/SUM(B$21:B32)*100-100</f>
        <v>4.0921707141637711</v>
      </c>
      <c r="F44" s="3" t="s">
        <v>10</v>
      </c>
    </row>
    <row r="45" spans="1:6" ht="13.5" customHeight="1" x14ac:dyDescent="0.25">
      <c r="A45" s="51">
        <v>42370</v>
      </c>
      <c r="B45" s="52">
        <v>109.73138243020274</v>
      </c>
      <c r="C45" s="52">
        <f t="shared" si="0"/>
        <v>1.8347016342030571</v>
      </c>
      <c r="D45" s="53">
        <f>SUM(B$45:B45)/SUM(B$33:B33)*100-100</f>
        <v>1.8347016342030571</v>
      </c>
      <c r="F45" s="3">
        <f>+F33+1</f>
        <v>2016</v>
      </c>
    </row>
    <row r="46" spans="1:6" ht="13.5" customHeight="1" x14ac:dyDescent="0.25">
      <c r="A46" s="54">
        <v>42401</v>
      </c>
      <c r="B46" s="55">
        <v>109.43613845779906</v>
      </c>
      <c r="C46" s="55">
        <f t="shared" si="0"/>
        <v>2.1283919633183075</v>
      </c>
      <c r="D46" s="56">
        <f>SUM(B$45:B46)/SUM(B$33:B34)*100-100</f>
        <v>1.9811375370127848</v>
      </c>
      <c r="F46" s="3" t="s">
        <v>3</v>
      </c>
    </row>
    <row r="47" spans="1:6" ht="13.5" customHeight="1" x14ac:dyDescent="0.25">
      <c r="A47" s="54">
        <v>42430</v>
      </c>
      <c r="B47" s="55">
        <v>112.958577371096</v>
      </c>
      <c r="C47" s="55">
        <f t="shared" si="0"/>
        <v>1.0889542085962205</v>
      </c>
      <c r="D47" s="56">
        <f>SUM(B$45:B47)/SUM(B$33:B35)*100-100</f>
        <v>1.675937349990491</v>
      </c>
      <c r="F47" s="3" t="s">
        <v>4</v>
      </c>
    </row>
    <row r="48" spans="1:6" ht="13.5" customHeight="1" x14ac:dyDescent="0.25">
      <c r="A48" s="54">
        <v>42461</v>
      </c>
      <c r="B48" s="55">
        <v>112.27648493649944</v>
      </c>
      <c r="C48" s="55">
        <f t="shared" si="0"/>
        <v>4.2984922493321704</v>
      </c>
      <c r="D48" s="56">
        <f>SUM(B$45:B48)/SUM(B$33:B36)*100-100</f>
        <v>2.325984295351887</v>
      </c>
      <c r="F48" s="3" t="s">
        <v>5</v>
      </c>
    </row>
    <row r="49" spans="1:6" ht="13.5" customHeight="1" x14ac:dyDescent="0.25">
      <c r="A49" s="54">
        <v>42491</v>
      </c>
      <c r="B49" s="55">
        <v>111.11360461836045</v>
      </c>
      <c r="C49" s="55">
        <f t="shared" si="0"/>
        <v>4.1683565559017097</v>
      </c>
      <c r="D49" s="56">
        <f>SUM(B$45:B49)/SUM(B$33:B37)*100-100</f>
        <v>2.6892606395831962</v>
      </c>
      <c r="F49" s="3" t="s">
        <v>4</v>
      </c>
    </row>
    <row r="50" spans="1:6" ht="13.5" customHeight="1" x14ac:dyDescent="0.25">
      <c r="A50" s="54">
        <v>42522</v>
      </c>
      <c r="B50" s="55">
        <v>108.39924246583985</v>
      </c>
      <c r="C50" s="55">
        <f t="shared" si="0"/>
        <v>2.6242952854467632</v>
      </c>
      <c r="D50" s="56">
        <f>SUM(B$45:B50)/SUM(B$33:B38)*100-100</f>
        <v>2.6786479552032034</v>
      </c>
      <c r="F50" s="3" t="s">
        <v>6</v>
      </c>
    </row>
    <row r="51" spans="1:6" ht="13.5" customHeight="1" x14ac:dyDescent="0.25">
      <c r="A51" s="54">
        <v>42552</v>
      </c>
      <c r="B51" s="55">
        <v>109.35087310197281</v>
      </c>
      <c r="C51" s="55">
        <f t="shared" si="0"/>
        <v>0.59110699786796772</v>
      </c>
      <c r="D51" s="56">
        <f>SUM(B$45:B51)/SUM(B$33:B39)*100-100</f>
        <v>2.378195292836466</v>
      </c>
      <c r="F51" s="3" t="s">
        <v>6</v>
      </c>
    </row>
    <row r="52" spans="1:6" ht="13.5" customHeight="1" x14ac:dyDescent="0.25">
      <c r="A52" s="54">
        <v>42583</v>
      </c>
      <c r="B52" s="55">
        <v>110.40999491387747</v>
      </c>
      <c r="C52" s="55">
        <f t="shared" si="0"/>
        <v>2.6882194793815586</v>
      </c>
      <c r="D52" s="56">
        <f>SUM(B$45:B52)/SUM(B$33:B40)*100-100</f>
        <v>2.4168285619743131</v>
      </c>
      <c r="F52" s="3" t="s">
        <v>5</v>
      </c>
    </row>
    <row r="53" spans="1:6" ht="13.5" customHeight="1" x14ac:dyDescent="0.25">
      <c r="A53" s="54">
        <v>42614</v>
      </c>
      <c r="B53" s="55">
        <v>109.80354624767848</v>
      </c>
      <c r="C53" s="55">
        <f t="shared" si="0"/>
        <v>2.953376858420981</v>
      </c>
      <c r="D53" s="56">
        <f>SUM(B$45:B53)/SUM(B$33:B41)*100-100</f>
        <v>2.4758550685738641</v>
      </c>
      <c r="F53" s="3" t="s">
        <v>7</v>
      </c>
    </row>
    <row r="54" spans="1:6" ht="13.5" customHeight="1" x14ac:dyDescent="0.25">
      <c r="A54" s="54">
        <v>42644</v>
      </c>
      <c r="B54" s="55">
        <v>110.44065956008437</v>
      </c>
      <c r="C54" s="55">
        <f t="shared" si="0"/>
        <v>1.8182777276917221</v>
      </c>
      <c r="D54" s="56">
        <f>SUM(B$45:B54)/SUM(B$33:B42)*100-100</f>
        <v>2.409686259163891</v>
      </c>
      <c r="F54" s="3" t="s">
        <v>8</v>
      </c>
    </row>
    <row r="55" spans="1:6" ht="13.5" customHeight="1" x14ac:dyDescent="0.25">
      <c r="A55" s="54">
        <v>42675</v>
      </c>
      <c r="B55" s="55">
        <v>115.00391800365077</v>
      </c>
      <c r="C55" s="55">
        <f t="shared" si="0"/>
        <v>3.1894645266433912</v>
      </c>
      <c r="D55" s="56">
        <f>SUM(B$45:B55)/SUM(B$33:B43)*100-100</f>
        <v>2.4827534501308861</v>
      </c>
      <c r="F55" s="3" t="s">
        <v>9</v>
      </c>
    </row>
    <row r="56" spans="1:6" ht="13.5" customHeight="1" x14ac:dyDescent="0.25">
      <c r="A56" s="57">
        <v>42705</v>
      </c>
      <c r="B56" s="58">
        <v>120.62666641309372</v>
      </c>
      <c r="C56" s="58">
        <f t="shared" si="0"/>
        <v>4.6912363355686466</v>
      </c>
      <c r="D56" s="59">
        <f>SUM(B$45:B56)/SUM(B$33:B44)*100-100</f>
        <v>2.677802716055794</v>
      </c>
      <c r="F56" s="3" t="s">
        <v>10</v>
      </c>
    </row>
    <row r="57" spans="1:6" ht="13.5" customHeight="1" x14ac:dyDescent="0.25">
      <c r="A57" s="60">
        <v>42736</v>
      </c>
      <c r="B57" s="61">
        <v>115.3943532650337</v>
      </c>
      <c r="C57" s="61">
        <f t="shared" si="0"/>
        <v>5.160757760828389</v>
      </c>
      <c r="D57" s="48">
        <f>SUM(B$57:B57)/SUM(B$45:B45)*100-100</f>
        <v>5.160757760828389</v>
      </c>
      <c r="F57" s="3">
        <f>+F45+1</f>
        <v>2017</v>
      </c>
    </row>
    <row r="58" spans="1:6" ht="13.5" customHeight="1" x14ac:dyDescent="0.25">
      <c r="A58" s="47">
        <v>42767</v>
      </c>
      <c r="B58" s="48">
        <v>114.31712690581868</v>
      </c>
      <c r="C58" s="48">
        <f t="shared" si="0"/>
        <v>4.4601248881801894</v>
      </c>
      <c r="D58" s="48">
        <f>SUM(B$57:B58)/SUM(B$45:B46)*100-100</f>
        <v>4.8109132412182021</v>
      </c>
      <c r="F58" s="3" t="s">
        <v>3</v>
      </c>
    </row>
    <row r="59" spans="1:6" ht="13.5" customHeight="1" x14ac:dyDescent="0.25">
      <c r="A59" s="47">
        <v>42795</v>
      </c>
      <c r="B59" s="48">
        <v>118.08716906797974</v>
      </c>
      <c r="C59" s="48">
        <f t="shared" si="0"/>
        <v>4.5402410478622528</v>
      </c>
      <c r="D59" s="48">
        <f>SUM(B$57:B59)/SUM(B$45:B47)*100-100</f>
        <v>4.7188555978843425</v>
      </c>
      <c r="F59" s="3" t="s">
        <v>4</v>
      </c>
    </row>
    <row r="60" spans="1:6" ht="13.5" customHeight="1" x14ac:dyDescent="0.25">
      <c r="A60" s="47">
        <v>42826</v>
      </c>
      <c r="B60" s="48">
        <v>114.67159197294325</v>
      </c>
      <c r="C60" s="48">
        <f t="shared" si="0"/>
        <v>2.1332223197033642</v>
      </c>
      <c r="D60" s="48">
        <f>SUM(B$57:B60)/SUM(B$45:B48)*100-100</f>
        <v>4.0656059841636534</v>
      </c>
      <c r="F60" s="3" t="s">
        <v>5</v>
      </c>
    </row>
    <row r="61" spans="1:6" ht="13.5" customHeight="1" x14ac:dyDescent="0.25">
      <c r="A61" s="47">
        <v>42856</v>
      </c>
      <c r="B61" s="48">
        <v>113.71988540436146</v>
      </c>
      <c r="C61" s="48">
        <f t="shared" si="0"/>
        <v>2.3456000684639378</v>
      </c>
      <c r="D61" s="48">
        <f>SUM(B$57:B61)/SUM(B$45:B49)*100-100</f>
        <v>3.7215727022346954</v>
      </c>
      <c r="F61" s="3" t="s">
        <v>4</v>
      </c>
    </row>
    <row r="62" spans="1:6" ht="13.5" customHeight="1" x14ac:dyDescent="0.25">
      <c r="A62" s="47">
        <v>42887</v>
      </c>
      <c r="B62" s="48">
        <v>111.65712490885724</v>
      </c>
      <c r="C62" s="48">
        <f t="shared" si="0"/>
        <v>3.0054476109868205</v>
      </c>
      <c r="D62" s="48">
        <f>SUM(B$57:B62)/SUM(B$45:B50)*100-100</f>
        <v>3.6046490492186223</v>
      </c>
      <c r="F62" s="3" t="s">
        <v>6</v>
      </c>
    </row>
    <row r="63" spans="1:6" ht="13.5" customHeight="1" x14ac:dyDescent="0.25">
      <c r="A63" s="47">
        <v>42917</v>
      </c>
      <c r="B63" s="48">
        <v>113.8413080573839</v>
      </c>
      <c r="C63" s="48">
        <f t="shared" si="0"/>
        <v>4.1064463666637891</v>
      </c>
      <c r="D63" s="48">
        <f>SUM(B$57:B63)/SUM(B$45:B51)*100-100</f>
        <v>3.6756103397118238</v>
      </c>
      <c r="F63" s="3" t="s">
        <v>6</v>
      </c>
    </row>
    <row r="64" spans="1:6" ht="13.5" customHeight="1" x14ac:dyDescent="0.25">
      <c r="A64" s="47">
        <v>42948</v>
      </c>
      <c r="B64" s="48">
        <v>113.8940136780884</v>
      </c>
      <c r="C64" s="48">
        <f t="shared" si="0"/>
        <v>3.1555284165428503</v>
      </c>
      <c r="D64" s="48">
        <f>SUM(B$57:B64)/SUM(B$45:B52)*100-100</f>
        <v>3.6106292571563188</v>
      </c>
      <c r="F64" s="3" t="s">
        <v>5</v>
      </c>
    </row>
    <row r="65" spans="1:6" ht="13.5" customHeight="1" x14ac:dyDescent="0.25">
      <c r="A65" s="47">
        <v>42979</v>
      </c>
      <c r="B65" s="48">
        <v>112.06547668450172</v>
      </c>
      <c r="C65" s="48">
        <f t="shared" si="0"/>
        <v>2.0599794033255563</v>
      </c>
      <c r="D65" s="48">
        <f>SUM(B$57:B65)/SUM(B$45:B53)*100-100</f>
        <v>3.4392449519042003</v>
      </c>
      <c r="F65" s="3" t="s">
        <v>7</v>
      </c>
    </row>
    <row r="66" spans="1:6" ht="13.5" customHeight="1" x14ac:dyDescent="0.25">
      <c r="A66" s="47">
        <v>43009</v>
      </c>
      <c r="B66" s="48">
        <v>113.6118828334364</v>
      </c>
      <c r="C66" s="48">
        <f t="shared" si="0"/>
        <v>2.8714273221328739</v>
      </c>
      <c r="D66" s="48">
        <f>SUM(B$57:B66)/SUM(B$45:B54)*100-100</f>
        <v>3.3824381861011261</v>
      </c>
      <c r="F66" s="3" t="s">
        <v>8</v>
      </c>
    </row>
    <row r="67" spans="1:6" ht="13.5" customHeight="1" x14ac:dyDescent="0.25">
      <c r="A67" s="47">
        <v>43040</v>
      </c>
      <c r="B67" s="48">
        <v>116.92056111603648</v>
      </c>
      <c r="C67" s="48">
        <f t="shared" si="0"/>
        <v>1.6665894046539194</v>
      </c>
      <c r="D67" s="48">
        <f>SUM(B$57:B67)/SUM(B$45:B55)*100-100</f>
        <v>3.2205501075710998</v>
      </c>
      <c r="F67" s="3" t="s">
        <v>9</v>
      </c>
    </row>
    <row r="68" spans="1:6" ht="13.5" customHeight="1" x14ac:dyDescent="0.25">
      <c r="A68" s="49">
        <v>43070</v>
      </c>
      <c r="B68" s="50">
        <v>122.62677604484787</v>
      </c>
      <c r="C68" s="50">
        <f t="shared" si="0"/>
        <v>1.6580990681651144</v>
      </c>
      <c r="D68" s="50">
        <f>SUM(B$57:B68)/SUM(B$45:B56)*100-100</f>
        <v>3.0798512854564279</v>
      </c>
      <c r="F68" s="3" t="s">
        <v>10</v>
      </c>
    </row>
    <row r="69" spans="1:6" ht="15" customHeight="1" x14ac:dyDescent="0.25">
      <c r="A69" s="51">
        <v>43101</v>
      </c>
      <c r="B69" s="52">
        <v>117.73776607960617</v>
      </c>
      <c r="C69" s="52">
        <f t="shared" si="0"/>
        <v>2.0307863844864329</v>
      </c>
      <c r="D69" s="53">
        <f>SUM(B$69:B69)/SUM(B$57:B57)*100-100</f>
        <v>2.0307863844864329</v>
      </c>
      <c r="F69" s="3">
        <f>+F57+1</f>
        <v>2018</v>
      </c>
    </row>
    <row r="70" spans="1:6" ht="15" customHeight="1" x14ac:dyDescent="0.25">
      <c r="A70" s="54">
        <v>43132</v>
      </c>
      <c r="B70" s="55">
        <v>117.75327293676899</v>
      </c>
      <c r="C70" s="55">
        <f t="shared" si="0"/>
        <v>3.0058016011732036</v>
      </c>
      <c r="D70" s="56">
        <f>SUM(B$69:B70)/SUM(B$57:B58)*100-100</f>
        <v>2.5160078378425652</v>
      </c>
      <c r="F70" s="3" t="s">
        <v>3</v>
      </c>
    </row>
    <row r="71" spans="1:6" ht="15" customHeight="1" x14ac:dyDescent="0.25">
      <c r="A71" s="54">
        <v>43160</v>
      </c>
      <c r="B71" s="55">
        <v>121.72149675012562</v>
      </c>
      <c r="C71" s="55">
        <f t="shared" si="0"/>
        <v>3.0776651780463027</v>
      </c>
      <c r="D71" s="56">
        <f>SUM(B$69:B71)/SUM(B$57:B59)*100-100</f>
        <v>2.7067058909720458</v>
      </c>
      <c r="F71" s="3" t="s">
        <v>4</v>
      </c>
    </row>
    <row r="72" spans="1:6" ht="15" customHeight="1" x14ac:dyDescent="0.25">
      <c r="A72" s="54">
        <v>43191</v>
      </c>
      <c r="B72" s="55">
        <v>119.48075743479137</v>
      </c>
      <c r="C72" s="55">
        <f t="shared" si="0"/>
        <v>4.193859507054583</v>
      </c>
      <c r="D72" s="56">
        <f>SUM(B$69:B72)/SUM(B$57:B60)*100-100</f>
        <v>3.0754523690538917</v>
      </c>
      <c r="F72" s="3" t="s">
        <v>5</v>
      </c>
    </row>
    <row r="73" spans="1:6" ht="15" customHeight="1" x14ac:dyDescent="0.25">
      <c r="A73" s="54">
        <v>43221</v>
      </c>
      <c r="B73" s="55">
        <v>118.66503883368284</v>
      </c>
      <c r="C73" s="55">
        <f t="shared" si="0"/>
        <v>4.3485388784358747</v>
      </c>
      <c r="D73" s="56">
        <f>SUM(B$69:B73)/SUM(B$57:B61)*100-100</f>
        <v>3.3267153554694886</v>
      </c>
      <c r="F73" s="3" t="s">
        <v>4</v>
      </c>
    </row>
    <row r="74" spans="1:6" ht="15" customHeight="1" x14ac:dyDescent="0.25">
      <c r="A74" s="54">
        <v>43252</v>
      </c>
      <c r="B74" s="55">
        <v>116.40181030858672</v>
      </c>
      <c r="C74" s="55">
        <f t="shared" si="0"/>
        <v>4.2493350993968733</v>
      </c>
      <c r="D74" s="56">
        <f>SUM(B$69:B74)/SUM(B$57:B62)*100-100</f>
        <v>3.4764827169915264</v>
      </c>
      <c r="F74" s="3" t="s">
        <v>6</v>
      </c>
    </row>
    <row r="75" spans="1:6" ht="15" customHeight="1" x14ac:dyDescent="0.25">
      <c r="A75" s="54">
        <v>43282</v>
      </c>
      <c r="B75" s="55">
        <v>118.23553113282145</v>
      </c>
      <c r="C75" s="55">
        <f t="shared" si="0"/>
        <v>3.8599548357460662</v>
      </c>
      <c r="D75" s="56">
        <f>SUM(B$69:B75)/SUM(B$57:B63)*100-100</f>
        <v>3.5309364909424659</v>
      </c>
      <c r="F75" s="3" t="s">
        <v>6</v>
      </c>
    </row>
    <row r="76" spans="1:6" ht="15" customHeight="1" x14ac:dyDescent="0.25">
      <c r="A76" s="54">
        <v>43313</v>
      </c>
      <c r="B76" s="55">
        <v>118.00719343917559</v>
      </c>
      <c r="C76" s="55">
        <f t="shared" si="0"/>
        <v>3.6114099663857075</v>
      </c>
      <c r="D76" s="56">
        <f>SUM(B$69:B76)/SUM(B$57:B64)*100-100</f>
        <v>3.540946999421493</v>
      </c>
      <c r="F76" s="3" t="s">
        <v>5</v>
      </c>
    </row>
    <row r="77" spans="1:6" ht="15" customHeight="1" x14ac:dyDescent="0.25">
      <c r="A77" s="54">
        <v>43344</v>
      </c>
      <c r="B77" s="55">
        <v>115.43606765043408</v>
      </c>
      <c r="C77" s="55">
        <f t="shared" si="0"/>
        <v>3.0076978795366358</v>
      </c>
      <c r="D77" s="56">
        <f>SUM(B$69:B77)/SUM(B$57:B65)*100-100</f>
        <v>3.4827959458436624</v>
      </c>
      <c r="F77" s="3" t="s">
        <v>7</v>
      </c>
    </row>
    <row r="78" spans="1:6" ht="15" customHeight="1" x14ac:dyDescent="0.25">
      <c r="A78" s="54">
        <v>43374</v>
      </c>
      <c r="B78" s="55">
        <v>118.05226550530993</v>
      </c>
      <c r="C78" s="55">
        <f t="shared" si="0"/>
        <v>3.908378737445517</v>
      </c>
      <c r="D78" s="56">
        <f>SUM(B$69:B78)/SUM(B$57:B66)*100-100</f>
        <v>3.5251625100826089</v>
      </c>
      <c r="F78" s="3" t="s">
        <v>8</v>
      </c>
    </row>
    <row r="79" spans="1:6" ht="15" customHeight="1" x14ac:dyDescent="0.25">
      <c r="A79" s="54">
        <v>43405</v>
      </c>
      <c r="B79" s="55">
        <v>121.16964648613239</v>
      </c>
      <c r="C79" s="55">
        <f t="shared" si="0"/>
        <v>3.6341643672740815</v>
      </c>
      <c r="D79" s="56">
        <f>SUM(B$69:B79)/SUM(B$57:B67)*100-100</f>
        <v>3.5352918662182162</v>
      </c>
      <c r="F79" s="3" t="s">
        <v>9</v>
      </c>
    </row>
    <row r="80" spans="1:6" ht="15" customHeight="1" x14ac:dyDescent="0.25">
      <c r="A80" s="57">
        <v>43435</v>
      </c>
      <c r="B80" s="58">
        <v>125.18877997017991</v>
      </c>
      <c r="C80" s="58">
        <f t="shared" si="0"/>
        <v>2.0892695771395324</v>
      </c>
      <c r="D80" s="59">
        <f>SUM(B$69:B80)/SUM(B$57:B68)*100-100</f>
        <v>3.4068734726747607</v>
      </c>
      <c r="F80" s="3" t="s">
        <v>10</v>
      </c>
    </row>
    <row r="81" spans="1:6" ht="15" customHeight="1" x14ac:dyDescent="0.25">
      <c r="A81" s="60">
        <v>43466</v>
      </c>
      <c r="B81" s="61">
        <v>121.92126156324463</v>
      </c>
      <c r="C81" s="61">
        <f t="shared" si="0"/>
        <v>3.5532315780561561</v>
      </c>
      <c r="D81" s="48">
        <f>SUM(B$81:B81)/SUM(B$69:B69)*100-100</f>
        <v>3.5532315780561561</v>
      </c>
      <c r="F81" s="3">
        <f>IF(B81=0,"",IF(B81="","",IF(B81&gt;0,F69+1,"")))</f>
        <v>2019</v>
      </c>
    </row>
    <row r="82" spans="1:6" ht="15" customHeight="1" x14ac:dyDescent="0.25">
      <c r="A82" s="47">
        <v>43497</v>
      </c>
      <c r="B82" s="48">
        <v>122.67649584055202</v>
      </c>
      <c r="C82" s="48">
        <f t="shared" si="0"/>
        <v>4.1809648097226955</v>
      </c>
      <c r="D82" s="48">
        <f>SUM(B$81:B82)/SUM(B$69:B70)*100-100</f>
        <v>3.8671188617025223</v>
      </c>
      <c r="F82" s="3" t="str">
        <f>IF(B82=0,"",IF(B82="","",IF(B82&gt;0,"f","")))</f>
        <v>f</v>
      </c>
    </row>
    <row r="83" spans="1:6" ht="15" customHeight="1" x14ac:dyDescent="0.25">
      <c r="A83" s="47">
        <v>43525</v>
      </c>
      <c r="B83" s="48">
        <v>125.93441308289836</v>
      </c>
      <c r="C83" s="48">
        <f t="shared" si="0"/>
        <v>3.4611111802389019</v>
      </c>
      <c r="D83" s="48">
        <f>SUM(B$81:B83)/SUM(B$69:B71)*100-100</f>
        <v>3.7287702380357928</v>
      </c>
      <c r="F83" s="3" t="str">
        <f>IF(B83=0,"",IF(B83="","",IF(B83&gt;0,"m","")))</f>
        <v>m</v>
      </c>
    </row>
    <row r="84" spans="1:6" ht="15" customHeight="1" x14ac:dyDescent="0.25">
      <c r="A84" s="47">
        <v>43556</v>
      </c>
      <c r="B84" s="48">
        <v>123.96487602328216</v>
      </c>
      <c r="C84" s="48">
        <f t="shared" si="0"/>
        <v>3.7530048225029589</v>
      </c>
      <c r="D84" s="48">
        <f>SUM(B$81:B84)/SUM(B$69:B72)*100-100</f>
        <v>3.734844513779862</v>
      </c>
      <c r="F84" s="3" t="str">
        <f>IF(B84=0,"",IF(B84="","",IF(B84&gt;0,"a","")))</f>
        <v>a</v>
      </c>
    </row>
    <row r="85" spans="1:6" ht="15" customHeight="1" x14ac:dyDescent="0.25">
      <c r="A85" s="47">
        <v>43586</v>
      </c>
      <c r="B85" s="48">
        <v>123.68170843211847</v>
      </c>
      <c r="C85" s="48">
        <f t="shared" ref="C85:C148" si="1">IFERROR(IF(B85/B73*100-100=-100,"",B85/B73*100-100),"")</f>
        <v>4.2275885532442601</v>
      </c>
      <c r="D85" s="48">
        <f>SUM(B$81:B85)/SUM(B$69:B73)*100-100</f>
        <v>3.8330567792876877</v>
      </c>
      <c r="F85" s="3" t="str">
        <f>IF(B85=0,"",IF(B85="","",IF(B85&gt;0,"m","")))</f>
        <v>m</v>
      </c>
    </row>
    <row r="86" spans="1:6" ht="15" customHeight="1" x14ac:dyDescent="0.25">
      <c r="A86" s="47">
        <v>43617</v>
      </c>
      <c r="B86" s="48">
        <v>120.49951983491692</v>
      </c>
      <c r="C86" s="48">
        <f t="shared" si="1"/>
        <v>3.5203142592602319</v>
      </c>
      <c r="D86" s="48">
        <f>SUM(B$81:B86)/SUM(B$69:B74)*100-100</f>
        <v>3.7819106229831192</v>
      </c>
      <c r="F86" s="3" t="str">
        <f>IF(B86=0,"",IF(B86="","",IF(B86&gt;0,"j","")))</f>
        <v>j</v>
      </c>
    </row>
    <row r="87" spans="1:6" ht="15" customHeight="1" x14ac:dyDescent="0.25">
      <c r="A87" s="47">
        <v>43647</v>
      </c>
      <c r="B87" s="48">
        <v>123.0362172761096</v>
      </c>
      <c r="C87" s="48">
        <f t="shared" si="1"/>
        <v>4.0602736734824987</v>
      </c>
      <c r="D87" s="48">
        <f>SUM(B$81:B87)/SUM(B$69:B75)*100-100</f>
        <v>3.8215643274243547</v>
      </c>
      <c r="F87" s="3" t="str">
        <f>IF(B87=0,"",IF(B87="","",IF(B87&gt;0,"j","")))</f>
        <v>j</v>
      </c>
    </row>
    <row r="88" spans="1:6" ht="15" customHeight="1" x14ac:dyDescent="0.25">
      <c r="A88" s="47">
        <v>43678</v>
      </c>
      <c r="B88" s="48">
        <v>121.98566846715799</v>
      </c>
      <c r="C88" s="48">
        <f t="shared" si="1"/>
        <v>3.3713834826798177</v>
      </c>
      <c r="D88" s="48">
        <f>SUM(B$81:B88)/SUM(B$69:B76)*100-100</f>
        <v>3.7655259124760789</v>
      </c>
      <c r="F88" s="3" t="str">
        <f>IF(B88=0,"",IF(B88="","",IF(B88&gt;0,"a","")))</f>
        <v>a</v>
      </c>
    </row>
    <row r="89" spans="1:6" ht="15" customHeight="1" x14ac:dyDescent="0.25">
      <c r="A89" s="47">
        <v>43709</v>
      </c>
      <c r="B89" s="48">
        <v>120.84603535402142</v>
      </c>
      <c r="C89" s="48">
        <f t="shared" si="1"/>
        <v>4.686548852278932</v>
      </c>
      <c r="D89" s="48">
        <f>SUM(B$81:B89)/SUM(B$69:B77)*100-100</f>
        <v>3.8655027545220833</v>
      </c>
      <c r="F89" s="3" t="str">
        <f>IF(B89=0,"",IF(B89="","",IF(B89&gt;0,"s","")))</f>
        <v>s</v>
      </c>
    </row>
    <row r="90" spans="1:6" ht="15" customHeight="1" x14ac:dyDescent="0.25">
      <c r="A90" s="47">
        <v>43739</v>
      </c>
      <c r="B90" s="48">
        <v>122.94063054901868</v>
      </c>
      <c r="C90" s="48">
        <f t="shared" si="1"/>
        <v>4.1408481427989869</v>
      </c>
      <c r="D90" s="48">
        <f>SUM(B$81:B90)/SUM(B$69:B78)*100-100</f>
        <v>3.8930147215012596</v>
      </c>
      <c r="F90" s="3" t="str">
        <f>IF(B90=0,"",IF(B90="","",IF(B90&gt;0,"o","")))</f>
        <v>o</v>
      </c>
    </row>
    <row r="91" spans="1:6" ht="15" customHeight="1" x14ac:dyDescent="0.25">
      <c r="A91" s="47">
        <v>43770</v>
      </c>
      <c r="B91" s="48">
        <v>127.07797800654431</v>
      </c>
      <c r="C91" s="48">
        <f t="shared" si="1"/>
        <v>4.8760821639337877</v>
      </c>
      <c r="D91" s="48">
        <f>SUM(B$81:B91)/SUM(B$69:B79)*100-100</f>
        <v>3.9844567378836189</v>
      </c>
      <c r="F91" s="3" t="str">
        <f>IF(B91=0,"",IF(B91="","",IF(B91&gt;0,"n","")))</f>
        <v>n</v>
      </c>
    </row>
    <row r="92" spans="1:6" ht="15" customHeight="1" x14ac:dyDescent="0.25">
      <c r="A92" s="49">
        <v>43800</v>
      </c>
      <c r="B92" s="50">
        <v>130.65436263350637</v>
      </c>
      <c r="C92" s="50">
        <f t="shared" si="1"/>
        <v>4.3658726162427257</v>
      </c>
      <c r="D92" s="50">
        <f>SUM(B$81:B92)/SUM(B$69:B80)*100-100</f>
        <v>4.0178979263574774</v>
      </c>
      <c r="F92" s="3" t="str">
        <f>IF(B92=0,"",IF(B92="","",IF(B92&gt;0,"d","")))</f>
        <v>d</v>
      </c>
    </row>
    <row r="93" spans="1:6" ht="15" customHeight="1" x14ac:dyDescent="0.25">
      <c r="A93" s="51">
        <v>43831</v>
      </c>
      <c r="B93" s="52">
        <v>127.12936107115438</v>
      </c>
      <c r="C93" s="52">
        <f t="shared" si="1"/>
        <v>4.271690959503502</v>
      </c>
      <c r="D93" s="53">
        <f>SUM(B$93:B93)/SUM(B$81:B81)*100-100</f>
        <v>4.271690959503502</v>
      </c>
      <c r="F93" s="3">
        <f>IF(B93=0,"",IF(B93="","",IF(B93&gt;0,F81+1,"")))</f>
        <v>2020</v>
      </c>
    </row>
    <row r="94" spans="1:6" ht="15" customHeight="1" x14ac:dyDescent="0.25">
      <c r="A94" s="54">
        <v>43862</v>
      </c>
      <c r="B94" s="55">
        <v>125.52793864783661</v>
      </c>
      <c r="C94" s="55">
        <f t="shared" si="1"/>
        <v>2.3243595178906276</v>
      </c>
      <c r="D94" s="56">
        <f>SUM(B$93:B94)/SUM(B$81:B82)*100-100</f>
        <v>3.2950188917264569</v>
      </c>
      <c r="F94" s="3" t="str">
        <f>IF(B94=0,"",IF(B94="","",IF(B94&gt;0,"f","")))</f>
        <v>f</v>
      </c>
    </row>
    <row r="95" spans="1:6" ht="15" customHeight="1" x14ac:dyDescent="0.25">
      <c r="A95" s="54">
        <v>43891</v>
      </c>
      <c r="B95" s="55">
        <v>120.91075447845404</v>
      </c>
      <c r="C95" s="55">
        <f t="shared" si="1"/>
        <v>-3.9891070927034207</v>
      </c>
      <c r="D95" s="56">
        <f>SUM(B$93:B95)/SUM(B$81:B83)*100-100</f>
        <v>0.81933066884917594</v>
      </c>
      <c r="F95" s="3" t="str">
        <f>IF(B95=0,"",IF(B95="","",IF(B95&gt;0,"m","")))</f>
        <v>m</v>
      </c>
    </row>
    <row r="96" spans="1:6" ht="15" customHeight="1" x14ac:dyDescent="0.25">
      <c r="A96" s="54">
        <v>43922</v>
      </c>
      <c r="B96" s="55">
        <v>112.08754495257908</v>
      </c>
      <c r="C96" s="55">
        <f t="shared" si="1"/>
        <v>-9.5812067512352144</v>
      </c>
      <c r="D96" s="56">
        <f>SUM(B$93:B96)/SUM(B$81:B84)*100-100</f>
        <v>-1.787967677937317</v>
      </c>
      <c r="F96" s="3" t="str">
        <f>IF(B96=0,"",IF(B96="","",IF(B96&gt;0,"a","")))</f>
        <v>a</v>
      </c>
    </row>
    <row r="97" spans="1:6" ht="15" customHeight="1" x14ac:dyDescent="0.25">
      <c r="A97" s="54">
        <v>43952</v>
      </c>
      <c r="B97" s="55">
        <v>110.96450215761902</v>
      </c>
      <c r="C97" s="55">
        <f t="shared" si="1"/>
        <v>-10.282204568252027</v>
      </c>
      <c r="D97" s="56">
        <f>SUM(B$93:B97)/SUM(B$81:B85)*100-100</f>
        <v>-3.487446545533885</v>
      </c>
      <c r="F97" s="3" t="str">
        <f>IF(B97=0,"",IF(B97="","",IF(B97&gt;0,"m","")))</f>
        <v>m</v>
      </c>
    </row>
    <row r="98" spans="1:6" ht="15" customHeight="1" x14ac:dyDescent="0.25">
      <c r="A98" s="54">
        <v>43983</v>
      </c>
      <c r="B98" s="55">
        <v>111.01203268226801</v>
      </c>
      <c r="C98" s="55">
        <f t="shared" si="1"/>
        <v>-7.8734646956657315</v>
      </c>
      <c r="D98" s="56">
        <f>SUM(B$93:B98)/SUM(B$81:B86)*100-100</f>
        <v>-4.2029313501163301</v>
      </c>
      <c r="F98" s="3" t="str">
        <f>IF(B98=0,"",IF(B98="","",IF(B98&gt;0,"j","")))</f>
        <v>j</v>
      </c>
    </row>
    <row r="99" spans="1:6" ht="15" customHeight="1" x14ac:dyDescent="0.25">
      <c r="A99" s="54">
        <v>44013</v>
      </c>
      <c r="B99" s="55">
        <v>118.26067055881525</v>
      </c>
      <c r="C99" s="55">
        <f t="shared" si="1"/>
        <v>-3.8814154263028087</v>
      </c>
      <c r="D99" s="56">
        <f>SUM(B$93:B99)/SUM(B$81:B87)*100-100</f>
        <v>-4.1570250744010337</v>
      </c>
      <c r="F99" s="3" t="str">
        <f>IF(B99=0,"",IF(B99="","",IF(B99&gt;0,"j","")))</f>
        <v>j</v>
      </c>
    </row>
    <row r="100" spans="1:6" ht="15" customHeight="1" x14ac:dyDescent="0.25">
      <c r="A100" s="54">
        <v>44044</v>
      </c>
      <c r="B100" s="55">
        <v>120.62692451577941</v>
      </c>
      <c r="C100" s="55">
        <f t="shared" si="1"/>
        <v>-1.1138553966644054</v>
      </c>
      <c r="D100" s="56">
        <f>SUM(B$93:B100)/SUM(B$81:B88)*100-100</f>
        <v>-3.7796508476840813</v>
      </c>
      <c r="F100" s="3" t="str">
        <f>IF(B100=0,"",IF(B100="","",IF(B100&gt;0,"a","")))</f>
        <v>a</v>
      </c>
    </row>
    <row r="101" spans="1:6" ht="15" customHeight="1" x14ac:dyDescent="0.25">
      <c r="A101" s="54">
        <v>44075</v>
      </c>
      <c r="B101" s="55">
        <v>121.82082570805863</v>
      </c>
      <c r="C101" s="55">
        <f>IFERROR(IF(B101/B89*100-100=-100,"",B101/B89*100-100),"")</f>
        <v>0.80663825766524155</v>
      </c>
      <c r="D101" s="56">
        <f>SUM(B$93:B101)/SUM(B$81:B89)*100-100</f>
        <v>-3.2778747721890227</v>
      </c>
      <c r="F101" s="3" t="str">
        <f>IF(B101=0,"",IF(B101="","",IF(B101&gt;0,"s","")))</f>
        <v>s</v>
      </c>
    </row>
    <row r="102" spans="1:6" ht="15" customHeight="1" x14ac:dyDescent="0.25">
      <c r="A102" s="54">
        <v>44105</v>
      </c>
      <c r="B102" s="55">
        <v>125.69427071198587</v>
      </c>
      <c r="C102" s="55">
        <f t="shared" si="1"/>
        <v>2.2398129492830776</v>
      </c>
      <c r="D102" s="56">
        <f>SUM(B$93:B102)/SUM(B$81:B90)*100-100</f>
        <v>-2.7252431731787539</v>
      </c>
      <c r="F102" s="3" t="str">
        <f>IF(B102=0,"",IF(B102="","",IF(B102&gt;0,"o","")))</f>
        <v>o</v>
      </c>
    </row>
    <row r="103" spans="1:6" ht="15" customHeight="1" x14ac:dyDescent="0.25">
      <c r="A103" s="54">
        <v>44136</v>
      </c>
      <c r="B103" s="55">
        <v>128.69470391367349</v>
      </c>
      <c r="C103" s="55">
        <f t="shared" si="1"/>
        <v>1.2722313751686585</v>
      </c>
      <c r="D103" s="56">
        <f>SUM(B$93:B103)/SUM(B$81:B91)*100-100</f>
        <v>-2.3502216304106724</v>
      </c>
      <c r="F103" s="3" t="str">
        <f>IF(B103=0,"",IF(B103="","",IF(B103&gt;0,"n","")))</f>
        <v>n</v>
      </c>
    </row>
    <row r="104" spans="1:6" ht="15" customHeight="1" x14ac:dyDescent="0.25">
      <c r="A104" s="57">
        <v>44166</v>
      </c>
      <c r="B104" s="58">
        <v>135.97027958029406</v>
      </c>
      <c r="C104" s="58">
        <f t="shared" si="1"/>
        <v>4.0686869076841816</v>
      </c>
      <c r="D104" s="59">
        <f>SUM(B$93:B104)/SUM(B$81:B92)*100-100</f>
        <v>-1.7855518345678263</v>
      </c>
      <c r="F104" s="3" t="str">
        <f>IF(B104=0,"",IF(B104="","",IF(B104&gt;0,"d","")))</f>
        <v>d</v>
      </c>
    </row>
    <row r="105" spans="1:6" ht="15" customHeight="1" x14ac:dyDescent="0.25">
      <c r="A105" s="60">
        <v>44197</v>
      </c>
      <c r="B105" s="61">
        <v>128.85574988782986</v>
      </c>
      <c r="C105" s="61">
        <f t="shared" si="1"/>
        <v>1.3579780486029591</v>
      </c>
      <c r="D105" s="48">
        <f>SUM(B$105:B105)/SUM(B$93:B93)*100-100</f>
        <v>1.3579780486029591</v>
      </c>
      <c r="F105" s="3">
        <f>IF(B105=0,"",IF(B105="","",IF(B105&gt;0,F93+1,"")))</f>
        <v>2021</v>
      </c>
    </row>
    <row r="106" spans="1:6" ht="15" customHeight="1" x14ac:dyDescent="0.25">
      <c r="A106" s="47">
        <v>44228</v>
      </c>
      <c r="B106" s="48">
        <v>128.52345122751692</v>
      </c>
      <c r="C106" s="48">
        <f t="shared" si="1"/>
        <v>2.3863313712846832</v>
      </c>
      <c r="D106" s="48">
        <f>SUM(B$105:B106)/SUM(B$93:B94)*100-100</f>
        <v>1.8688956945267563</v>
      </c>
      <c r="F106" s="3" t="str">
        <f>IF(B106=0,"",IF(B106="","",IF(B106&gt;0,"f","")))</f>
        <v>f</v>
      </c>
    </row>
    <row r="107" spans="1:6" ht="15" customHeight="1" x14ac:dyDescent="0.25">
      <c r="A107" s="47">
        <v>44256</v>
      </c>
      <c r="B107" s="48">
        <v>132.97119810560761</v>
      </c>
      <c r="C107" s="48">
        <f t="shared" si="1"/>
        <v>9.9746657600277473</v>
      </c>
      <c r="D107" s="48">
        <f>SUM(B$105:B107)/SUM(B$93:B95)*100-100</f>
        <v>4.4924465127414948</v>
      </c>
      <c r="F107" s="3" t="str">
        <f>IF(B107=0,"",IF(B107="","",IF(B107&gt;0,"m","")))</f>
        <v>m</v>
      </c>
    </row>
    <row r="108" spans="1:6" ht="15" customHeight="1" x14ac:dyDescent="0.25">
      <c r="A108" s="47">
        <v>44287</v>
      </c>
      <c r="B108" s="48">
        <v>129.3991408562753</v>
      </c>
      <c r="C108" s="48">
        <f t="shared" si="1"/>
        <v>15.444709678510876</v>
      </c>
      <c r="D108" s="48">
        <f>SUM(B$105:B108)/SUM(B$93:B96)*100-100</f>
        <v>7.0201889954271053</v>
      </c>
      <c r="F108" s="3" t="str">
        <f>IF(B108=0,"",IF(B108="","",IF(B108&gt;0,"a","")))</f>
        <v>a</v>
      </c>
    </row>
    <row r="109" spans="1:6" ht="15" customHeight="1" x14ac:dyDescent="0.25">
      <c r="A109" s="47">
        <v>44317</v>
      </c>
      <c r="B109" s="48">
        <v>129.44474801367016</v>
      </c>
      <c r="C109" s="48">
        <f t="shared" si="1"/>
        <v>16.654196158876971</v>
      </c>
      <c r="D109" s="48">
        <f>SUM(B$105:B109)/SUM(B$93:B97)*100-100</f>
        <v>8.8120039314845542</v>
      </c>
      <c r="F109" s="3" t="str">
        <f>IF(B109=0,"",IF(B109="","",IF(B109&gt;0,"m","")))</f>
        <v>m</v>
      </c>
    </row>
    <row r="110" spans="1:6" ht="15" customHeight="1" x14ac:dyDescent="0.25">
      <c r="A110" s="47">
        <v>44348</v>
      </c>
      <c r="B110" s="48">
        <v>127.14301624174037</v>
      </c>
      <c r="C110" s="48">
        <f t="shared" si="1"/>
        <v>14.530842440874395</v>
      </c>
      <c r="D110" s="48">
        <f>SUM(B$105:B110)/SUM(B$93:B98)*100-100</f>
        <v>9.7091648389880305</v>
      </c>
      <c r="F110" s="3" t="str">
        <f>IF(B110=0,"",IF(B110="","",IF(B110&gt;0,"j","")))</f>
        <v>j</v>
      </c>
    </row>
    <row r="111" spans="1:6" ht="15" customHeight="1" x14ac:dyDescent="0.25">
      <c r="A111" s="47">
        <v>44378</v>
      </c>
      <c r="B111" s="48">
        <v>131.01768242352486</v>
      </c>
      <c r="C111" s="48">
        <f t="shared" si="1"/>
        <v>10.787197302728885</v>
      </c>
      <c r="D111" s="48">
        <f>SUM(B$105:B111)/SUM(B$93:B99)*100-100</f>
        <v>9.8635297170254717</v>
      </c>
      <c r="F111" s="3" t="str">
        <f>IF(B111=0,"",IF(B111="","",IF(B111&gt;0,"j","")))</f>
        <v>j</v>
      </c>
    </row>
    <row r="112" spans="1:6" ht="15" customHeight="1" x14ac:dyDescent="0.25">
      <c r="A112" s="47">
        <v>44409</v>
      </c>
      <c r="B112" s="48">
        <v>129.97424535005666</v>
      </c>
      <c r="C112" s="48">
        <f t="shared" si="1"/>
        <v>7.748950635854527</v>
      </c>
      <c r="D112" s="48">
        <f>SUM(B$105:B112)/SUM(B$93:B100)*100-100</f>
        <v>9.5940422849365916</v>
      </c>
      <c r="F112" s="3" t="str">
        <f>IF(B112=0,"",IF(B112="","",IF(B112&gt;0,"a","")))</f>
        <v>a</v>
      </c>
    </row>
    <row r="113" spans="1:6" ht="15" customHeight="1" x14ac:dyDescent="0.25">
      <c r="A113" s="47">
        <v>44440</v>
      </c>
      <c r="B113" s="48">
        <v>129.09304824329794</v>
      </c>
      <c r="C113" s="48">
        <f t="shared" si="1"/>
        <v>5.9696053552181922</v>
      </c>
      <c r="D113" s="48">
        <f>SUM(B$105:B113)/SUM(B$93:B101)*100-100</f>
        <v>9.1807546890172631</v>
      </c>
      <c r="F113" s="3" t="str">
        <f>IF(B113=0,"",IF(B113="","",IF(B113&gt;0,"s","")))</f>
        <v>s</v>
      </c>
    </row>
    <row r="114" spans="1:6" ht="15" customHeight="1" x14ac:dyDescent="0.25">
      <c r="A114" s="47">
        <v>44470</v>
      </c>
      <c r="B114" s="48">
        <v>131.32731552598119</v>
      </c>
      <c r="C114" s="48">
        <f t="shared" si="1"/>
        <v>4.4815446098595828</v>
      </c>
      <c r="D114" s="48">
        <f>SUM(B$105:B114)/SUM(B$93:B102)*100-100</f>
        <v>8.6860758310681803</v>
      </c>
      <c r="F114" s="3" t="str">
        <f>IF(B114=0,"",IF(B114="","",IF(B114&gt;0,"o","")))</f>
        <v>o</v>
      </c>
    </row>
    <row r="115" spans="1:6" ht="15" customHeight="1" x14ac:dyDescent="0.25">
      <c r="A115" s="47">
        <v>44501</v>
      </c>
      <c r="B115" s="48">
        <v>136.64863841314755</v>
      </c>
      <c r="C115" s="48">
        <f t="shared" si="1"/>
        <v>6.1804676164525176</v>
      </c>
      <c r="D115" s="48">
        <f>SUM(B$105:B115)/SUM(B$93:B103)*100-100</f>
        <v>8.4422931830386005</v>
      </c>
      <c r="F115" s="3" t="str">
        <f>IF(B115=0,"",IF(B115="","",IF(B115&gt;0,"n","")))</f>
        <v>n</v>
      </c>
    </row>
    <row r="116" spans="1:6" ht="15" customHeight="1" x14ac:dyDescent="0.25">
      <c r="A116" s="49">
        <v>44531</v>
      </c>
      <c r="B116" s="50">
        <v>141.6058944444884</v>
      </c>
      <c r="C116" s="50">
        <f t="shared" si="1"/>
        <v>4.144740219399452</v>
      </c>
      <c r="D116" s="50">
        <f>SUM(B$105:B116)/SUM(B$93:B104)*100-100</f>
        <v>8.0417039223967208</v>
      </c>
      <c r="F116" s="3" t="str">
        <f>IF(B116=0,"",IF(B116="","",IF(B116&gt;0,"d","")))</f>
        <v>d</v>
      </c>
    </row>
    <row r="117" spans="1:6" ht="15" customHeight="1" x14ac:dyDescent="0.25">
      <c r="A117" s="51">
        <v>44562</v>
      </c>
      <c r="B117" s="52">
        <v>134.87773587983244</v>
      </c>
      <c r="C117" s="52">
        <f t="shared" si="1"/>
        <v>4.6734321109029224</v>
      </c>
      <c r="D117" s="53">
        <f>SUM(B$117:B117)/SUM(B$105:B105)*100-100</f>
        <v>4.6734321109029224</v>
      </c>
      <c r="F117" s="3">
        <f>IF(B117=0,"",IF(B117="","",IF(B117&gt;0,F105+1,"")))</f>
        <v>2022</v>
      </c>
    </row>
    <row r="118" spans="1:6" ht="15" customHeight="1" x14ac:dyDescent="0.25">
      <c r="A118" s="54">
        <v>44593</v>
      </c>
      <c r="B118" s="55">
        <v>134.20805670154203</v>
      </c>
      <c r="C118" s="55">
        <f t="shared" si="1"/>
        <v>4.4230102909095024</v>
      </c>
      <c r="D118" s="56">
        <f>SUM(B$117:B118)/SUM(B$105:B106)*100-100</f>
        <v>4.5483828589479884</v>
      </c>
      <c r="F118" s="3" t="str">
        <f>IF(B118=0,"",IF(B118="","",IF(B118&gt;0,"f","")))</f>
        <v>f</v>
      </c>
    </row>
    <row r="119" spans="1:6" ht="15" customHeight="1" x14ac:dyDescent="0.25">
      <c r="A119" s="54">
        <v>44621</v>
      </c>
      <c r="B119" s="55">
        <v>138.93273759767482</v>
      </c>
      <c r="C119" s="55">
        <f t="shared" si="1"/>
        <v>4.4833314108612115</v>
      </c>
      <c r="D119" s="56">
        <f>SUM(B$117:B119)/SUM(B$105:B107)*100-100</f>
        <v>4.5262233606923985</v>
      </c>
      <c r="F119" s="3" t="str">
        <f>IF(B119=0,"",IF(B119="","",IF(B119&gt;0,"m","")))</f>
        <v>m</v>
      </c>
    </row>
    <row r="120" spans="1:6" ht="15" customHeight="1" x14ac:dyDescent="0.25">
      <c r="A120" s="54">
        <v>44652</v>
      </c>
      <c r="B120" s="55">
        <v>135.79967649814097</v>
      </c>
      <c r="C120" s="55">
        <f t="shared" si="1"/>
        <v>4.9463509568234372</v>
      </c>
      <c r="D120" s="56">
        <f>SUM(B$117:B120)/SUM(B$105:B108)*100-100</f>
        <v>4.6308201824255946</v>
      </c>
      <c r="F120" s="3" t="str">
        <f>IF(B120=0,"",IF(B120="","",IF(B120&gt;0,"a","")))</f>
        <v>a</v>
      </c>
    </row>
    <row r="121" spans="1:6" ht="15" customHeight="1" x14ac:dyDescent="0.25">
      <c r="A121" s="54">
        <v>44682</v>
      </c>
      <c r="B121" s="55">
        <v>135.877228731966</v>
      </c>
      <c r="C121" s="55">
        <f t="shared" si="1"/>
        <v>4.9692867551617752</v>
      </c>
      <c r="D121" s="56">
        <f>SUM(B$117:B121)/SUM(B$105:B109)*100-100</f>
        <v>4.6983080223875504</v>
      </c>
      <c r="F121" s="3" t="str">
        <f>IF(B121=0,"",IF(B121="","",IF(B121&gt;0,"m","")))</f>
        <v>m</v>
      </c>
    </row>
    <row r="122" spans="1:6" ht="15" customHeight="1" x14ac:dyDescent="0.25">
      <c r="A122" s="54">
        <v>44713</v>
      </c>
      <c r="B122" s="55">
        <v>132.6111162759691</v>
      </c>
      <c r="C122" s="55">
        <f t="shared" si="1"/>
        <v>4.3007474542149424</v>
      </c>
      <c r="D122" s="56">
        <f>SUM(B$117:B122)/SUM(B$105:B110)*100-100</f>
        <v>4.6331983728909307</v>
      </c>
      <c r="F122" s="3" t="str">
        <f>IF(B122=0,"",IF(B122="","",IF(B122&gt;0,"j","")))</f>
        <v>j</v>
      </c>
    </row>
    <row r="123" spans="1:6" ht="15" customHeight="1" x14ac:dyDescent="0.25">
      <c r="A123" s="54">
        <v>44743</v>
      </c>
      <c r="B123" s="55">
        <v>135.59925875806235</v>
      </c>
      <c r="C123" s="55">
        <f t="shared" si="1"/>
        <v>3.496914500233018</v>
      </c>
      <c r="D123" s="56">
        <f>SUM(B$117:B123)/SUM(B$105:B111)*100-100</f>
        <v>4.4691244638433716</v>
      </c>
      <c r="F123" s="3" t="str">
        <f>IF(B123=0,"",IF(B123="","",IF(B123&gt;0,"j","")))</f>
        <v>j</v>
      </c>
    </row>
    <row r="124" spans="1:6" ht="15" customHeight="1" x14ac:dyDescent="0.25">
      <c r="A124" s="54">
        <v>44774</v>
      </c>
      <c r="B124" s="55">
        <v>135.96718503049536</v>
      </c>
      <c r="C124" s="55">
        <f t="shared" si="1"/>
        <v>4.610867071624881</v>
      </c>
      <c r="D124" s="56">
        <f>SUM(B$117:B124)/SUM(B$105:B112)*100-100</f>
        <v>4.4868843879929585</v>
      </c>
      <c r="F124" s="3" t="str">
        <f>IF(B124=0,"",IF(B124="","",IF(B124&gt;0,"a","")))</f>
        <v>a</v>
      </c>
    </row>
    <row r="125" spans="1:6" ht="15" customHeight="1" x14ac:dyDescent="0.25">
      <c r="A125" s="54">
        <v>44805</v>
      </c>
      <c r="B125" s="55">
        <v>134.00638022347263</v>
      </c>
      <c r="C125" s="55">
        <f t="shared" si="1"/>
        <v>3.8060391686736637</v>
      </c>
      <c r="D125" s="56">
        <f>SUM(B$117:B125)/SUM(B$105:B113)*100-100</f>
        <v>4.4115322739048679</v>
      </c>
      <c r="F125" s="3" t="str">
        <f>IF(B125=0,"",IF(B125="","",IF(B125&gt;0,"s","")))</f>
        <v>s</v>
      </c>
    </row>
    <row r="126" spans="1:6" ht="15" customHeight="1" x14ac:dyDescent="0.25">
      <c r="A126" s="54">
        <v>44835</v>
      </c>
      <c r="B126" s="55">
        <v>136.1217581568539</v>
      </c>
      <c r="C126" s="55">
        <f t="shared" si="1"/>
        <v>3.6507581165962364</v>
      </c>
      <c r="D126" s="56">
        <f>SUM(B$117:B126)/SUM(B$105:B114)*100-100</f>
        <v>4.3345448272368685</v>
      </c>
      <c r="F126" s="3" t="str">
        <f>IF(B126=0,"",IF(B126="","",IF(B126&gt;0,"o","")))</f>
        <v>o</v>
      </c>
    </row>
    <row r="127" spans="1:6" ht="15" customHeight="1" x14ac:dyDescent="0.25">
      <c r="A127" s="54">
        <v>44866</v>
      </c>
      <c r="B127" s="55">
        <v>141.21456948051767</v>
      </c>
      <c r="C127" s="55">
        <f t="shared" si="1"/>
        <v>3.3413659443611436</v>
      </c>
      <c r="D127" s="56">
        <f>SUM(B$117:B127)/SUM(B$105:B115)*100-100</f>
        <v>4.2399291627711335</v>
      </c>
      <c r="F127" s="3" t="str">
        <f>IF(B127=0,"",IF(B127="","",IF(B127&gt;0,"n","")))</f>
        <v>n</v>
      </c>
    </row>
    <row r="128" spans="1:6" ht="15" customHeight="1" x14ac:dyDescent="0.25">
      <c r="A128" s="57">
        <v>44896</v>
      </c>
      <c r="B128" s="58">
        <v>146.2701772128373</v>
      </c>
      <c r="C128" s="58">
        <f t="shared" si="1"/>
        <v>3.2938478914642815</v>
      </c>
      <c r="D128" s="59">
        <f>SUM(B$117:B128)/SUM(B$105:B116)*100-100</f>
        <v>4.1549226058731819</v>
      </c>
      <c r="F128" s="3" t="str">
        <f>IF(B128=0,"",IF(B128="","",IF(B128&gt;0,"d","")))</f>
        <v>d</v>
      </c>
    </row>
    <row r="129" spans="1:6" ht="15" customHeight="1" x14ac:dyDescent="0.25">
      <c r="A129" s="60">
        <v>44927</v>
      </c>
      <c r="B129" s="61">
        <v>139.28145575517897</v>
      </c>
      <c r="C129" s="61">
        <f t="shared" si="1"/>
        <v>3.2649716772158399</v>
      </c>
      <c r="D129" s="48">
        <f>SUM(B$129:B129)/SUM(B$117:B117)*100-100</f>
        <v>3.2649716772158399</v>
      </c>
      <c r="F129" s="3">
        <f>IF(B129=0,"",IF(B129="","",IF(B129&gt;0,F117+1,"")))</f>
        <v>2023</v>
      </c>
    </row>
    <row r="130" spans="1:6" ht="15" customHeight="1" x14ac:dyDescent="0.25">
      <c r="A130" s="47">
        <v>44958</v>
      </c>
      <c r="B130" s="48">
        <v>140.48572548858044</v>
      </c>
      <c r="C130" s="48">
        <f t="shared" si="1"/>
        <v>4.6775647761586754</v>
      </c>
      <c r="D130" s="48">
        <f>SUM(B$129:B130)/SUM(B$117:B118)*100-100</f>
        <v>3.9695104523791684</v>
      </c>
      <c r="F130" s="3" t="str">
        <f>IF(B130=0,"",IF(B130="","",IF(B130&gt;0,"f","")))</f>
        <v>f</v>
      </c>
    </row>
    <row r="131" spans="1:6" ht="15" customHeight="1" x14ac:dyDescent="0.25">
      <c r="A131" s="47">
        <v>44986</v>
      </c>
      <c r="B131" s="48">
        <v>144.53640218154152</v>
      </c>
      <c r="C131" s="48">
        <f t="shared" si="1"/>
        <v>4.0333651238442627</v>
      </c>
      <c r="D131" s="48">
        <f>SUM(B$129:B131)/SUM(B$117:B119)*100-100</f>
        <v>3.9912533480049035</v>
      </c>
      <c r="F131" s="3" t="str">
        <f>IF(B131=0,"",IF(B131="","",IF(B131&gt;0,"m","")))</f>
        <v>m</v>
      </c>
    </row>
    <row r="132" spans="1:6" ht="15" customHeight="1" x14ac:dyDescent="0.25">
      <c r="A132" s="47">
        <v>45017</v>
      </c>
      <c r="B132" s="48">
        <v>140.38039225223653</v>
      </c>
      <c r="C132" s="48">
        <f t="shared" si="1"/>
        <v>3.3731418750163868</v>
      </c>
      <c r="D132" s="48">
        <f>SUM(B$129:B132)/SUM(B$117:B120)*100-100</f>
        <v>3.8369015130699893</v>
      </c>
      <c r="F132" s="3" t="str">
        <f>IF(B132=0,"",IF(B132="","",IF(B132&gt;0,"a","")))</f>
        <v>a</v>
      </c>
    </row>
    <row r="133" spans="1:6" ht="15" customHeight="1" x14ac:dyDescent="0.25">
      <c r="A133" s="47">
        <v>45047</v>
      </c>
      <c r="B133" s="48">
        <v>141.11594744734961</v>
      </c>
      <c r="C133" s="48">
        <f t="shared" si="1"/>
        <v>3.8554795121098664</v>
      </c>
      <c r="D133" s="48">
        <f>SUM(B$129:B133)/SUM(B$117:B121)*100-100</f>
        <v>3.8406154221142685</v>
      </c>
      <c r="F133" s="3" t="str">
        <f>IF(B133=0,"",IF(B133="","",IF(B133&gt;0,"m","")))</f>
        <v>m</v>
      </c>
    </row>
    <row r="134" spans="1:6" ht="15" customHeight="1" x14ac:dyDescent="0.25">
      <c r="A134" s="47">
        <v>45078</v>
      </c>
      <c r="B134" s="48">
        <v>139.6551010903753</v>
      </c>
      <c r="C134" s="48">
        <f>IFERROR(IF(B134/B122*100-100=-100,"",B134/B122*100-100),"")</f>
        <v>5.311760440766804</v>
      </c>
      <c r="D134" s="48">
        <f>SUM(B$129:B134)/SUM(B$117:B122)*100-100</f>
        <v>4.0807835984297611</v>
      </c>
      <c r="F134" s="3" t="str">
        <f>IF(B134=0,"",IF(B134="","",IF(B134&gt;0,"j","")))</f>
        <v>j</v>
      </c>
    </row>
    <row r="135" spans="1:6" ht="15" customHeight="1" x14ac:dyDescent="0.25">
      <c r="A135" s="47">
        <v>45108</v>
      </c>
      <c r="B135" s="48">
        <v>142.48275561270918</v>
      </c>
      <c r="C135" s="48">
        <f t="shared" si="1"/>
        <v>5.0763528633504222</v>
      </c>
      <c r="D135" s="48">
        <f>SUM(B$129:B135)/SUM(B$117:B123)*100-100</f>
        <v>4.2232011813565293</v>
      </c>
      <c r="F135" s="3" t="str">
        <f>IF(B135=0,"",IF(B135="","",IF(B135&gt;0,"j","")))</f>
        <v>j</v>
      </c>
    </row>
    <row r="136" spans="1:6" ht="15" customHeight="1" x14ac:dyDescent="0.25">
      <c r="A136" s="47">
        <v>45139</v>
      </c>
      <c r="B136" s="48">
        <v>141.10201335528566</v>
      </c>
      <c r="C136" s="48">
        <f t="shared" si="1"/>
        <v>3.7765202858606131</v>
      </c>
      <c r="D136" s="48">
        <f>SUM(B$129:B136)/SUM(B$117:B124)*100-100</f>
        <v>4.1671669926451926</v>
      </c>
      <c r="F136" s="3" t="str">
        <f>IF(B136=0,"",IF(B136="","",IF(B136&gt;0,"a","")))</f>
        <v>a</v>
      </c>
    </row>
    <row r="137" spans="1:6" ht="15" customHeight="1" x14ac:dyDescent="0.25">
      <c r="A137" s="47">
        <v>45170</v>
      </c>
      <c r="B137" s="48">
        <v>138.72118187238803</v>
      </c>
      <c r="C137" s="48">
        <f t="shared" si="1"/>
        <v>3.5183411723030247</v>
      </c>
      <c r="D137" s="48">
        <f>SUM(B$129:B137)/SUM(B$117:B125)*100-100</f>
        <v>4.095775029438812</v>
      </c>
      <c r="F137" s="3" t="str">
        <f>IF(B137=0,"",IF(B137="","",IF(B137&gt;0,"s","")))</f>
        <v>s</v>
      </c>
    </row>
    <row r="138" spans="1:6" ht="15" customHeight="1" x14ac:dyDescent="0.25">
      <c r="A138" s="47">
        <v>45200</v>
      </c>
      <c r="B138" s="48">
        <v>137.78499113537009</v>
      </c>
      <c r="C138" s="48">
        <f t="shared" si="1"/>
        <v>1.2218715075657798</v>
      </c>
      <c r="D138" s="48">
        <f>SUM(B$129:B138)/SUM(B$117:B126)*100-100</f>
        <v>3.8068529669756686</v>
      </c>
      <c r="F138" s="3" t="str">
        <f>IF(B138=0,"",IF(B138="","",IF(B138&gt;0,"o","")))</f>
        <v>o</v>
      </c>
    </row>
    <row r="139" spans="1:6" ht="15" customHeight="1" x14ac:dyDescent="0.25">
      <c r="A139" s="47">
        <v>45231</v>
      </c>
      <c r="B139" s="48">
        <v>144.38139194079019</v>
      </c>
      <c r="C139" s="48">
        <f t="shared" si="1"/>
        <v>2.2425607158823766</v>
      </c>
      <c r="D139" s="48">
        <f>SUM(B$129:B139)/SUM(B$117:B127)*100-100</f>
        <v>3.6591145127264184</v>
      </c>
      <c r="F139" s="3" t="str">
        <f>IF(B139=0,"",IF(B139="","",IF(B139&gt;0,"n","")))</f>
        <v>n</v>
      </c>
    </row>
    <row r="140" spans="1:6" ht="15" customHeight="1" x14ac:dyDescent="0.25">
      <c r="A140" s="47">
        <v>45261</v>
      </c>
      <c r="B140" s="48">
        <v>149.40944797527607</v>
      </c>
      <c r="C140" s="48">
        <f t="shared" ref="C140" si="2">IFERROR(IF(B140/B128*100-100=-100,"",B140/B128*100-100),"")</f>
        <v>2.1462138231163976</v>
      </c>
      <c r="D140" s="50">
        <f>SUM(B$129:B140)/SUM(B$117:B128)*100-100</f>
        <v>3.5243023558890485</v>
      </c>
      <c r="F140" s="3" t="str">
        <f>IF(B140=0,"",IF(B140="","",IF(B140&gt;0,"d","")))</f>
        <v>d</v>
      </c>
    </row>
    <row r="141" spans="1:6" ht="15" customHeight="1" x14ac:dyDescent="0.25">
      <c r="A141" s="51">
        <v>45292</v>
      </c>
      <c r="B141" s="52">
        <v>144.89254743905468</v>
      </c>
      <c r="C141" s="52">
        <f t="shared" si="1"/>
        <v>4.0285992513881865</v>
      </c>
      <c r="D141" s="53">
        <f>SUM(B$141:B141)/SUM(B$129:B129)*100-100</f>
        <v>4.0285992513881865</v>
      </c>
      <c r="F141" s="3">
        <f>IF(B141=0,"",IF(B141="","",IF(B141&gt;0,F129+1,"")))</f>
        <v>2024</v>
      </c>
    </row>
    <row r="142" spans="1:6" ht="15" customHeight="1" x14ac:dyDescent="0.25">
      <c r="A142" s="54">
        <v>45323</v>
      </c>
      <c r="B142" s="55">
        <v>144.26869094250117</v>
      </c>
      <c r="C142" s="55">
        <f t="shared" si="1"/>
        <v>2.6927756829132221</v>
      </c>
      <c r="D142" s="56">
        <f>SUM(B$141:B142)/SUM(B$129:B130)*100-100</f>
        <v>3.3578124124614419</v>
      </c>
      <c r="F142" s="3" t="str">
        <f>IF(B142=0,"",IF(B142="","",IF(B142&gt;0,"f","")))</f>
        <v>f</v>
      </c>
    </row>
    <row r="143" spans="1:6" ht="15" customHeight="1" x14ac:dyDescent="0.25">
      <c r="A143" s="54">
        <v>45352</v>
      </c>
      <c r="B143" s="55">
        <v>147.47577004514744</v>
      </c>
      <c r="C143" s="55">
        <f t="shared" si="1"/>
        <v>2.0336522974426714</v>
      </c>
      <c r="D143" s="56">
        <f>SUM(B$141:B143)/SUM(B$129:B131)*100-100</f>
        <v>2.9067454254893619</v>
      </c>
      <c r="F143" s="3" t="str">
        <f>IF(B143=0,"",IF(B143="","",IF(B143&gt;0,"m","")))</f>
        <v>m</v>
      </c>
    </row>
    <row r="144" spans="1:6" ht="15" customHeight="1" x14ac:dyDescent="0.25">
      <c r="A144" s="54">
        <v>45383</v>
      </c>
      <c r="B144" s="55">
        <v>146.02536352956565</v>
      </c>
      <c r="C144" s="55">
        <f t="shared" si="1"/>
        <v>4.0211963984159667</v>
      </c>
      <c r="D144" s="56">
        <f>SUM(B$141:B144)/SUM(B$129:B132)*100-100</f>
        <v>3.1837978503215254</v>
      </c>
      <c r="F144" s="3" t="str">
        <f>IF(B144=0,"",IF(B144="","",IF(B144&gt;0,"a","")))</f>
        <v>a</v>
      </c>
    </row>
    <row r="145" spans="1:6" ht="15" customHeight="1" x14ac:dyDescent="0.25">
      <c r="A145" s="54">
        <v>45413</v>
      </c>
      <c r="B145" s="55">
        <v>147.62248747965938</v>
      </c>
      <c r="C145" s="55">
        <f t="shared" si="1"/>
        <v>4.6107758548957491</v>
      </c>
      <c r="D145" s="56">
        <f>SUM(B$141:B145)/SUM(B$129:B133)*100-100</f>
        <v>3.4691044173872569</v>
      </c>
      <c r="F145" s="3" t="str">
        <f>IF(B145=0,"",IF(B145="","",IF(B145&gt;0,"m","")))</f>
        <v>m</v>
      </c>
    </row>
    <row r="146" spans="1:6" ht="15" customHeight="1" x14ac:dyDescent="0.25">
      <c r="A146" s="54">
        <v>45444</v>
      </c>
      <c r="B146" s="55">
        <v>143.46187576781395</v>
      </c>
      <c r="C146" s="55">
        <f t="shared" si="1"/>
        <v>2.7258400500352451</v>
      </c>
      <c r="D146" s="56">
        <f>SUM(B$141:B146)/SUM(B$129:B134)*100-100</f>
        <v>3.3463295122930816</v>
      </c>
      <c r="F146" s="3" t="str">
        <f>IF(B146=0,"",IF(B146="","",IF(B146&gt;0,"j","")))</f>
        <v>j</v>
      </c>
    </row>
    <row r="147" spans="1:6" ht="15" customHeight="1" x14ac:dyDescent="0.25">
      <c r="A147" s="54">
        <v>45474</v>
      </c>
      <c r="B147" s="55">
        <v>146.58773511887145</v>
      </c>
      <c r="C147" s="55">
        <f t="shared" si="1"/>
        <v>2.8810360162602819</v>
      </c>
      <c r="D147" s="56">
        <f>SUM(B$141:B147)/SUM(B$129:B135)*100-100</f>
        <v>3.2792237685538765</v>
      </c>
      <c r="F147" s="3" t="str">
        <f>IF(B147=0,"",IF(B147="","",IF(B147&gt;0,"j","")))</f>
        <v>j</v>
      </c>
    </row>
    <row r="148" spans="1:6" s="6" customFormat="1" ht="17.25" customHeight="1" x14ac:dyDescent="0.2">
      <c r="A148" s="54">
        <v>45505</v>
      </c>
      <c r="B148" s="55">
        <v>146.68046792293754</v>
      </c>
      <c r="C148" s="55">
        <f t="shared" si="1"/>
        <v>3.9534904109452356</v>
      </c>
      <c r="D148" s="56">
        <f>SUM(B$141:B148)/SUM(B$129:B136)*100-100</f>
        <v>3.3634904005664481</v>
      </c>
      <c r="E148" s="5"/>
      <c r="F148" s="5" t="str">
        <f>IF(B148=0,"",IF(B148="","",IF(B148&gt;0,"a","")))</f>
        <v>a</v>
      </c>
    </row>
    <row r="149" spans="1:6" ht="17.25" customHeight="1" x14ac:dyDescent="0.25">
      <c r="A149" s="54">
        <v>45536</v>
      </c>
      <c r="B149" s="55">
        <v>144.4204432262928</v>
      </c>
      <c r="C149" s="55">
        <f t="shared" ref="C149:C159" si="3">IFERROR(IF(B149/B137*100-100=-100,"",B149/B137*100-100),"")</f>
        <v>4.1084290639533378</v>
      </c>
      <c r="D149" s="56">
        <f>SUM(B$141:B149)/SUM(B$129:B137)*100-100</f>
        <v>3.4450032202861962</v>
      </c>
      <c r="F149" s="3" t="str">
        <f>IF(B149=0,"",IF(B149="","",IF(B149&gt;0,"s","")))</f>
        <v>s</v>
      </c>
    </row>
    <row r="150" spans="1:6" s="1" customFormat="1" ht="17.25" customHeight="1" x14ac:dyDescent="0.2">
      <c r="A150" s="54">
        <v>45566</v>
      </c>
      <c r="B150" s="55">
        <v>147.56064458536721</v>
      </c>
      <c r="C150" s="55">
        <f t="shared" si="3"/>
        <v>7.0948608911929938</v>
      </c>
      <c r="D150" s="56">
        <f>SUM(B$141:B150)/SUM(B$129:B138)*100-100</f>
        <v>3.8027970021531132</v>
      </c>
      <c r="E150" s="4"/>
      <c r="F150" s="4" t="str">
        <f>IF(B150=0,"",IF(B150="","",IF(B150&gt;0,"o","")))</f>
        <v>o</v>
      </c>
    </row>
    <row r="151" spans="1:6" ht="17.25" customHeight="1" x14ac:dyDescent="0.25">
      <c r="A151" s="54">
        <v>45597</v>
      </c>
      <c r="B151" s="55">
        <v>149.65743227813368</v>
      </c>
      <c r="C151" s="55">
        <f t="shared" si="3"/>
        <v>3.6542384488903963</v>
      </c>
      <c r="D151" s="56">
        <f>SUM(B$141:B151)/SUM(B$129:B139)*100-100</f>
        <v>3.7889582305537459</v>
      </c>
      <c r="F151" s="3" t="str">
        <f>IF(B151=0,"",IF(B151="","",IF(B151&gt;0,"n","")))</f>
        <v>n</v>
      </c>
    </row>
    <row r="152" spans="1:6" ht="17.25" customHeight="1" x14ac:dyDescent="0.25">
      <c r="A152" s="57">
        <v>45627</v>
      </c>
      <c r="B152" s="58">
        <v>153.82367522240264</v>
      </c>
      <c r="C152" s="58">
        <f t="shared" si="3"/>
        <v>2.9544498737837728</v>
      </c>
      <c r="D152" s="59">
        <f>SUM(B$141:B152)/SUM(B$129:B140)*100-100</f>
        <v>3.7155864113430681</v>
      </c>
      <c r="F152" s="3" t="str">
        <f>IF(B152=0,"",IF(B152="","",IF(B152&gt;0,"d","")))</f>
        <v>d</v>
      </c>
    </row>
    <row r="153" spans="1:6" ht="17.25" customHeight="1" x14ac:dyDescent="0.25">
      <c r="A153" s="60">
        <v>45658</v>
      </c>
      <c r="B153" s="61">
        <v>150.31432660506186</v>
      </c>
      <c r="C153" s="61">
        <f t="shared" si="3"/>
        <v>3.7419310115226665</v>
      </c>
      <c r="D153" s="48">
        <f>SUM(B$153:B153)/SUM(B$141:B141)*100-100</f>
        <v>3.7419310115226665</v>
      </c>
      <c r="F153" s="3">
        <f>IF(B153=0,"",IF(B153="","",IF(B153&gt;0,F141+1,"")))</f>
        <v>2025</v>
      </c>
    </row>
    <row r="154" spans="1:6" ht="17.25" customHeight="1" x14ac:dyDescent="0.25">
      <c r="A154" s="47">
        <v>45689</v>
      </c>
      <c r="B154" s="48">
        <v>149.13915764555844</v>
      </c>
      <c r="C154" s="48">
        <f t="shared" si="3"/>
        <v>3.375969291215398</v>
      </c>
      <c r="D154" s="48">
        <f>SUM(B$153:B154)/SUM(B$141:B142)*100-100</f>
        <v>3.5593449269585449</v>
      </c>
      <c r="F154" s="3" t="str">
        <f>IF(B154=0,"",IF(B154="","",IF(B154&gt;0,"f","")))</f>
        <v>f</v>
      </c>
    </row>
    <row r="155" spans="1:6" ht="17.25" customHeight="1" x14ac:dyDescent="0.25">
      <c r="A155" s="47">
        <v>45717</v>
      </c>
      <c r="B155" s="48">
        <v>153.71172694135004</v>
      </c>
      <c r="C155" s="48">
        <f t="shared" si="3"/>
        <v>4.2284620004313638</v>
      </c>
      <c r="D155" s="48">
        <f>SUM(B$153:B155)/SUM(B$141:B143)*100-100</f>
        <v>3.7853417017539783</v>
      </c>
      <c r="F155" s="3" t="str">
        <f>IF(B155=0,"",IF(B155="","",IF(B155&gt;0,"m","")))</f>
        <v>m</v>
      </c>
    </row>
    <row r="156" spans="1:6" ht="17.25" customHeight="1" x14ac:dyDescent="0.25">
      <c r="A156" s="47">
        <v>45748</v>
      </c>
      <c r="B156" s="48">
        <v>151.76019708784909</v>
      </c>
      <c r="C156" s="48">
        <f t="shared" si="3"/>
        <v>3.9272859314760922</v>
      </c>
      <c r="D156" s="48">
        <f>SUM(B$153:B156)/SUM(B$141:B144)*100-100</f>
        <v>3.8209154040277298</v>
      </c>
      <c r="F156" s="3" t="str">
        <f>IF(B156=0,"",IF(B156="","",IF(B156&gt;0,"a","")))</f>
        <v>a</v>
      </c>
    </row>
    <row r="157" spans="1:6" s="8" customFormat="1" ht="17.25" customHeight="1" x14ac:dyDescent="0.25">
      <c r="A157" s="47">
        <v>45778</v>
      </c>
      <c r="B157" s="48">
        <v>153.70617959946085</v>
      </c>
      <c r="C157" s="48">
        <f t="shared" si="3"/>
        <v>4.1211147594567734</v>
      </c>
      <c r="D157" s="48">
        <f>SUM(B$153:B157)/SUM(B$141:B145)*100-100</f>
        <v>3.8815988140910918</v>
      </c>
      <c r="E157" s="7"/>
      <c r="F157" s="7" t="str">
        <f>IF(B157=0,"",IF(B157="","",IF(B157&gt;0,"m","")))</f>
        <v>m</v>
      </c>
    </row>
    <row r="158" spans="1:6" ht="17.25" customHeight="1" x14ac:dyDescent="0.25">
      <c r="A158" s="47">
        <v>45809</v>
      </c>
      <c r="B158" s="48">
        <v>149.0752716280675</v>
      </c>
      <c r="C158" s="48">
        <f t="shared" si="3"/>
        <v>3.9128136518572774</v>
      </c>
      <c r="D158" s="48">
        <f>SUM(B$153:B158)/SUM(B$141:B146)*100-100</f>
        <v>3.8867240282948217</v>
      </c>
      <c r="F158" s="3" t="str">
        <f>IF(B158=0,"",IF(B158="","",IF(B158&gt;0,"j","")))</f>
        <v>j</v>
      </c>
    </row>
    <row r="159" spans="1:6" ht="17.25" customHeight="1" x14ac:dyDescent="0.25">
      <c r="A159" s="47">
        <v>45839</v>
      </c>
      <c r="B159" s="48">
        <v>153.18755518640376</v>
      </c>
      <c r="C159" s="48">
        <f t="shared" si="3"/>
        <v>4.5023003201327469</v>
      </c>
      <c r="D159" s="48">
        <f>SUM(B$153:B159)/SUM(B$141:B147)*100-100</f>
        <v>3.9751616309025906</v>
      </c>
      <c r="F159" s="3" t="str">
        <f>IF(B159=0,"",IF(B159="","",IF(B159&gt;0,"j","")))</f>
        <v>j</v>
      </c>
    </row>
    <row r="160" spans="1:6" x14ac:dyDescent="0.25">
      <c r="A160" s="47">
        <v>45870</v>
      </c>
      <c r="B160" s="48">
        <v>152.63797641891711</v>
      </c>
      <c r="C160" s="48">
        <f t="shared" ref="C160" si="4">IFERROR(IF(B160/B148*100-100=-100,"",B160/B148*100-100),"")</f>
        <v>4.0615554206641349</v>
      </c>
      <c r="D160" s="48">
        <f>SUM(B$153:B160)/SUM(B$141:B148)*100-100</f>
        <v>3.9860203449537721</v>
      </c>
    </row>
    <row r="161" spans="1:4" x14ac:dyDescent="0.25">
      <c r="A161" s="47">
        <v>45901</v>
      </c>
      <c r="B161" s="48">
        <v>151.66635376377636</v>
      </c>
      <c r="C161" s="48">
        <f t="shared" ref="C161" si="5">IFERROR(IF(B161/B149*100-100=-100,"",B161/B149*100-100),"")</f>
        <v>5.0172332777915045</v>
      </c>
      <c r="D161" s="48">
        <f>SUM(B$153:B161)/SUM(B$141:B149)*100-100</f>
        <v>4.0995815855037847</v>
      </c>
    </row>
    <row r="162" spans="1:4" x14ac:dyDescent="0.25">
      <c r="A162" s="47">
        <v>45931</v>
      </c>
      <c r="B162" s="48">
        <v>153.96572044360798</v>
      </c>
      <c r="C162" s="48">
        <f t="shared" ref="C162" si="6">IFERROR(IF(B162/B150*100-100=-100,"",B162/B150*100-100),"")</f>
        <v>4.3406396578427007</v>
      </c>
      <c r="D162" s="48">
        <f>SUM(B$153:B162)/SUM(B$141:B150)*100-100</f>
        <v>4.1239618332231487</v>
      </c>
    </row>
    <row r="163" spans="1:4" x14ac:dyDescent="0.25">
      <c r="A163" s="47">
        <v>45962</v>
      </c>
      <c r="B163" s="48">
        <v>156.51803428159803</v>
      </c>
      <c r="C163" s="48">
        <f t="shared" ref="C163" si="7">IFERROR(IF(B163/B151*100-100=-100,"",B163/B151*100-100),"")</f>
        <v>4.5842040044587549</v>
      </c>
      <c r="D163" s="48">
        <f>SUM(B$153:B163)/SUM(B$141:B151)*100-100</f>
        <v>4.1667794215709364</v>
      </c>
    </row>
    <row r="164" spans="1:4" x14ac:dyDescent="0.25">
      <c r="A164" s="49">
        <v>45992</v>
      </c>
      <c r="B164" s="50">
        <v>162.22922570950078</v>
      </c>
      <c r="C164" s="50">
        <f t="shared" ref="C164:C165" si="8">IFERROR(IF(B164/B152*100-100=-100,"",B164/B152*100-100),"")</f>
        <v>5.4644062267691567</v>
      </c>
      <c r="D164" s="50">
        <f>SUM(B$153:B164)/SUM(B$141:B152)*100-100</f>
        <v>4.280032365647287</v>
      </c>
    </row>
    <row r="165" spans="1:4" x14ac:dyDescent="0.25">
      <c r="A165" s="51">
        <v>46023</v>
      </c>
      <c r="B165" s="52">
        <v>156.5191639250651</v>
      </c>
      <c r="C165" s="52">
        <f t="shared" si="8"/>
        <v>4.1279081376627005</v>
      </c>
      <c r="D165" s="53">
        <f>SUM(B$165:B165)/SUM(B$153:B153)*100-100</f>
        <v>4.1279081376627005</v>
      </c>
    </row>
    <row r="166" spans="1:4" x14ac:dyDescent="0.25">
      <c r="A166" s="54">
        <v>46054</v>
      </c>
      <c r="B166" s="55">
        <v>155.97553962842775</v>
      </c>
      <c r="C166" s="55">
        <f t="shared" ref="C166:C167" si="9">IFERROR(IF(B166/B154*100-100=-100,"",B166/B154*100-100),"")</f>
        <v>4.583894726773579</v>
      </c>
      <c r="D166" s="56">
        <f>SUM(B$165:B166)/SUM(B$153:B154)*100-100</f>
        <v>4.3550067001251023</v>
      </c>
    </row>
    <row r="167" spans="1:4" x14ac:dyDescent="0.25">
      <c r="A167" s="57">
        <v>46082</v>
      </c>
      <c r="B167" s="58">
        <v>160.81754783347392</v>
      </c>
      <c r="C167" s="58">
        <f t="shared" si="9"/>
        <v>4.6228228863990068</v>
      </c>
      <c r="D167" s="59">
        <f>SUM(B$165:B167)/SUM(B$153:B155)*100-100</f>
        <v>4.4458488201252635</v>
      </c>
    </row>
    <row r="168" spans="1:4" hidden="1" x14ac:dyDescent="0.25">
      <c r="A168" s="54">
        <v>46113</v>
      </c>
      <c r="B168" s="55"/>
      <c r="C168" s="55"/>
      <c r="D168" s="56"/>
    </row>
    <row r="169" spans="1:4" hidden="1" x14ac:dyDescent="0.25">
      <c r="A169" s="54">
        <v>46143</v>
      </c>
      <c r="B169" s="55"/>
      <c r="C169" s="55"/>
      <c r="D169" s="56"/>
    </row>
    <row r="170" spans="1:4" hidden="1" x14ac:dyDescent="0.25">
      <c r="A170" s="54">
        <v>46174</v>
      </c>
      <c r="B170" s="55"/>
      <c r="C170" s="55"/>
      <c r="D170" s="56"/>
    </row>
    <row r="171" spans="1:4" hidden="1" x14ac:dyDescent="0.25">
      <c r="A171" s="54">
        <v>46204</v>
      </c>
      <c r="B171" s="55"/>
      <c r="C171" s="55"/>
      <c r="D171" s="56"/>
    </row>
    <row r="172" spans="1:4" hidden="1" x14ac:dyDescent="0.25">
      <c r="A172" s="54">
        <v>46235</v>
      </c>
      <c r="B172" s="55"/>
      <c r="C172" s="55"/>
      <c r="D172" s="56"/>
    </row>
    <row r="173" spans="1:4" hidden="1" x14ac:dyDescent="0.25">
      <c r="A173" s="54">
        <v>46266</v>
      </c>
      <c r="B173" s="55"/>
      <c r="C173" s="55"/>
      <c r="D173" s="56"/>
    </row>
    <row r="174" spans="1:4" hidden="1" x14ac:dyDescent="0.25">
      <c r="A174" s="54">
        <v>46296</v>
      </c>
      <c r="B174" s="55"/>
      <c r="C174" s="55"/>
      <c r="D174" s="56"/>
    </row>
    <row r="175" spans="1:4" hidden="1" x14ac:dyDescent="0.25">
      <c r="A175" s="54">
        <v>46327</v>
      </c>
      <c r="B175" s="55"/>
      <c r="C175" s="55"/>
      <c r="D175" s="56"/>
    </row>
    <row r="176" spans="1:4" hidden="1" x14ac:dyDescent="0.25">
      <c r="A176" s="57">
        <v>46357</v>
      </c>
      <c r="B176" s="58"/>
      <c r="C176" s="58"/>
      <c r="D176" s="59"/>
    </row>
    <row r="177" spans="1:1" x14ac:dyDescent="0.45">
      <c r="A177" s="112" t="s">
        <v>13</v>
      </c>
    </row>
    <row r="178" spans="1:1" x14ac:dyDescent="0.45">
      <c r="A178" s="63" t="s">
        <v>68</v>
      </c>
    </row>
  </sheetData>
  <mergeCells count="2">
    <mergeCell ref="A7:A8"/>
    <mergeCell ref="B7:D7"/>
  </mergeCells>
  <hyperlinks>
    <hyperlink ref="D1" location="'Índice '!A1" display="Regresar al índice" xr:uid="{00000000-0004-0000-0100-000000000000}"/>
  </hyperlinks>
  <printOptions horizontalCentered="1" verticalCentered="1"/>
  <pageMargins left="0.51181102362204722" right="0.70866141732283472" top="0.55118110236220474" bottom="0.55118110236220474" header="0" footer="0"/>
  <pageSetup scale="45" orientation="portrait" r:id="rId1"/>
  <cellWatches>
    <cellWatch r="B1"/>
    <cellWatch r="C1"/>
    <cellWatch r="D1"/>
    <cellWatch r="A1"/>
    <cellWatch r="B2"/>
    <cellWatch r="C2"/>
    <cellWatch r="D2"/>
    <cellWatch r="A2"/>
    <cellWatch r="B3"/>
    <cellWatch r="C3"/>
    <cellWatch r="D3"/>
    <cellWatch r="A4"/>
    <cellWatch r="B5"/>
    <cellWatch r="C5"/>
    <cellWatch r="D5"/>
    <cellWatch r="A6"/>
    <cellWatch r="B6"/>
    <cellWatch r="C6"/>
    <cellWatch r="D6"/>
    <cellWatch r="A7"/>
    <cellWatch r="B7"/>
    <cellWatch r="B8"/>
    <cellWatch r="C8"/>
    <cellWatch r="D8"/>
    <cellWatch r="A9"/>
    <cellWatch r="B9"/>
    <cellWatch r="C9"/>
    <cellWatch r="D9"/>
    <cellWatch r="A10"/>
    <cellWatch r="B10"/>
    <cellWatch r="C10"/>
    <cellWatch r="D10"/>
    <cellWatch r="A11"/>
    <cellWatch r="B11"/>
    <cellWatch r="C11"/>
    <cellWatch r="D11"/>
    <cellWatch r="A12"/>
    <cellWatch r="B12"/>
    <cellWatch r="C12"/>
    <cellWatch r="D12"/>
    <cellWatch r="A13"/>
    <cellWatch r="B13"/>
    <cellWatch r="C13"/>
    <cellWatch r="D13"/>
    <cellWatch r="A14"/>
    <cellWatch r="B14"/>
    <cellWatch r="C14"/>
    <cellWatch r="D14"/>
    <cellWatch r="A15"/>
    <cellWatch r="B15"/>
    <cellWatch r="C15"/>
    <cellWatch r="D15"/>
    <cellWatch r="A16"/>
    <cellWatch r="B16"/>
    <cellWatch r="C16"/>
    <cellWatch r="D16"/>
    <cellWatch r="A17"/>
    <cellWatch r="B17"/>
    <cellWatch r="C17"/>
    <cellWatch r="D17"/>
    <cellWatch r="A18"/>
    <cellWatch r="B18"/>
    <cellWatch r="C18"/>
    <cellWatch r="D18"/>
    <cellWatch r="A19"/>
    <cellWatch r="B19"/>
    <cellWatch r="C19"/>
    <cellWatch r="D19"/>
    <cellWatch r="A20"/>
    <cellWatch r="B20"/>
    <cellWatch r="C20"/>
    <cellWatch r="D20"/>
    <cellWatch r="A21"/>
    <cellWatch r="B21"/>
    <cellWatch r="C21"/>
    <cellWatch r="D21"/>
    <cellWatch r="A22"/>
    <cellWatch r="B22"/>
    <cellWatch r="C22"/>
    <cellWatch r="D22"/>
    <cellWatch r="A23"/>
    <cellWatch r="B23"/>
    <cellWatch r="C23"/>
    <cellWatch r="D23"/>
    <cellWatch r="A24"/>
    <cellWatch r="B24"/>
    <cellWatch r="C24"/>
    <cellWatch r="D24"/>
    <cellWatch r="A25"/>
    <cellWatch r="B25"/>
    <cellWatch r="C25"/>
    <cellWatch r="D25"/>
    <cellWatch r="A26"/>
    <cellWatch r="B26"/>
    <cellWatch r="C26"/>
    <cellWatch r="D26"/>
    <cellWatch r="A27"/>
    <cellWatch r="B27"/>
    <cellWatch r="C27"/>
    <cellWatch r="D27"/>
    <cellWatch r="A28"/>
    <cellWatch r="B28"/>
    <cellWatch r="C28"/>
    <cellWatch r="D28"/>
    <cellWatch r="A29"/>
    <cellWatch r="B29"/>
    <cellWatch r="C29"/>
    <cellWatch r="D29"/>
    <cellWatch r="A30"/>
    <cellWatch r="B30"/>
    <cellWatch r="C30"/>
    <cellWatch r="D30"/>
    <cellWatch r="A31"/>
    <cellWatch r="B31"/>
    <cellWatch r="C31"/>
    <cellWatch r="D31"/>
    <cellWatch r="A32"/>
    <cellWatch r="B32"/>
    <cellWatch r="C32"/>
    <cellWatch r="D32"/>
    <cellWatch r="A33"/>
    <cellWatch r="B33"/>
    <cellWatch r="C33"/>
    <cellWatch r="D33"/>
    <cellWatch r="A34"/>
    <cellWatch r="B34"/>
    <cellWatch r="C34"/>
    <cellWatch r="D34"/>
    <cellWatch r="A35"/>
    <cellWatch r="B35"/>
    <cellWatch r="C35"/>
    <cellWatch r="D35"/>
    <cellWatch r="A36"/>
    <cellWatch r="B36"/>
    <cellWatch r="C36"/>
    <cellWatch r="D36"/>
    <cellWatch r="A37"/>
    <cellWatch r="B37"/>
    <cellWatch r="C37"/>
    <cellWatch r="D37"/>
    <cellWatch r="A38"/>
    <cellWatch r="B38"/>
    <cellWatch r="C38"/>
    <cellWatch r="D38"/>
    <cellWatch r="A39"/>
    <cellWatch r="B39"/>
    <cellWatch r="C39"/>
    <cellWatch r="D39"/>
    <cellWatch r="A40"/>
    <cellWatch r="B40"/>
    <cellWatch r="C40"/>
    <cellWatch r="D40"/>
    <cellWatch r="A41"/>
    <cellWatch r="B41"/>
    <cellWatch r="C41"/>
    <cellWatch r="D41"/>
    <cellWatch r="A42"/>
    <cellWatch r="B42"/>
    <cellWatch r="C42"/>
    <cellWatch r="D42"/>
    <cellWatch r="A43"/>
    <cellWatch r="B43"/>
    <cellWatch r="C43"/>
    <cellWatch r="D43"/>
    <cellWatch r="A44"/>
    <cellWatch r="B44"/>
    <cellWatch r="C44"/>
    <cellWatch r="D44"/>
    <cellWatch r="A45"/>
    <cellWatch r="B45"/>
    <cellWatch r="C45"/>
    <cellWatch r="D45"/>
    <cellWatch r="A46"/>
    <cellWatch r="B46"/>
    <cellWatch r="C46"/>
    <cellWatch r="D46"/>
    <cellWatch r="A47"/>
    <cellWatch r="B47"/>
    <cellWatch r="C47"/>
    <cellWatch r="D47"/>
    <cellWatch r="A48"/>
    <cellWatch r="B48"/>
    <cellWatch r="C48"/>
    <cellWatch r="D48"/>
    <cellWatch r="A49"/>
    <cellWatch r="B49"/>
    <cellWatch r="C49"/>
    <cellWatch r="D49"/>
    <cellWatch r="A50"/>
    <cellWatch r="B50"/>
    <cellWatch r="C50"/>
    <cellWatch r="D50"/>
    <cellWatch r="A51"/>
    <cellWatch r="B51"/>
    <cellWatch r="C51"/>
    <cellWatch r="D51"/>
    <cellWatch r="A52"/>
    <cellWatch r="B52"/>
    <cellWatch r="C52"/>
    <cellWatch r="D52"/>
    <cellWatch r="A53"/>
    <cellWatch r="B53"/>
    <cellWatch r="C53"/>
    <cellWatch r="D53"/>
    <cellWatch r="A54"/>
    <cellWatch r="B54"/>
    <cellWatch r="C54"/>
    <cellWatch r="D54"/>
    <cellWatch r="A55"/>
    <cellWatch r="B55"/>
    <cellWatch r="C55"/>
    <cellWatch r="D55"/>
    <cellWatch r="A56"/>
    <cellWatch r="B56"/>
    <cellWatch r="C56"/>
    <cellWatch r="D56"/>
    <cellWatch r="A57"/>
    <cellWatch r="B57"/>
    <cellWatch r="C57"/>
    <cellWatch r="D57"/>
    <cellWatch r="A58"/>
    <cellWatch r="B58"/>
    <cellWatch r="C58"/>
    <cellWatch r="D58"/>
    <cellWatch r="A59"/>
    <cellWatch r="B59"/>
    <cellWatch r="C59"/>
    <cellWatch r="D59"/>
    <cellWatch r="A60"/>
    <cellWatch r="B60"/>
    <cellWatch r="C60"/>
    <cellWatch r="D60"/>
    <cellWatch r="A61"/>
    <cellWatch r="B61"/>
    <cellWatch r="C61"/>
    <cellWatch r="D61"/>
    <cellWatch r="A62"/>
    <cellWatch r="B62"/>
    <cellWatch r="C62"/>
    <cellWatch r="D62"/>
    <cellWatch r="A63"/>
    <cellWatch r="B63"/>
    <cellWatch r="C63"/>
    <cellWatch r="D63"/>
    <cellWatch r="A64"/>
    <cellWatch r="B64"/>
    <cellWatch r="C64"/>
    <cellWatch r="D64"/>
    <cellWatch r="A65"/>
    <cellWatch r="B65"/>
    <cellWatch r="C65"/>
    <cellWatch r="D65"/>
    <cellWatch r="A66"/>
    <cellWatch r="B66"/>
    <cellWatch r="C66"/>
    <cellWatch r="D66"/>
    <cellWatch r="A67"/>
    <cellWatch r="B67"/>
    <cellWatch r="C67"/>
    <cellWatch r="D67"/>
    <cellWatch r="A68"/>
    <cellWatch r="B68"/>
    <cellWatch r="C68"/>
    <cellWatch r="D68"/>
    <cellWatch r="A69"/>
    <cellWatch r="B69"/>
    <cellWatch r="C69"/>
    <cellWatch r="D69"/>
    <cellWatch r="A70"/>
    <cellWatch r="B70"/>
    <cellWatch r="C70"/>
    <cellWatch r="D70"/>
    <cellWatch r="A71"/>
    <cellWatch r="B71"/>
    <cellWatch r="C71"/>
    <cellWatch r="D71"/>
    <cellWatch r="A72"/>
    <cellWatch r="B72"/>
    <cellWatch r="C72"/>
    <cellWatch r="D72"/>
    <cellWatch r="A73"/>
    <cellWatch r="B73"/>
    <cellWatch r="C73"/>
    <cellWatch r="D73"/>
    <cellWatch r="A74"/>
    <cellWatch r="B74"/>
    <cellWatch r="C74"/>
    <cellWatch r="D74"/>
    <cellWatch r="A75"/>
    <cellWatch r="B75"/>
    <cellWatch r="C75"/>
    <cellWatch r="D75"/>
    <cellWatch r="A76"/>
    <cellWatch r="B76"/>
    <cellWatch r="C76"/>
    <cellWatch r="D76"/>
    <cellWatch r="A77"/>
    <cellWatch r="B77"/>
    <cellWatch r="C77"/>
    <cellWatch r="D77"/>
    <cellWatch r="A78"/>
    <cellWatch r="B78"/>
    <cellWatch r="C78"/>
    <cellWatch r="D78"/>
    <cellWatch r="A79"/>
    <cellWatch r="B79"/>
    <cellWatch r="C79"/>
    <cellWatch r="D79"/>
    <cellWatch r="A80"/>
    <cellWatch r="B80"/>
    <cellWatch r="C80"/>
    <cellWatch r="D80"/>
    <cellWatch r="A81"/>
    <cellWatch r="B81"/>
    <cellWatch r="C81"/>
    <cellWatch r="D81"/>
    <cellWatch r="A82"/>
    <cellWatch r="B82"/>
    <cellWatch r="C82"/>
    <cellWatch r="D82"/>
    <cellWatch r="A83"/>
    <cellWatch r="B83"/>
    <cellWatch r="C83"/>
    <cellWatch r="D83"/>
    <cellWatch r="A84"/>
    <cellWatch r="B84"/>
    <cellWatch r="C84"/>
    <cellWatch r="D84"/>
    <cellWatch r="A85"/>
    <cellWatch r="B85"/>
    <cellWatch r="C85"/>
    <cellWatch r="D85"/>
    <cellWatch r="A86"/>
    <cellWatch r="B86"/>
    <cellWatch r="C86"/>
    <cellWatch r="D86"/>
    <cellWatch r="A87"/>
    <cellWatch r="B87"/>
    <cellWatch r="C87"/>
    <cellWatch r="D87"/>
    <cellWatch r="A88"/>
    <cellWatch r="B88"/>
    <cellWatch r="C88"/>
    <cellWatch r="D88"/>
    <cellWatch r="A89"/>
    <cellWatch r="B89"/>
    <cellWatch r="C89"/>
    <cellWatch r="D89"/>
    <cellWatch r="A90"/>
    <cellWatch r="B90"/>
    <cellWatch r="C90"/>
    <cellWatch r="D90"/>
    <cellWatch r="A91"/>
    <cellWatch r="B91"/>
    <cellWatch r="C91"/>
    <cellWatch r="D91"/>
    <cellWatch r="A92"/>
    <cellWatch r="B92"/>
    <cellWatch r="C92"/>
    <cellWatch r="D92"/>
  </cellWatches>
  <ignoredErrors>
    <ignoredError sqref="F8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0" tint="-4.9989318521683403E-2"/>
    <pageSetUpPr fitToPage="1"/>
  </sheetPr>
  <dimension ref="A1:CF451"/>
  <sheetViews>
    <sheetView showGridLines="0" zoomScale="70" zoomScaleNormal="70" zoomScaleSheetLayoutView="85" workbookViewId="0">
      <pane xSplit="1" ySplit="8" topLeftCell="B154" activePane="bottomRight" state="frozen"/>
      <selection activeCell="E70" sqref="E70"/>
      <selection pane="topRight" activeCell="E70" sqref="E70"/>
      <selection pane="bottomLeft" activeCell="E70" sqref="E70"/>
      <selection pane="bottomRight" activeCell="B165" sqref="B165"/>
    </sheetView>
  </sheetViews>
  <sheetFormatPr baseColWidth="10" defaultColWidth="11.42578125" defaultRowHeight="16.5" x14ac:dyDescent="0.35"/>
  <cols>
    <col min="1" max="1" width="11.42578125" style="24"/>
    <col min="2" max="2" width="14.85546875" style="24" bestFit="1" customWidth="1"/>
    <col min="3" max="3" width="15.85546875" style="24" bestFit="1" customWidth="1"/>
    <col min="4" max="4" width="16.7109375" style="24" customWidth="1"/>
    <col min="5" max="6" width="15.42578125" style="24" customWidth="1"/>
    <col min="7" max="7" width="15" style="24" bestFit="1" customWidth="1"/>
    <col min="8" max="8" width="17.85546875" style="24" customWidth="1"/>
    <col min="9" max="9" width="15.5703125" style="24" bestFit="1" customWidth="1"/>
    <col min="10" max="10" width="16.7109375" style="24" customWidth="1"/>
    <col min="11" max="11" width="14.28515625" style="24" bestFit="1" customWidth="1"/>
    <col min="12" max="12" width="14.42578125" style="24" bestFit="1" customWidth="1"/>
    <col min="13" max="13" width="15.28515625" style="24" bestFit="1" customWidth="1"/>
    <col min="14" max="14" width="16.7109375" style="24" customWidth="1"/>
    <col min="15" max="15" width="16.42578125" style="24" bestFit="1" customWidth="1"/>
    <col min="16" max="16" width="12.42578125" style="24" customWidth="1"/>
    <col min="17" max="17" width="12.85546875" style="24" customWidth="1"/>
    <col min="18" max="18" width="15.28515625" style="24" bestFit="1" customWidth="1"/>
    <col min="19" max="19" width="16.7109375" style="24" customWidth="1"/>
    <col min="20" max="22" width="11.42578125" style="24"/>
    <col min="23" max="23" width="13" style="24" customWidth="1"/>
    <col min="24" max="24" width="12.85546875" style="24" customWidth="1"/>
    <col min="25" max="25" width="16.5703125" style="24" customWidth="1"/>
    <col min="26" max="26" width="13.7109375" style="24" customWidth="1"/>
    <col min="27" max="27" width="15.5703125" style="24" customWidth="1"/>
    <col min="28" max="28" width="11.42578125" style="24"/>
    <col min="29" max="29" width="17" style="24" customWidth="1"/>
    <col min="30" max="30" width="12.7109375" style="24" customWidth="1"/>
    <col min="31" max="31" width="16.7109375" style="24" customWidth="1"/>
    <col min="32" max="32" width="12.5703125" style="24" customWidth="1"/>
    <col min="33" max="34" width="14.7109375" style="24" customWidth="1"/>
    <col min="35" max="35" width="16.85546875" style="24" customWidth="1"/>
    <col min="36" max="36" width="17" style="24" customWidth="1"/>
    <col min="37" max="38" width="11.42578125" style="24"/>
    <col min="39" max="39" width="11.85546875" style="24" customWidth="1"/>
    <col min="40" max="40" width="16" style="24" customWidth="1"/>
    <col min="41" max="43" width="11.42578125" style="24"/>
    <col min="44" max="16384" width="11.42578125" style="32"/>
  </cols>
  <sheetData>
    <row r="1" spans="1:84" s="31" customFormat="1" ht="34.5" x14ac:dyDescent="0.4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11" t="s">
        <v>56</v>
      </c>
      <c r="U1" s="29"/>
      <c r="V1" s="28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11" t="s">
        <v>56</v>
      </c>
      <c r="AP1" s="29"/>
      <c r="AQ1" s="29"/>
      <c r="AR1" s="30"/>
      <c r="BM1" s="30"/>
    </row>
    <row r="2" spans="1:84" s="67" customFormat="1" ht="24" x14ac:dyDescent="0.5">
      <c r="A2" s="66" t="s">
        <v>51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 t="s">
        <v>52</v>
      </c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</row>
    <row r="3" spans="1:84" s="67" customFormat="1" ht="25.5" x14ac:dyDescent="0.5">
      <c r="A3" s="66" t="s">
        <v>69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 t="s">
        <v>69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</row>
    <row r="4" spans="1:84" s="67" customFormat="1" ht="24" x14ac:dyDescent="0.5">
      <c r="A4" s="68" t="s">
        <v>54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8" t="s">
        <v>53</v>
      </c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</row>
    <row r="5" spans="1:84" s="67" customFormat="1" ht="24" x14ac:dyDescent="0.5">
      <c r="A5" s="68" t="s">
        <v>26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8" t="s">
        <v>26</v>
      </c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</row>
    <row r="6" spans="1:84" s="65" customFormat="1" x14ac:dyDescent="0.3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1:84" s="38" customFormat="1" ht="12.75" customHeight="1" x14ac:dyDescent="0.35">
      <c r="A7" s="124" t="s">
        <v>2</v>
      </c>
      <c r="B7" s="105" t="s">
        <v>31</v>
      </c>
      <c r="C7" s="105" t="s">
        <v>32</v>
      </c>
      <c r="D7" s="105" t="s">
        <v>33</v>
      </c>
      <c r="E7" s="105" t="s">
        <v>34</v>
      </c>
      <c r="F7" s="105" t="s">
        <v>35</v>
      </c>
      <c r="G7" s="105" t="s">
        <v>36</v>
      </c>
      <c r="H7" s="105" t="s">
        <v>37</v>
      </c>
      <c r="I7" s="105" t="s">
        <v>38</v>
      </c>
      <c r="J7" s="105" t="s">
        <v>39</v>
      </c>
      <c r="K7" s="105" t="s">
        <v>40</v>
      </c>
      <c r="L7" s="105" t="s">
        <v>41</v>
      </c>
      <c r="M7" s="105" t="s">
        <v>42</v>
      </c>
      <c r="N7" s="105" t="s">
        <v>43</v>
      </c>
      <c r="O7" s="105" t="s">
        <v>44</v>
      </c>
      <c r="P7" s="105" t="s">
        <v>45</v>
      </c>
      <c r="Q7" s="105" t="s">
        <v>46</v>
      </c>
      <c r="R7" s="105" t="s">
        <v>47</v>
      </c>
      <c r="S7" s="124" t="s">
        <v>63</v>
      </c>
      <c r="T7" s="124" t="s">
        <v>12</v>
      </c>
      <c r="U7" s="37"/>
      <c r="V7" s="124" t="s">
        <v>2</v>
      </c>
      <c r="W7" s="105" t="s">
        <v>31</v>
      </c>
      <c r="X7" s="105" t="s">
        <v>32</v>
      </c>
      <c r="Y7" s="105" t="s">
        <v>33</v>
      </c>
      <c r="Z7" s="105" t="s">
        <v>34</v>
      </c>
      <c r="AA7" s="105" t="s">
        <v>35</v>
      </c>
      <c r="AB7" s="105" t="s">
        <v>36</v>
      </c>
      <c r="AC7" s="105" t="s">
        <v>37</v>
      </c>
      <c r="AD7" s="105" t="s">
        <v>38</v>
      </c>
      <c r="AE7" s="105" t="s">
        <v>39</v>
      </c>
      <c r="AF7" s="105" t="s">
        <v>40</v>
      </c>
      <c r="AG7" s="105" t="s">
        <v>41</v>
      </c>
      <c r="AH7" s="105" t="s">
        <v>42</v>
      </c>
      <c r="AI7" s="105" t="s">
        <v>43</v>
      </c>
      <c r="AJ7" s="105" t="s">
        <v>44</v>
      </c>
      <c r="AK7" s="105" t="s">
        <v>45</v>
      </c>
      <c r="AL7" s="105" t="s">
        <v>46</v>
      </c>
      <c r="AM7" s="105" t="s">
        <v>47</v>
      </c>
      <c r="AN7" s="124" t="s">
        <v>63</v>
      </c>
      <c r="AO7" s="124" t="s">
        <v>12</v>
      </c>
      <c r="AP7" s="37"/>
      <c r="AQ7" s="37"/>
    </row>
    <row r="8" spans="1:84" s="40" customFormat="1" ht="115.5" customHeight="1" x14ac:dyDescent="0.35">
      <c r="A8" s="125"/>
      <c r="B8" s="105" t="s">
        <v>14</v>
      </c>
      <c r="C8" s="105" t="s">
        <v>0</v>
      </c>
      <c r="D8" s="105" t="s">
        <v>57</v>
      </c>
      <c r="E8" s="105" t="s">
        <v>48</v>
      </c>
      <c r="F8" s="105" t="s">
        <v>1</v>
      </c>
      <c r="G8" s="105" t="s">
        <v>49</v>
      </c>
      <c r="H8" s="105" t="s">
        <v>58</v>
      </c>
      <c r="I8" s="105" t="s">
        <v>15</v>
      </c>
      <c r="J8" s="105" t="s">
        <v>59</v>
      </c>
      <c r="K8" s="105" t="s">
        <v>16</v>
      </c>
      <c r="L8" s="105" t="s">
        <v>17</v>
      </c>
      <c r="M8" s="105" t="s">
        <v>60</v>
      </c>
      <c r="N8" s="105" t="s">
        <v>61</v>
      </c>
      <c r="O8" s="105" t="s">
        <v>62</v>
      </c>
      <c r="P8" s="105" t="s">
        <v>18</v>
      </c>
      <c r="Q8" s="105" t="s">
        <v>50</v>
      </c>
      <c r="R8" s="105" t="s">
        <v>19</v>
      </c>
      <c r="S8" s="125"/>
      <c r="T8" s="125"/>
      <c r="U8" s="39"/>
      <c r="V8" s="125"/>
      <c r="W8" s="105" t="s">
        <v>14</v>
      </c>
      <c r="X8" s="105" t="s">
        <v>0</v>
      </c>
      <c r="Y8" s="105" t="s">
        <v>57</v>
      </c>
      <c r="Z8" s="105" t="s">
        <v>48</v>
      </c>
      <c r="AA8" s="105" t="s">
        <v>1</v>
      </c>
      <c r="AB8" s="105" t="s">
        <v>49</v>
      </c>
      <c r="AC8" s="105" t="s">
        <v>58</v>
      </c>
      <c r="AD8" s="105" t="s">
        <v>15</v>
      </c>
      <c r="AE8" s="105" t="s">
        <v>59</v>
      </c>
      <c r="AF8" s="105" t="s">
        <v>16</v>
      </c>
      <c r="AG8" s="105" t="s">
        <v>17</v>
      </c>
      <c r="AH8" s="105" t="s">
        <v>60</v>
      </c>
      <c r="AI8" s="105" t="s">
        <v>61</v>
      </c>
      <c r="AJ8" s="105" t="s">
        <v>62</v>
      </c>
      <c r="AK8" s="105" t="s">
        <v>18</v>
      </c>
      <c r="AL8" s="105" t="s">
        <v>50</v>
      </c>
      <c r="AM8" s="105" t="s">
        <v>19</v>
      </c>
      <c r="AN8" s="125"/>
      <c r="AO8" s="125"/>
      <c r="AP8" s="39"/>
      <c r="AQ8" s="39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</row>
    <row r="9" spans="1:84" s="74" customFormat="1" ht="15.75" customHeight="1" x14ac:dyDescent="0.45">
      <c r="A9" s="69">
        <v>41275</v>
      </c>
      <c r="B9" s="70">
        <v>106.21176694267243</v>
      </c>
      <c r="C9" s="70">
        <v>104.02114458131058</v>
      </c>
      <c r="D9" s="70">
        <v>104.45128807781394</v>
      </c>
      <c r="E9" s="70">
        <v>96.254593529588888</v>
      </c>
      <c r="F9" s="70">
        <v>88.998800836864149</v>
      </c>
      <c r="G9" s="70">
        <v>98.112371186535597</v>
      </c>
      <c r="H9" s="70">
        <v>98.598250249453457</v>
      </c>
      <c r="I9" s="70">
        <v>89.992962153086467</v>
      </c>
      <c r="J9" s="70">
        <v>93.532369159038794</v>
      </c>
      <c r="K9" s="70">
        <v>110.31292403050843</v>
      </c>
      <c r="L9" s="70">
        <v>97.618241851312717</v>
      </c>
      <c r="M9" s="70">
        <v>91.079811748682246</v>
      </c>
      <c r="N9" s="70">
        <v>96.983064280087049</v>
      </c>
      <c r="O9" s="70">
        <v>95.114362282317131</v>
      </c>
      <c r="P9" s="70">
        <v>101.37554069178314</v>
      </c>
      <c r="Q9" s="70">
        <v>91.552449957254694</v>
      </c>
      <c r="R9" s="70">
        <v>95.694739819411183</v>
      </c>
      <c r="S9" s="70">
        <v>99.316783213393123</v>
      </c>
      <c r="T9" s="70">
        <v>99.083393715269381</v>
      </c>
      <c r="U9" s="71"/>
      <c r="V9" s="69">
        <v>41275</v>
      </c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1"/>
      <c r="AQ9" s="71"/>
      <c r="AR9" s="72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M9" s="72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</row>
    <row r="10" spans="1:84" s="74" customFormat="1" ht="21" x14ac:dyDescent="0.45">
      <c r="A10" s="69">
        <v>41306</v>
      </c>
      <c r="B10" s="70">
        <v>107.71380209605709</v>
      </c>
      <c r="C10" s="70">
        <v>90.053589823769371</v>
      </c>
      <c r="D10" s="70">
        <v>100.7790664358444</v>
      </c>
      <c r="E10" s="70">
        <v>90.348044416333977</v>
      </c>
      <c r="F10" s="70">
        <v>92.326181278679115</v>
      </c>
      <c r="G10" s="70">
        <v>98.116902816526789</v>
      </c>
      <c r="H10" s="70">
        <v>98.65510340268473</v>
      </c>
      <c r="I10" s="70">
        <v>86.047557041454155</v>
      </c>
      <c r="J10" s="70">
        <v>93.645428633910939</v>
      </c>
      <c r="K10" s="70">
        <v>95.712110398171433</v>
      </c>
      <c r="L10" s="70">
        <v>97.913384430745054</v>
      </c>
      <c r="M10" s="70">
        <v>92.354233694615388</v>
      </c>
      <c r="N10" s="70">
        <v>100.21830048467872</v>
      </c>
      <c r="O10" s="70">
        <v>98.382447792261232</v>
      </c>
      <c r="P10" s="70">
        <v>118.65521845001558</v>
      </c>
      <c r="Q10" s="70">
        <v>93.520074122195325</v>
      </c>
      <c r="R10" s="70">
        <v>93.295415457906799</v>
      </c>
      <c r="S10" s="70">
        <v>98.131447086795347</v>
      </c>
      <c r="T10" s="70">
        <v>98.813641658346413</v>
      </c>
      <c r="U10" s="71"/>
      <c r="V10" s="69">
        <v>41306</v>
      </c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1"/>
      <c r="AQ10" s="71"/>
      <c r="AR10" s="72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M10" s="72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</row>
    <row r="11" spans="1:84" s="74" customFormat="1" ht="21" x14ac:dyDescent="0.45">
      <c r="A11" s="69">
        <v>41334</v>
      </c>
      <c r="B11" s="70">
        <v>114.23975610219257</v>
      </c>
      <c r="C11" s="70">
        <v>96.03863566706876</v>
      </c>
      <c r="D11" s="70">
        <v>104.52555132865031</v>
      </c>
      <c r="E11" s="70">
        <v>93.536043970704313</v>
      </c>
      <c r="F11" s="70">
        <v>89.409402132836803</v>
      </c>
      <c r="G11" s="70">
        <v>100.41997026183797</v>
      </c>
      <c r="H11" s="70">
        <v>101.96053445425773</v>
      </c>
      <c r="I11" s="70">
        <v>102.57926523720049</v>
      </c>
      <c r="J11" s="70">
        <v>92.286405124324219</v>
      </c>
      <c r="K11" s="70">
        <v>101.08843929007682</v>
      </c>
      <c r="L11" s="70">
        <v>99.093430978974112</v>
      </c>
      <c r="M11" s="70">
        <v>96.825894508850766</v>
      </c>
      <c r="N11" s="70">
        <v>105.58223076916909</v>
      </c>
      <c r="O11" s="70">
        <v>100.37559449593469</v>
      </c>
      <c r="P11" s="70">
        <v>117.1175005405416</v>
      </c>
      <c r="Q11" s="70">
        <v>95.372729459171751</v>
      </c>
      <c r="R11" s="70">
        <v>95.745982518803402</v>
      </c>
      <c r="S11" s="70">
        <v>98.033986022719958</v>
      </c>
      <c r="T11" s="70">
        <v>101.71187263105995</v>
      </c>
      <c r="U11" s="71"/>
      <c r="V11" s="69">
        <v>41334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1"/>
      <c r="AR11" s="72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M11" s="72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</row>
    <row r="12" spans="1:84" s="74" customFormat="1" ht="21" x14ac:dyDescent="0.45">
      <c r="A12" s="69">
        <v>41365</v>
      </c>
      <c r="B12" s="70">
        <v>106.34567694987686</v>
      </c>
      <c r="C12" s="70">
        <v>90.921172428902679</v>
      </c>
      <c r="D12" s="70">
        <v>104.25954277447491</v>
      </c>
      <c r="E12" s="70">
        <v>91.43051714539709</v>
      </c>
      <c r="F12" s="70">
        <v>100.20605199973846</v>
      </c>
      <c r="G12" s="70">
        <v>101.48580992138332</v>
      </c>
      <c r="H12" s="70">
        <v>103.03087643994466</v>
      </c>
      <c r="I12" s="70">
        <v>92.354673483578537</v>
      </c>
      <c r="J12" s="70">
        <v>102.91742515568683</v>
      </c>
      <c r="K12" s="70">
        <v>96.317180885593231</v>
      </c>
      <c r="L12" s="70">
        <v>99.614305864228598</v>
      </c>
      <c r="M12" s="70">
        <v>102.05718141031301</v>
      </c>
      <c r="N12" s="70">
        <v>103.46456462253131</v>
      </c>
      <c r="O12" s="70">
        <v>99.372025958023499</v>
      </c>
      <c r="P12" s="70">
        <v>101.65665298870353</v>
      </c>
      <c r="Q12" s="70">
        <v>96.39740950743473</v>
      </c>
      <c r="R12" s="70">
        <v>102.08571906092696</v>
      </c>
      <c r="S12" s="70">
        <v>99.044218603144344</v>
      </c>
      <c r="T12" s="70">
        <v>101.19246800884017</v>
      </c>
      <c r="U12" s="71"/>
      <c r="V12" s="69">
        <v>41365</v>
      </c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1"/>
      <c r="AQ12" s="71"/>
      <c r="AR12" s="72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M12" s="72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</row>
    <row r="13" spans="1:84" s="74" customFormat="1" ht="21" x14ac:dyDescent="0.45">
      <c r="A13" s="69">
        <v>41395</v>
      </c>
      <c r="B13" s="70">
        <v>99.297031951055175</v>
      </c>
      <c r="C13" s="70">
        <v>102.93228124348974</v>
      </c>
      <c r="D13" s="70">
        <v>102.87899182885296</v>
      </c>
      <c r="E13" s="70">
        <v>90.990094317793194</v>
      </c>
      <c r="F13" s="70">
        <v>105.38132561564275</v>
      </c>
      <c r="G13" s="70">
        <v>99.43384843200198</v>
      </c>
      <c r="H13" s="70">
        <v>100.34908212717002</v>
      </c>
      <c r="I13" s="70">
        <v>100.24944155912682</v>
      </c>
      <c r="J13" s="70">
        <v>95.744431928129856</v>
      </c>
      <c r="K13" s="70">
        <v>92.558952789829235</v>
      </c>
      <c r="L13" s="70">
        <v>99.540196887226955</v>
      </c>
      <c r="M13" s="70">
        <v>99.458159849604016</v>
      </c>
      <c r="N13" s="70">
        <v>98.102556824192831</v>
      </c>
      <c r="O13" s="70">
        <v>99.759417757689434</v>
      </c>
      <c r="P13" s="70">
        <v>95.08084191614445</v>
      </c>
      <c r="Q13" s="70">
        <v>103.30508107443448</v>
      </c>
      <c r="R13" s="70">
        <v>100.53576971896612</v>
      </c>
      <c r="S13" s="70">
        <v>98.760631705188416</v>
      </c>
      <c r="T13" s="70">
        <v>99.505905053710535</v>
      </c>
      <c r="U13" s="71"/>
      <c r="V13" s="69">
        <v>41395</v>
      </c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1"/>
      <c r="AQ13" s="71"/>
      <c r="AR13" s="72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M13" s="72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</row>
    <row r="14" spans="1:84" s="74" customFormat="1" ht="21" x14ac:dyDescent="0.45">
      <c r="A14" s="69">
        <v>41426</v>
      </c>
      <c r="B14" s="70">
        <v>91.639783263944437</v>
      </c>
      <c r="C14" s="70">
        <v>91.665209454617127</v>
      </c>
      <c r="D14" s="70">
        <v>94.302417511669248</v>
      </c>
      <c r="E14" s="70">
        <v>92.329937992464281</v>
      </c>
      <c r="F14" s="70">
        <v>101.02211225125266</v>
      </c>
      <c r="G14" s="70">
        <v>97.322534576810924</v>
      </c>
      <c r="H14" s="70">
        <v>95.906710602257789</v>
      </c>
      <c r="I14" s="70">
        <v>100.48840221712506</v>
      </c>
      <c r="J14" s="70">
        <v>100.9100618323242</v>
      </c>
      <c r="K14" s="70">
        <v>106.31125858186974</v>
      </c>
      <c r="L14" s="70">
        <v>99.336636652419784</v>
      </c>
      <c r="M14" s="70">
        <v>96.016799600642685</v>
      </c>
      <c r="N14" s="70">
        <v>91.740247190719714</v>
      </c>
      <c r="O14" s="70">
        <v>100.24400732484406</v>
      </c>
      <c r="P14" s="70">
        <v>95.688113279873505</v>
      </c>
      <c r="Q14" s="70">
        <v>98.684926366045858</v>
      </c>
      <c r="R14" s="70">
        <v>95.949329438537532</v>
      </c>
      <c r="S14" s="70">
        <v>97.344868202340535</v>
      </c>
      <c r="T14" s="70">
        <v>96.723497156508643</v>
      </c>
      <c r="U14" s="71"/>
      <c r="V14" s="69">
        <v>41426</v>
      </c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1"/>
      <c r="AQ14" s="71"/>
      <c r="AR14" s="72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M14" s="72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</row>
    <row r="15" spans="1:84" s="74" customFormat="1" ht="21" x14ac:dyDescent="0.45">
      <c r="A15" s="69">
        <v>41456</v>
      </c>
      <c r="B15" s="70">
        <v>92.16614511869831</v>
      </c>
      <c r="C15" s="70">
        <v>99.207197892257696</v>
      </c>
      <c r="D15" s="70">
        <v>98.35534725670108</v>
      </c>
      <c r="E15" s="70">
        <v>99.55516699455768</v>
      </c>
      <c r="F15" s="70">
        <v>99.985997568177595</v>
      </c>
      <c r="G15" s="70">
        <v>98.174662386760048</v>
      </c>
      <c r="H15" s="70">
        <v>96.1215483136762</v>
      </c>
      <c r="I15" s="70">
        <v>102.23551049265095</v>
      </c>
      <c r="J15" s="70">
        <v>99.469754478835824</v>
      </c>
      <c r="K15" s="70">
        <v>98.703562514780089</v>
      </c>
      <c r="L15" s="70">
        <v>100.04993165839404</v>
      </c>
      <c r="M15" s="70">
        <v>100.37840191733966</v>
      </c>
      <c r="N15" s="70">
        <v>94.237626761922684</v>
      </c>
      <c r="O15" s="70">
        <v>100.1898054379657</v>
      </c>
      <c r="P15" s="70">
        <v>105.04659313044694</v>
      </c>
      <c r="Q15" s="70">
        <v>105.46268298284723</v>
      </c>
      <c r="R15" s="70">
        <v>103.30175779716977</v>
      </c>
      <c r="S15" s="70">
        <v>97.818020691146998</v>
      </c>
      <c r="T15" s="70">
        <v>98.646101594458131</v>
      </c>
      <c r="U15" s="71"/>
      <c r="V15" s="69">
        <v>41456</v>
      </c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1"/>
      <c r="AQ15" s="71"/>
      <c r="AR15" s="72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M15" s="72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</row>
    <row r="16" spans="1:84" s="74" customFormat="1" ht="21" x14ac:dyDescent="0.45">
      <c r="A16" s="69">
        <v>41487</v>
      </c>
      <c r="B16" s="70">
        <v>95.24846061844373</v>
      </c>
      <c r="C16" s="70">
        <v>94.62818346003948</v>
      </c>
      <c r="D16" s="70">
        <v>94.733106600233853</v>
      </c>
      <c r="E16" s="70">
        <v>100.14248826148544</v>
      </c>
      <c r="F16" s="70">
        <v>103.97827127810967</v>
      </c>
      <c r="G16" s="70">
        <v>99.616922975549201</v>
      </c>
      <c r="H16" s="70">
        <v>95.942216952080045</v>
      </c>
      <c r="I16" s="70">
        <v>101.46775173936024</v>
      </c>
      <c r="J16" s="70">
        <v>98.599601220628415</v>
      </c>
      <c r="K16" s="70">
        <v>94.770349697763677</v>
      </c>
      <c r="L16" s="70">
        <v>100.29765111668196</v>
      </c>
      <c r="M16" s="70">
        <v>98.37589040776669</v>
      </c>
      <c r="N16" s="70">
        <v>89.82784243686001</v>
      </c>
      <c r="O16" s="70">
        <v>100.25146635932781</v>
      </c>
      <c r="P16" s="70">
        <v>106.30596601457434</v>
      </c>
      <c r="Q16" s="70">
        <v>109.78974179642816</v>
      </c>
      <c r="R16" s="70">
        <v>103.41286164154046</v>
      </c>
      <c r="S16" s="70">
        <v>98.883667559782353</v>
      </c>
      <c r="T16" s="70">
        <v>98.668082457954952</v>
      </c>
      <c r="U16" s="71"/>
      <c r="V16" s="69">
        <v>41487</v>
      </c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1"/>
      <c r="AQ16" s="71"/>
      <c r="AR16" s="72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M16" s="72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</row>
    <row r="17" spans="1:84" s="74" customFormat="1" ht="21" x14ac:dyDescent="0.45">
      <c r="A17" s="69">
        <v>41518</v>
      </c>
      <c r="B17" s="70">
        <v>91.4049757814511</v>
      </c>
      <c r="C17" s="70">
        <v>92.309305972059391</v>
      </c>
      <c r="D17" s="70">
        <v>91.093895487667751</v>
      </c>
      <c r="E17" s="70">
        <v>107.90401196143962</v>
      </c>
      <c r="F17" s="70">
        <v>100.03679162740038</v>
      </c>
      <c r="G17" s="70">
        <v>100.39174379814193</v>
      </c>
      <c r="H17" s="70">
        <v>97.231295583717454</v>
      </c>
      <c r="I17" s="70">
        <v>96.07367397953287</v>
      </c>
      <c r="J17" s="70">
        <v>95.761465507316174</v>
      </c>
      <c r="K17" s="70">
        <v>103.54412467019458</v>
      </c>
      <c r="L17" s="70">
        <v>100.44518620832829</v>
      </c>
      <c r="M17" s="70">
        <v>94.85629086738814</v>
      </c>
      <c r="N17" s="70">
        <v>93.161569666096753</v>
      </c>
      <c r="O17" s="70">
        <v>101.5798730068101</v>
      </c>
      <c r="P17" s="70">
        <v>99.347307016109525</v>
      </c>
      <c r="Q17" s="70">
        <v>99.350155327494434</v>
      </c>
      <c r="R17" s="70">
        <v>105.63085287051463</v>
      </c>
      <c r="S17" s="70">
        <v>100.67491860330517</v>
      </c>
      <c r="T17" s="70">
        <v>97.719342067288181</v>
      </c>
      <c r="U17" s="71"/>
      <c r="V17" s="69">
        <v>41518</v>
      </c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1"/>
      <c r="AQ17" s="71"/>
      <c r="AR17" s="72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M17" s="72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</row>
    <row r="18" spans="1:84" s="74" customFormat="1" ht="21" x14ac:dyDescent="0.45">
      <c r="A18" s="69">
        <v>41548</v>
      </c>
      <c r="B18" s="70">
        <v>91.260921913758537</v>
      </c>
      <c r="C18" s="70">
        <v>104.10925585776825</v>
      </c>
      <c r="D18" s="70">
        <v>95.720777803026778</v>
      </c>
      <c r="E18" s="70">
        <v>111.22546532706501</v>
      </c>
      <c r="F18" s="70">
        <v>104.61763944229688</v>
      </c>
      <c r="G18" s="70">
        <v>101.1022221376469</v>
      </c>
      <c r="H18" s="70">
        <v>100.13496663357083</v>
      </c>
      <c r="I18" s="70">
        <v>103.1845057060774</v>
      </c>
      <c r="J18" s="70">
        <v>107.5712969012034</v>
      </c>
      <c r="K18" s="70">
        <v>92.79377024223156</v>
      </c>
      <c r="L18" s="70">
        <v>101.36471018329694</v>
      </c>
      <c r="M18" s="70">
        <v>105.74932724079645</v>
      </c>
      <c r="N18" s="70">
        <v>97.070920917819748</v>
      </c>
      <c r="O18" s="70">
        <v>101.3567411523381</v>
      </c>
      <c r="P18" s="70">
        <v>85.463458701457355</v>
      </c>
      <c r="Q18" s="70">
        <v>99.492765731492312</v>
      </c>
      <c r="R18" s="70">
        <v>106.61504093376706</v>
      </c>
      <c r="S18" s="70">
        <v>103.29066373287044</v>
      </c>
      <c r="T18" s="70">
        <v>99.492070370748181</v>
      </c>
      <c r="U18" s="71"/>
      <c r="V18" s="69">
        <v>41548</v>
      </c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1"/>
      <c r="AQ18" s="71"/>
      <c r="AR18" s="72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M18" s="72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</row>
    <row r="19" spans="1:84" s="74" customFormat="1" ht="21" x14ac:dyDescent="0.45">
      <c r="A19" s="69">
        <v>41579</v>
      </c>
      <c r="B19" s="70">
        <v>98.212320724178085</v>
      </c>
      <c r="C19" s="70">
        <v>108.93249615548002</v>
      </c>
      <c r="D19" s="70">
        <v>101.84397444702051</v>
      </c>
      <c r="E19" s="70">
        <v>111.38506747633828</v>
      </c>
      <c r="F19" s="70">
        <v>108.31301782292597</v>
      </c>
      <c r="G19" s="70">
        <v>102.59564788030649</v>
      </c>
      <c r="H19" s="70">
        <v>103.49521059420321</v>
      </c>
      <c r="I19" s="70">
        <v>103.87796641739754</v>
      </c>
      <c r="J19" s="70">
        <v>101.40709491644682</v>
      </c>
      <c r="K19" s="70">
        <v>107.30864214062056</v>
      </c>
      <c r="L19" s="70">
        <v>101.7804786682151</v>
      </c>
      <c r="M19" s="70">
        <v>107.62505060571456</v>
      </c>
      <c r="N19" s="70">
        <v>106.99081804717203</v>
      </c>
      <c r="O19" s="70">
        <v>101.49521368426579</v>
      </c>
      <c r="P19" s="70">
        <v>82.638767260633173</v>
      </c>
      <c r="Q19" s="70">
        <v>104.30903075122677</v>
      </c>
      <c r="R19" s="70">
        <v>101.07336079894394</v>
      </c>
      <c r="S19" s="70">
        <v>104.26942209709989</v>
      </c>
      <c r="T19" s="70">
        <v>102.16530009101552</v>
      </c>
      <c r="U19" s="71"/>
      <c r="V19" s="69">
        <v>41579</v>
      </c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1"/>
      <c r="AQ19" s="71"/>
      <c r="AR19" s="72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M19" s="72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</row>
    <row r="20" spans="1:84" s="74" customFormat="1" ht="21" x14ac:dyDescent="0.45">
      <c r="A20" s="75">
        <v>41609</v>
      </c>
      <c r="B20" s="76">
        <v>106.25935853767159</v>
      </c>
      <c r="C20" s="76">
        <v>125.18152746323696</v>
      </c>
      <c r="D20" s="76">
        <v>107.05604044804406</v>
      </c>
      <c r="E20" s="76">
        <v>114.89856860683223</v>
      </c>
      <c r="F20" s="76">
        <v>105.72440814607553</v>
      </c>
      <c r="G20" s="76">
        <v>103.22736362649896</v>
      </c>
      <c r="H20" s="76">
        <v>108.57420464698373</v>
      </c>
      <c r="I20" s="76">
        <v>121.4482899734094</v>
      </c>
      <c r="J20" s="76">
        <v>118.15466514215444</v>
      </c>
      <c r="K20" s="76">
        <v>100.57868475836074</v>
      </c>
      <c r="L20" s="76">
        <v>102.94584550017638</v>
      </c>
      <c r="M20" s="76">
        <v>115.22295814828661</v>
      </c>
      <c r="N20" s="76">
        <v>122.62025799875028</v>
      </c>
      <c r="O20" s="76">
        <v>101.87904474822251</v>
      </c>
      <c r="P20" s="76">
        <v>91.624040009716694</v>
      </c>
      <c r="Q20" s="76">
        <v>102.76295292397408</v>
      </c>
      <c r="R20" s="76">
        <v>96.659169943512069</v>
      </c>
      <c r="S20" s="76">
        <v>104.43137248221335</v>
      </c>
      <c r="T20" s="76">
        <v>106.27832519479981</v>
      </c>
      <c r="U20" s="71"/>
      <c r="V20" s="75">
        <v>41609</v>
      </c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1"/>
      <c r="AQ20" s="71"/>
      <c r="AR20" s="72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M20" s="72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</row>
    <row r="21" spans="1:84" s="74" customFormat="1" ht="21" x14ac:dyDescent="0.45">
      <c r="A21" s="106">
        <v>41640</v>
      </c>
      <c r="B21" s="107">
        <v>107.32414698406261</v>
      </c>
      <c r="C21" s="107">
        <v>120.72731557459791</v>
      </c>
      <c r="D21" s="107">
        <v>104.41021213253985</v>
      </c>
      <c r="E21" s="107">
        <v>110.25714896348953</v>
      </c>
      <c r="F21" s="107">
        <v>98.199792996293297</v>
      </c>
      <c r="G21" s="107">
        <v>101.48363121996537</v>
      </c>
      <c r="H21" s="107">
        <v>101.49525874570567</v>
      </c>
      <c r="I21" s="107">
        <v>93.759913088945552</v>
      </c>
      <c r="J21" s="107">
        <v>99.606652832749745</v>
      </c>
      <c r="K21" s="107">
        <v>114.03356085569207</v>
      </c>
      <c r="L21" s="107">
        <v>101.66335944434522</v>
      </c>
      <c r="M21" s="107">
        <v>99.11144957756224</v>
      </c>
      <c r="N21" s="107">
        <v>101.21055340926317</v>
      </c>
      <c r="O21" s="107">
        <v>98.280998475803074</v>
      </c>
      <c r="P21" s="107">
        <v>101.66727246573352</v>
      </c>
      <c r="Q21" s="107">
        <v>100.33290892578486</v>
      </c>
      <c r="R21" s="107">
        <v>97.374786358493608</v>
      </c>
      <c r="S21" s="107">
        <v>103.11151130059191</v>
      </c>
      <c r="T21" s="107">
        <v>102.74277848759648</v>
      </c>
      <c r="U21" s="71"/>
      <c r="V21" s="106">
        <v>41640</v>
      </c>
      <c r="W21" s="107">
        <f t="shared" ref="W21:W84" si="0">B21/B9*100-100</f>
        <v>1.0473227905064277</v>
      </c>
      <c r="X21" s="107">
        <f t="shared" ref="X21:X84" si="1">C21/C9*100-100</f>
        <v>16.060360670448645</v>
      </c>
      <c r="Y21" s="107">
        <f t="shared" ref="Y21:Y84" si="2">D21/D9*100-100</f>
        <v>-3.9325455942190501E-2</v>
      </c>
      <c r="Z21" s="107">
        <f t="shared" ref="Z21:Z84" si="3">E21/E9*100-100</f>
        <v>14.547415266572415</v>
      </c>
      <c r="AA21" s="107">
        <f t="shared" ref="AA21:AA84" si="4">F21/F9*100-100</f>
        <v>10.338332733600168</v>
      </c>
      <c r="AB21" s="107">
        <f t="shared" ref="AB21:AB84" si="5">G21/G9*100-100</f>
        <v>3.4361212481759225</v>
      </c>
      <c r="AC21" s="107">
        <f t="shared" ref="AC21:AC84" si="6">H21/H9*100-100</f>
        <v>2.9381946321793464</v>
      </c>
      <c r="AD21" s="107">
        <f t="shared" ref="AD21:AD84" si="7">I21/I9*100-100</f>
        <v>4.185828364501603</v>
      </c>
      <c r="AE21" s="107">
        <f t="shared" ref="AE21:AE84" si="8">J21/J9*100-100</f>
        <v>6.4943117856690549</v>
      </c>
      <c r="AF21" s="107">
        <f t="shared" ref="AF21:AF84" si="9">K21/K9*100-100</f>
        <v>3.3728022875675521</v>
      </c>
      <c r="AG21" s="107">
        <f t="shared" ref="AG21:AG84" si="10">L21/L9*100-100</f>
        <v>4.1438132016286602</v>
      </c>
      <c r="AH21" s="107">
        <f t="shared" ref="AH21:AH84" si="11">M21/M9*100-100</f>
        <v>8.818241578102743</v>
      </c>
      <c r="AI21" s="107">
        <f t="shared" ref="AI21:AI84" si="12">N21/N9*100-100</f>
        <v>4.3589972749954882</v>
      </c>
      <c r="AJ21" s="107">
        <f t="shared" ref="AJ21:AJ84" si="13">O21/O9*100-100</f>
        <v>3.3292934079574508</v>
      </c>
      <c r="AK21" s="107">
        <f t="shared" ref="AK21:AK84" si="14">P21/P9*100-100</f>
        <v>0.28777333463241916</v>
      </c>
      <c r="AL21" s="107">
        <f t="shared" ref="AL21:AL84" si="15">Q21/Q9*100-100</f>
        <v>9.590632443620791</v>
      </c>
      <c r="AM21" s="107">
        <f t="shared" ref="AM21:AM84" si="16">R21/R9*100-100</f>
        <v>1.7556310224082381</v>
      </c>
      <c r="AN21" s="107">
        <f t="shared" ref="AN21:AN84" si="17">S21/S9*100-100</f>
        <v>3.8208326573016365</v>
      </c>
      <c r="AO21" s="107">
        <f t="shared" ref="AO21:AO84" si="18">T21/T9*100-100</f>
        <v>3.6932372167659935</v>
      </c>
      <c r="AP21" s="71"/>
      <c r="AQ21" s="71"/>
      <c r="AR21" s="72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M21" s="72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</row>
    <row r="22" spans="1:84" s="74" customFormat="1" ht="21" x14ac:dyDescent="0.45">
      <c r="A22" s="108">
        <v>41671</v>
      </c>
      <c r="B22" s="109">
        <v>108.48417381119597</v>
      </c>
      <c r="C22" s="109">
        <v>133.77946681343491</v>
      </c>
      <c r="D22" s="109">
        <v>103.6065840041838</v>
      </c>
      <c r="E22" s="109">
        <v>98.836710697922911</v>
      </c>
      <c r="F22" s="109">
        <v>103.46259160820026</v>
      </c>
      <c r="G22" s="109">
        <v>100.11299136033603</v>
      </c>
      <c r="H22" s="109">
        <v>102.77957161219553</v>
      </c>
      <c r="I22" s="109">
        <v>91.589444008731675</v>
      </c>
      <c r="J22" s="109">
        <v>93.830807919383631</v>
      </c>
      <c r="K22" s="109">
        <v>96.342648121082163</v>
      </c>
      <c r="L22" s="109">
        <v>101.88109703789074</v>
      </c>
      <c r="M22" s="109">
        <v>97.582952024611174</v>
      </c>
      <c r="N22" s="109">
        <v>102.15691607938905</v>
      </c>
      <c r="O22" s="109">
        <v>101.15152776747152</v>
      </c>
      <c r="P22" s="109">
        <v>119.88548842896172</v>
      </c>
      <c r="Q22" s="109">
        <v>105.55654587344303</v>
      </c>
      <c r="R22" s="109">
        <v>97.354219472291916</v>
      </c>
      <c r="S22" s="109">
        <v>100.75721584849056</v>
      </c>
      <c r="T22" s="109">
        <v>102.57800255218336</v>
      </c>
      <c r="U22" s="71"/>
      <c r="V22" s="108">
        <v>41671</v>
      </c>
      <c r="W22" s="109">
        <f t="shared" si="0"/>
        <v>0.71520241616936175</v>
      </c>
      <c r="X22" s="109">
        <f t="shared" si="1"/>
        <v>48.555395820683032</v>
      </c>
      <c r="Y22" s="109">
        <f t="shared" si="2"/>
        <v>2.8056596159673717</v>
      </c>
      <c r="Z22" s="109">
        <f t="shared" si="3"/>
        <v>9.3955174530089494</v>
      </c>
      <c r="AA22" s="109">
        <f t="shared" si="4"/>
        <v>12.062028533278976</v>
      </c>
      <c r="AB22" s="109">
        <f t="shared" si="5"/>
        <v>2.0343982397628366</v>
      </c>
      <c r="AC22" s="109">
        <f t="shared" si="6"/>
        <v>4.1806942238717966</v>
      </c>
      <c r="AD22" s="109">
        <f t="shared" si="7"/>
        <v>6.4404930922183752</v>
      </c>
      <c r="AE22" s="109">
        <f t="shared" si="8"/>
        <v>0.19795871317691649</v>
      </c>
      <c r="AF22" s="109">
        <f t="shared" si="9"/>
        <v>0.65878572762383669</v>
      </c>
      <c r="AG22" s="109">
        <f t="shared" si="10"/>
        <v>4.052267859203738</v>
      </c>
      <c r="AH22" s="109">
        <f t="shared" si="11"/>
        <v>5.6615902929641635</v>
      </c>
      <c r="AI22" s="109">
        <f t="shared" si="12"/>
        <v>1.934392805839579</v>
      </c>
      <c r="AJ22" s="109">
        <f t="shared" si="13"/>
        <v>2.8146077245987158</v>
      </c>
      <c r="AK22" s="109">
        <f t="shared" si="14"/>
        <v>1.0368443925324584</v>
      </c>
      <c r="AL22" s="109">
        <f t="shared" si="15"/>
        <v>12.870468575036199</v>
      </c>
      <c r="AM22" s="109">
        <f t="shared" si="16"/>
        <v>4.3504860281332611</v>
      </c>
      <c r="AN22" s="109">
        <f t="shared" si="17"/>
        <v>2.6757668817140541</v>
      </c>
      <c r="AO22" s="109">
        <f t="shared" si="18"/>
        <v>3.8095558777728797</v>
      </c>
      <c r="AP22" s="71"/>
      <c r="AQ22" s="71"/>
      <c r="AR22" s="72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M22" s="72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</row>
    <row r="23" spans="1:84" s="74" customFormat="1" ht="21" x14ac:dyDescent="0.45">
      <c r="A23" s="108">
        <v>41699</v>
      </c>
      <c r="B23" s="109">
        <v>117.0331685514402</v>
      </c>
      <c r="C23" s="109">
        <v>135.83095199693159</v>
      </c>
      <c r="D23" s="109">
        <v>108.79903946263966</v>
      </c>
      <c r="E23" s="109">
        <v>107.25400192290545</v>
      </c>
      <c r="F23" s="109">
        <v>100.11933439666296</v>
      </c>
      <c r="G23" s="109">
        <v>102.18812757202647</v>
      </c>
      <c r="H23" s="109">
        <v>105.87777635296085</v>
      </c>
      <c r="I23" s="109">
        <v>102.02652223999597</v>
      </c>
      <c r="J23" s="109">
        <v>98.701065484335942</v>
      </c>
      <c r="K23" s="109">
        <v>112.08852331020084</v>
      </c>
      <c r="L23" s="109">
        <v>103.32966805464537</v>
      </c>
      <c r="M23" s="109">
        <v>103.7498886564715</v>
      </c>
      <c r="N23" s="109">
        <v>112.58716853636092</v>
      </c>
      <c r="O23" s="109">
        <v>102.66008726168312</v>
      </c>
      <c r="P23" s="109">
        <v>118.79335091170081</v>
      </c>
      <c r="Q23" s="109">
        <v>106.60581631111936</v>
      </c>
      <c r="R23" s="109">
        <v>104.63034608362956</v>
      </c>
      <c r="S23" s="109">
        <v>99.920342921843726</v>
      </c>
      <c r="T23" s="109">
        <v>106.76518655859726</v>
      </c>
      <c r="U23" s="71"/>
      <c r="V23" s="108">
        <v>41699</v>
      </c>
      <c r="W23" s="109">
        <f t="shared" si="0"/>
        <v>2.445219199127834</v>
      </c>
      <c r="X23" s="109">
        <f t="shared" si="1"/>
        <v>41.433654334499721</v>
      </c>
      <c r="Y23" s="109">
        <f t="shared" si="2"/>
        <v>4.088462657855402</v>
      </c>
      <c r="Z23" s="109">
        <f t="shared" si="3"/>
        <v>14.665959099678872</v>
      </c>
      <c r="AA23" s="109">
        <f t="shared" si="4"/>
        <v>11.978530230986522</v>
      </c>
      <c r="AB23" s="109">
        <f t="shared" si="5"/>
        <v>1.7607626307577533</v>
      </c>
      <c r="AC23" s="109">
        <f t="shared" si="6"/>
        <v>3.8419197385244388</v>
      </c>
      <c r="AD23" s="109">
        <f t="shared" si="7"/>
        <v>-0.53884476158644645</v>
      </c>
      <c r="AE23" s="109">
        <f t="shared" si="8"/>
        <v>6.9508183262422847</v>
      </c>
      <c r="AF23" s="109">
        <f t="shared" si="9"/>
        <v>10.881643932160131</v>
      </c>
      <c r="AG23" s="109">
        <f t="shared" si="10"/>
        <v>4.2749928363769385</v>
      </c>
      <c r="AH23" s="109">
        <f t="shared" si="11"/>
        <v>7.1509735931102796</v>
      </c>
      <c r="AI23" s="109">
        <f t="shared" si="12"/>
        <v>6.6345801903982249</v>
      </c>
      <c r="AJ23" s="109">
        <f t="shared" si="13"/>
        <v>2.2759444436873935</v>
      </c>
      <c r="AK23" s="109">
        <f t="shared" si="14"/>
        <v>1.4309137092445923</v>
      </c>
      <c r="AL23" s="109">
        <f t="shared" si="15"/>
        <v>11.778090986434847</v>
      </c>
      <c r="AM23" s="109">
        <f t="shared" si="16"/>
        <v>9.2790980165474508</v>
      </c>
      <c r="AN23" s="109">
        <f t="shared" si="17"/>
        <v>1.9241866781654551</v>
      </c>
      <c r="AO23" s="109">
        <f t="shared" si="18"/>
        <v>4.9682635830206721</v>
      </c>
      <c r="AP23" s="71"/>
      <c r="AQ23" s="71"/>
      <c r="AR23" s="72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M23" s="72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</row>
    <row r="24" spans="1:84" s="74" customFormat="1" ht="21" x14ac:dyDescent="0.45">
      <c r="A24" s="108">
        <v>41730</v>
      </c>
      <c r="B24" s="109">
        <v>106.51125250531888</v>
      </c>
      <c r="C24" s="109">
        <v>156.37579911782103</v>
      </c>
      <c r="D24" s="109">
        <v>105.55247619802785</v>
      </c>
      <c r="E24" s="109">
        <v>99.252266861307319</v>
      </c>
      <c r="F24" s="109">
        <v>105.12320410844168</v>
      </c>
      <c r="G24" s="109">
        <v>103.5468928181195</v>
      </c>
      <c r="H24" s="109">
        <v>106.7780257499243</v>
      </c>
      <c r="I24" s="109">
        <v>101.61396852689685</v>
      </c>
      <c r="J24" s="109">
        <v>104.26838339951871</v>
      </c>
      <c r="K24" s="109">
        <v>97.86976294790982</v>
      </c>
      <c r="L24" s="109">
        <v>103.68209370932205</v>
      </c>
      <c r="M24" s="109">
        <v>105.8392537760912</v>
      </c>
      <c r="N24" s="109">
        <v>105.72305819400255</v>
      </c>
      <c r="O24" s="109">
        <v>103.79059432325298</v>
      </c>
      <c r="P24" s="109">
        <v>105.19926775699084</v>
      </c>
      <c r="Q24" s="109">
        <v>108.06843822154286</v>
      </c>
      <c r="R24" s="109">
        <v>102.13657082613663</v>
      </c>
      <c r="S24" s="109">
        <v>100.48181625603361</v>
      </c>
      <c r="T24" s="109">
        <v>104.79060211887303</v>
      </c>
      <c r="U24" s="71"/>
      <c r="V24" s="108">
        <v>41730</v>
      </c>
      <c r="W24" s="109">
        <f t="shared" si="0"/>
        <v>0.1556956147075681</v>
      </c>
      <c r="X24" s="109">
        <f t="shared" si="1"/>
        <v>71.990522053707224</v>
      </c>
      <c r="Y24" s="109">
        <f t="shared" si="2"/>
        <v>1.2401103909976712</v>
      </c>
      <c r="Z24" s="109">
        <f t="shared" si="3"/>
        <v>8.5548566934951396</v>
      </c>
      <c r="AA24" s="109">
        <f t="shared" si="4"/>
        <v>4.9070410524865764</v>
      </c>
      <c r="AB24" s="109">
        <f t="shared" si="5"/>
        <v>2.0309074720227471</v>
      </c>
      <c r="AC24" s="109">
        <f t="shared" si="6"/>
        <v>3.6369187950796373</v>
      </c>
      <c r="AD24" s="109">
        <f t="shared" si="7"/>
        <v>10.025800204864225</v>
      </c>
      <c r="AE24" s="109">
        <f t="shared" si="8"/>
        <v>1.3126623035780653</v>
      </c>
      <c r="AF24" s="109">
        <f t="shared" si="9"/>
        <v>1.6119471604560118</v>
      </c>
      <c r="AG24" s="109">
        <f t="shared" si="10"/>
        <v>4.0835378109623406</v>
      </c>
      <c r="AH24" s="109">
        <f t="shared" si="11"/>
        <v>3.7058365844659704</v>
      </c>
      <c r="AI24" s="109">
        <f t="shared" si="12"/>
        <v>2.1828667425517949</v>
      </c>
      <c r="AJ24" s="109">
        <f t="shared" si="13"/>
        <v>4.4464911755909782</v>
      </c>
      <c r="AK24" s="109">
        <f t="shared" si="14"/>
        <v>3.4848823605091184</v>
      </c>
      <c r="AL24" s="109">
        <f t="shared" si="15"/>
        <v>12.107201608159386</v>
      </c>
      <c r="AM24" s="109">
        <f t="shared" si="16"/>
        <v>4.9812809938003966E-2</v>
      </c>
      <c r="AN24" s="109">
        <f t="shared" si="17"/>
        <v>1.4514705382749469</v>
      </c>
      <c r="AO24" s="109">
        <f t="shared" si="18"/>
        <v>3.5557331299781509</v>
      </c>
      <c r="AP24" s="71"/>
      <c r="AQ24" s="71"/>
      <c r="AR24" s="72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M24" s="72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</row>
    <row r="25" spans="1:84" s="74" customFormat="1" ht="21" x14ac:dyDescent="0.45">
      <c r="A25" s="108">
        <v>41760</v>
      </c>
      <c r="B25" s="109">
        <v>101.55567199351634</v>
      </c>
      <c r="C25" s="109">
        <v>145.2937143169753</v>
      </c>
      <c r="D25" s="109">
        <v>105.7184481169798</v>
      </c>
      <c r="E25" s="109">
        <v>104.66263458969311</v>
      </c>
      <c r="F25" s="109">
        <v>109.85737253002613</v>
      </c>
      <c r="G25" s="109">
        <v>101.84522906420978</v>
      </c>
      <c r="H25" s="109">
        <v>105.83634004250931</v>
      </c>
      <c r="I25" s="109">
        <v>106.05029037053521</v>
      </c>
      <c r="J25" s="109">
        <v>99.590452862515718</v>
      </c>
      <c r="K25" s="109">
        <v>102.54456937100117</v>
      </c>
      <c r="L25" s="109">
        <v>104.03388649661561</v>
      </c>
      <c r="M25" s="109">
        <v>102.85695523877612</v>
      </c>
      <c r="N25" s="109">
        <v>106.84383661009352</v>
      </c>
      <c r="O25" s="109">
        <v>104.13796251974314</v>
      </c>
      <c r="P25" s="109">
        <v>98.734557085094764</v>
      </c>
      <c r="Q25" s="109">
        <v>108.34226600211444</v>
      </c>
      <c r="R25" s="109">
        <v>113.1127267589613</v>
      </c>
      <c r="S25" s="109">
        <v>100.16549165708615</v>
      </c>
      <c r="T25" s="109">
        <v>104.39577371934155</v>
      </c>
      <c r="U25" s="71"/>
      <c r="V25" s="108">
        <v>41760</v>
      </c>
      <c r="W25" s="109">
        <f t="shared" si="0"/>
        <v>2.2746299643422248</v>
      </c>
      <c r="X25" s="109">
        <f t="shared" si="1"/>
        <v>41.154662620639073</v>
      </c>
      <c r="Y25" s="109">
        <f t="shared" si="2"/>
        <v>2.7599962224070822</v>
      </c>
      <c r="Z25" s="109">
        <f t="shared" si="3"/>
        <v>15.026405208623061</v>
      </c>
      <c r="AA25" s="109">
        <f t="shared" si="4"/>
        <v>4.2474763799317259</v>
      </c>
      <c r="AB25" s="109">
        <f t="shared" si="5"/>
        <v>2.4251104329496229</v>
      </c>
      <c r="AC25" s="109">
        <f t="shared" si="6"/>
        <v>5.4681695128864476</v>
      </c>
      <c r="AD25" s="109">
        <f t="shared" si="7"/>
        <v>5.7864150873968327</v>
      </c>
      <c r="AE25" s="109">
        <f t="shared" si="8"/>
        <v>4.0169656416916979</v>
      </c>
      <c r="AF25" s="109">
        <f t="shared" si="9"/>
        <v>10.788385434573769</v>
      </c>
      <c r="AG25" s="109">
        <f t="shared" si="10"/>
        <v>4.51444717803777</v>
      </c>
      <c r="AH25" s="109">
        <f t="shared" si="11"/>
        <v>3.4173117563321114</v>
      </c>
      <c r="AI25" s="109">
        <f t="shared" si="12"/>
        <v>8.9103485871073929</v>
      </c>
      <c r="AJ25" s="109">
        <f t="shared" si="13"/>
        <v>4.3891041672766846</v>
      </c>
      <c r="AK25" s="109">
        <f t="shared" si="14"/>
        <v>3.8427459152840413</v>
      </c>
      <c r="AL25" s="109">
        <f t="shared" si="15"/>
        <v>4.8760282410992914</v>
      </c>
      <c r="AM25" s="109">
        <f t="shared" si="16"/>
        <v>12.509932609211958</v>
      </c>
      <c r="AN25" s="109">
        <f t="shared" si="17"/>
        <v>1.4224898399712629</v>
      </c>
      <c r="AO25" s="109">
        <f t="shared" si="18"/>
        <v>4.9141492286227617</v>
      </c>
      <c r="AP25" s="71"/>
      <c r="AQ25" s="71"/>
      <c r="AR25" s="72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M25" s="72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</row>
    <row r="26" spans="1:84" s="74" customFormat="1" ht="21" x14ac:dyDescent="0.45">
      <c r="A26" s="108">
        <v>41791</v>
      </c>
      <c r="B26" s="109">
        <v>93.336824481395738</v>
      </c>
      <c r="C26" s="109">
        <v>133.38591553119903</v>
      </c>
      <c r="D26" s="109">
        <v>98.477708666100384</v>
      </c>
      <c r="E26" s="109">
        <v>106.97923965913061</v>
      </c>
      <c r="F26" s="109">
        <v>106.1047853084911</v>
      </c>
      <c r="G26" s="109">
        <v>100.16489940908622</v>
      </c>
      <c r="H26" s="109">
        <v>100.33110983349872</v>
      </c>
      <c r="I26" s="109">
        <v>103.92410416214551</v>
      </c>
      <c r="J26" s="109">
        <v>100.10104521694288</v>
      </c>
      <c r="K26" s="109">
        <v>104.79843347323596</v>
      </c>
      <c r="L26" s="109">
        <v>103.68592482834997</v>
      </c>
      <c r="M26" s="109">
        <v>98.968175575613913</v>
      </c>
      <c r="N26" s="109">
        <v>100.11366364959737</v>
      </c>
      <c r="O26" s="109">
        <v>104.30060955827921</v>
      </c>
      <c r="P26" s="109">
        <v>99.272661568919546</v>
      </c>
      <c r="Q26" s="109">
        <v>104.0721787251035</v>
      </c>
      <c r="R26" s="109">
        <v>104.35764899620472</v>
      </c>
      <c r="S26" s="109">
        <v>100.31115493076707</v>
      </c>
      <c r="T26" s="109">
        <v>101.05595861637853</v>
      </c>
      <c r="U26" s="71"/>
      <c r="V26" s="108">
        <v>41791</v>
      </c>
      <c r="W26" s="109">
        <f t="shared" si="0"/>
        <v>1.851860793432266</v>
      </c>
      <c r="X26" s="109">
        <f t="shared" si="1"/>
        <v>45.514221071231589</v>
      </c>
      <c r="Y26" s="109">
        <f t="shared" si="2"/>
        <v>4.427554737835294</v>
      </c>
      <c r="Z26" s="109">
        <f t="shared" si="3"/>
        <v>15.866253119180016</v>
      </c>
      <c r="AA26" s="109">
        <f t="shared" si="4"/>
        <v>5.0312480544826457</v>
      </c>
      <c r="AB26" s="109">
        <f t="shared" si="5"/>
        <v>2.9205618664113047</v>
      </c>
      <c r="AC26" s="109">
        <f t="shared" si="6"/>
        <v>4.6132321747429188</v>
      </c>
      <c r="AD26" s="109">
        <f t="shared" si="7"/>
        <v>3.419003456336128</v>
      </c>
      <c r="AE26" s="109">
        <f t="shared" si="8"/>
        <v>-0.80172046344161174</v>
      </c>
      <c r="AF26" s="109">
        <f t="shared" si="9"/>
        <v>-1.4230149551552529</v>
      </c>
      <c r="AG26" s="109">
        <f t="shared" si="10"/>
        <v>4.3783324284960372</v>
      </c>
      <c r="AH26" s="109">
        <f t="shared" si="11"/>
        <v>3.0738120696031501</v>
      </c>
      <c r="AI26" s="109">
        <f t="shared" si="12"/>
        <v>9.1273096762755301</v>
      </c>
      <c r="AJ26" s="109">
        <f t="shared" si="13"/>
        <v>4.0467279208916693</v>
      </c>
      <c r="AK26" s="109">
        <f t="shared" si="14"/>
        <v>3.7460747904619893</v>
      </c>
      <c r="AL26" s="109">
        <f t="shared" si="15"/>
        <v>5.4590427914746016</v>
      </c>
      <c r="AM26" s="109">
        <f t="shared" si="16"/>
        <v>8.7632916320205396</v>
      </c>
      <c r="AN26" s="109">
        <f t="shared" si="17"/>
        <v>3.047193738308664</v>
      </c>
      <c r="AO26" s="109">
        <f t="shared" si="18"/>
        <v>4.4792233399703463</v>
      </c>
      <c r="AP26" s="71"/>
      <c r="AQ26" s="71"/>
      <c r="AR26" s="72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M26" s="72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</row>
    <row r="27" spans="1:84" s="74" customFormat="1" ht="21" x14ac:dyDescent="0.45">
      <c r="A27" s="108">
        <v>41821</v>
      </c>
      <c r="B27" s="109">
        <v>95.076565207597838</v>
      </c>
      <c r="C27" s="109">
        <v>171.73870053859599</v>
      </c>
      <c r="D27" s="109">
        <v>103.58464733741734</v>
      </c>
      <c r="E27" s="109">
        <v>101.05394246203461</v>
      </c>
      <c r="F27" s="109">
        <v>106.52039894951182</v>
      </c>
      <c r="G27" s="109">
        <v>101.62582191529336</v>
      </c>
      <c r="H27" s="109">
        <v>102.20122145424972</v>
      </c>
      <c r="I27" s="109">
        <v>107.08717040998164</v>
      </c>
      <c r="J27" s="109">
        <v>103.47877674837292</v>
      </c>
      <c r="K27" s="109">
        <v>102.3201838810258</v>
      </c>
      <c r="L27" s="109">
        <v>104.31277463733166</v>
      </c>
      <c r="M27" s="109">
        <v>104.828976733657</v>
      </c>
      <c r="N27" s="109">
        <v>102.31270418416248</v>
      </c>
      <c r="O27" s="109">
        <v>103.99639305331488</v>
      </c>
      <c r="P27" s="109">
        <v>107.94682310622295</v>
      </c>
      <c r="Q27" s="109">
        <v>115.61957900136419</v>
      </c>
      <c r="R27" s="109">
        <v>102.94313044076324</v>
      </c>
      <c r="S27" s="109">
        <v>102.29661049013443</v>
      </c>
      <c r="T27" s="109">
        <v>103.78230103655817</v>
      </c>
      <c r="U27" s="71"/>
      <c r="V27" s="108">
        <v>41821</v>
      </c>
      <c r="W27" s="109">
        <f t="shared" si="0"/>
        <v>3.1577973508073711</v>
      </c>
      <c r="X27" s="109">
        <f t="shared" si="1"/>
        <v>73.11112921978696</v>
      </c>
      <c r="Y27" s="109">
        <f t="shared" si="2"/>
        <v>5.3167420242725854</v>
      </c>
      <c r="Z27" s="109">
        <f t="shared" si="3"/>
        <v>1.5054723051781735</v>
      </c>
      <c r="AA27" s="109">
        <f t="shared" si="4"/>
        <v>6.5353164845693499</v>
      </c>
      <c r="AB27" s="109">
        <f t="shared" si="5"/>
        <v>3.515326098028666</v>
      </c>
      <c r="AC27" s="109">
        <f t="shared" si="6"/>
        <v>6.324984612954367</v>
      </c>
      <c r="AD27" s="109">
        <f t="shared" si="7"/>
        <v>4.7455721538940594</v>
      </c>
      <c r="AE27" s="109">
        <f t="shared" si="8"/>
        <v>4.0303932492264209</v>
      </c>
      <c r="AF27" s="109">
        <f t="shared" si="9"/>
        <v>3.6641244491090674</v>
      </c>
      <c r="AG27" s="109">
        <f t="shared" si="10"/>
        <v>4.2607155330125295</v>
      </c>
      <c r="AH27" s="109">
        <f t="shared" si="11"/>
        <v>4.4337972425406065</v>
      </c>
      <c r="AI27" s="109">
        <f t="shared" si="12"/>
        <v>8.568846329969972</v>
      </c>
      <c r="AJ27" s="109">
        <f t="shared" si="13"/>
        <v>3.7993761927266121</v>
      </c>
      <c r="AK27" s="109">
        <f t="shared" si="14"/>
        <v>2.7608986539663363</v>
      </c>
      <c r="AL27" s="109">
        <f t="shared" si="15"/>
        <v>9.630796155801292</v>
      </c>
      <c r="AM27" s="109">
        <f t="shared" si="16"/>
        <v>-0.34716481505637375</v>
      </c>
      <c r="AN27" s="109">
        <f t="shared" si="17"/>
        <v>4.5784915369819572</v>
      </c>
      <c r="AO27" s="109">
        <f t="shared" si="18"/>
        <v>5.2066927725287684</v>
      </c>
      <c r="AP27" s="71"/>
      <c r="AQ27" s="71"/>
      <c r="AR27" s="72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M27" s="72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</row>
    <row r="28" spans="1:84" s="74" customFormat="1" ht="21" x14ac:dyDescent="0.45">
      <c r="A28" s="108">
        <v>41852</v>
      </c>
      <c r="B28" s="109">
        <v>95.444423872385329</v>
      </c>
      <c r="C28" s="109">
        <v>147.05257442778677</v>
      </c>
      <c r="D28" s="109">
        <v>97.223749425366492</v>
      </c>
      <c r="E28" s="109">
        <v>95.200743265254388</v>
      </c>
      <c r="F28" s="109">
        <v>111.02117314161801</v>
      </c>
      <c r="G28" s="109">
        <v>103.15582321276742</v>
      </c>
      <c r="H28" s="109">
        <v>102.31370210177484</v>
      </c>
      <c r="I28" s="109">
        <v>107.67642106593912</v>
      </c>
      <c r="J28" s="109">
        <v>96.929951588515038</v>
      </c>
      <c r="K28" s="109">
        <v>101.22969779351413</v>
      </c>
      <c r="L28" s="109">
        <v>104.31364590823522</v>
      </c>
      <c r="M28" s="109">
        <v>101.51728003757269</v>
      </c>
      <c r="N28" s="109">
        <v>96.490334658059552</v>
      </c>
      <c r="O28" s="109">
        <v>104.1715880516096</v>
      </c>
      <c r="P28" s="109">
        <v>108.79756359851791</v>
      </c>
      <c r="Q28" s="109">
        <v>109.88276874126831</v>
      </c>
      <c r="R28" s="109">
        <v>102.88913393309147</v>
      </c>
      <c r="S28" s="109">
        <v>102.68004364819258</v>
      </c>
      <c r="T28" s="109">
        <v>102.1965695282595</v>
      </c>
      <c r="U28" s="71"/>
      <c r="V28" s="108">
        <v>41852</v>
      </c>
      <c r="W28" s="109">
        <f t="shared" si="0"/>
        <v>0.2057390247246218</v>
      </c>
      <c r="X28" s="109">
        <f t="shared" si="1"/>
        <v>55.400398751060862</v>
      </c>
      <c r="Y28" s="109">
        <f t="shared" si="2"/>
        <v>2.6291155378688842</v>
      </c>
      <c r="Z28" s="109">
        <f t="shared" si="3"/>
        <v>-4.9347136086008732</v>
      </c>
      <c r="AA28" s="109">
        <f t="shared" si="4"/>
        <v>6.7734361967518737</v>
      </c>
      <c r="AB28" s="109">
        <f t="shared" si="5"/>
        <v>3.5525090833078821</v>
      </c>
      <c r="AC28" s="109">
        <f t="shared" si="6"/>
        <v>6.6409609368075451</v>
      </c>
      <c r="AD28" s="109">
        <f t="shared" si="7"/>
        <v>6.1188596575265137</v>
      </c>
      <c r="AE28" s="109">
        <f t="shared" si="8"/>
        <v>-1.693363473526972</v>
      </c>
      <c r="AF28" s="109">
        <f t="shared" si="9"/>
        <v>6.8157900823941731</v>
      </c>
      <c r="AG28" s="109">
        <f t="shared" si="10"/>
        <v>4.0040766128024359</v>
      </c>
      <c r="AH28" s="109">
        <f t="shared" si="11"/>
        <v>3.1932515342783461</v>
      </c>
      <c r="AI28" s="109">
        <f t="shared" si="12"/>
        <v>7.4169567479956129</v>
      </c>
      <c r="AJ28" s="109">
        <f t="shared" si="13"/>
        <v>3.9102886318201513</v>
      </c>
      <c r="AK28" s="109">
        <f t="shared" si="14"/>
        <v>2.3437984502224367</v>
      </c>
      <c r="AL28" s="109">
        <f t="shared" si="15"/>
        <v>8.4731909664782279E-2</v>
      </c>
      <c r="AM28" s="109">
        <f t="shared" si="16"/>
        <v>-0.50644349274888611</v>
      </c>
      <c r="AN28" s="109">
        <f t="shared" si="17"/>
        <v>3.8392347109446092</v>
      </c>
      <c r="AO28" s="109">
        <f t="shared" si="18"/>
        <v>3.5761180134499284</v>
      </c>
      <c r="AP28" s="71"/>
      <c r="AQ28" s="71"/>
      <c r="AR28" s="72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M28" s="72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</row>
    <row r="29" spans="1:84" s="74" customFormat="1" ht="21" x14ac:dyDescent="0.45">
      <c r="A29" s="108">
        <v>41883</v>
      </c>
      <c r="B29" s="109">
        <v>94.143358833493906</v>
      </c>
      <c r="C29" s="109">
        <v>163.9358350812966</v>
      </c>
      <c r="D29" s="109">
        <v>93.822793575930532</v>
      </c>
      <c r="E29" s="109">
        <v>102.98319311176998</v>
      </c>
      <c r="F29" s="109">
        <v>106.72686625830706</v>
      </c>
      <c r="G29" s="109">
        <v>103.84122330281816</v>
      </c>
      <c r="H29" s="109">
        <v>102.76732450227027</v>
      </c>
      <c r="I29" s="109">
        <v>100.12822230274455</v>
      </c>
      <c r="J29" s="109">
        <v>97.671901327223694</v>
      </c>
      <c r="K29" s="109">
        <v>104.33031400234974</v>
      </c>
      <c r="L29" s="109">
        <v>104.41056279841121</v>
      </c>
      <c r="M29" s="109">
        <v>98.756371305860114</v>
      </c>
      <c r="N29" s="109">
        <v>101.86773796835685</v>
      </c>
      <c r="O29" s="109">
        <v>104.75490515579745</v>
      </c>
      <c r="P29" s="109">
        <v>102.01131028774087</v>
      </c>
      <c r="Q29" s="109">
        <v>109.69703208582007</v>
      </c>
      <c r="R29" s="109">
        <v>103.25611220672558</v>
      </c>
      <c r="S29" s="109">
        <v>102.3425914182228</v>
      </c>
      <c r="T29" s="109">
        <v>101.76515477477395</v>
      </c>
      <c r="U29" s="71"/>
      <c r="V29" s="108">
        <v>41883</v>
      </c>
      <c r="W29" s="109">
        <f t="shared" si="0"/>
        <v>2.9958796319691174</v>
      </c>
      <c r="X29" s="109">
        <f t="shared" si="1"/>
        <v>77.594050085175013</v>
      </c>
      <c r="Y29" s="109">
        <f t="shared" si="2"/>
        <v>2.995698091133022</v>
      </c>
      <c r="Z29" s="109">
        <f t="shared" si="3"/>
        <v>-4.5603669040852139</v>
      </c>
      <c r="AA29" s="109">
        <f t="shared" si="4"/>
        <v>6.6876141488270662</v>
      </c>
      <c r="AB29" s="109">
        <f t="shared" si="5"/>
        <v>3.4360191128984781</v>
      </c>
      <c r="AC29" s="109">
        <f t="shared" si="6"/>
        <v>5.693669805917807</v>
      </c>
      <c r="AD29" s="109">
        <f t="shared" si="7"/>
        <v>4.2202490601904543</v>
      </c>
      <c r="AE29" s="109">
        <f t="shared" si="8"/>
        <v>1.9949943432742856</v>
      </c>
      <c r="AF29" s="109">
        <f t="shared" si="9"/>
        <v>0.75927951939263494</v>
      </c>
      <c r="AG29" s="109">
        <f t="shared" si="10"/>
        <v>3.9478015221740179</v>
      </c>
      <c r="AH29" s="109">
        <f t="shared" si="11"/>
        <v>4.1115675120845623</v>
      </c>
      <c r="AI29" s="109">
        <f t="shared" si="12"/>
        <v>9.3452357377233426</v>
      </c>
      <c r="AJ29" s="109">
        <f t="shared" si="13"/>
        <v>3.1256508351555965</v>
      </c>
      <c r="AK29" s="109">
        <f t="shared" si="14"/>
        <v>2.6815052683807181</v>
      </c>
      <c r="AL29" s="109">
        <f t="shared" si="15"/>
        <v>10.414555190395575</v>
      </c>
      <c r="AM29" s="109">
        <f t="shared" si="16"/>
        <v>-2.2481506105986711</v>
      </c>
      <c r="AN29" s="109">
        <f t="shared" si="17"/>
        <v>1.6564928366009894</v>
      </c>
      <c r="AO29" s="109">
        <f t="shared" si="18"/>
        <v>4.1402373592526658</v>
      </c>
      <c r="AP29" s="71"/>
      <c r="AQ29" s="71"/>
      <c r="AR29" s="72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M29" s="72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</row>
    <row r="30" spans="1:84" s="74" customFormat="1" ht="21" x14ac:dyDescent="0.45">
      <c r="A30" s="108">
        <v>41913</v>
      </c>
      <c r="B30" s="109">
        <v>93.400966993953048</v>
      </c>
      <c r="C30" s="109">
        <v>150.11115824858101</v>
      </c>
      <c r="D30" s="109">
        <v>99.903482003181409</v>
      </c>
      <c r="E30" s="109">
        <v>114.05826067182674</v>
      </c>
      <c r="F30" s="109">
        <v>112.77735300199564</v>
      </c>
      <c r="G30" s="109">
        <v>105.52063322386726</v>
      </c>
      <c r="H30" s="109">
        <v>106.4387086575596</v>
      </c>
      <c r="I30" s="109">
        <v>106.97537151964387</v>
      </c>
      <c r="J30" s="109">
        <v>99.602317237689434</v>
      </c>
      <c r="K30" s="109">
        <v>104.96742825219653</v>
      </c>
      <c r="L30" s="109">
        <v>105.34028812156242</v>
      </c>
      <c r="M30" s="109">
        <v>109.19040270210824</v>
      </c>
      <c r="N30" s="109">
        <v>104.3854466349095</v>
      </c>
      <c r="O30" s="109">
        <v>105.30101421204516</v>
      </c>
      <c r="P30" s="109">
        <v>88.401254821028289</v>
      </c>
      <c r="Q30" s="109">
        <v>115.74853396750474</v>
      </c>
      <c r="R30" s="109">
        <v>104.37182685964548</v>
      </c>
      <c r="S30" s="109">
        <v>105.71907518112343</v>
      </c>
      <c r="T30" s="109">
        <v>103.89383676472231</v>
      </c>
      <c r="U30" s="71"/>
      <c r="V30" s="108">
        <v>41913</v>
      </c>
      <c r="W30" s="109">
        <f t="shared" si="0"/>
        <v>2.3449742072700701</v>
      </c>
      <c r="X30" s="109">
        <f t="shared" si="1"/>
        <v>44.186179232382131</v>
      </c>
      <c r="Y30" s="109">
        <f t="shared" si="2"/>
        <v>4.3696930762114619</v>
      </c>
      <c r="Z30" s="109">
        <f t="shared" si="3"/>
        <v>2.5468945770932265</v>
      </c>
      <c r="AA30" s="109">
        <f t="shared" si="4"/>
        <v>7.7995580890537468</v>
      </c>
      <c r="AB30" s="109">
        <f t="shared" si="5"/>
        <v>4.3702413189344611</v>
      </c>
      <c r="AC30" s="109">
        <f t="shared" si="6"/>
        <v>6.2952455430043557</v>
      </c>
      <c r="AD30" s="109">
        <f t="shared" si="7"/>
        <v>3.6738711763225353</v>
      </c>
      <c r="AE30" s="109">
        <f t="shared" si="8"/>
        <v>-7.4080910922110661</v>
      </c>
      <c r="AF30" s="109">
        <f t="shared" si="9"/>
        <v>13.119046653871806</v>
      </c>
      <c r="AG30" s="109">
        <f t="shared" si="10"/>
        <v>3.9220532777891606</v>
      </c>
      <c r="AH30" s="109">
        <f t="shared" si="11"/>
        <v>3.2539927686502352</v>
      </c>
      <c r="AI30" s="109">
        <f t="shared" si="12"/>
        <v>7.5352388211936727</v>
      </c>
      <c r="AJ30" s="109">
        <f t="shared" si="13"/>
        <v>3.8914758060135881</v>
      </c>
      <c r="AK30" s="109">
        <f t="shared" si="14"/>
        <v>3.4374879793167565</v>
      </c>
      <c r="AL30" s="109">
        <f t="shared" si="15"/>
        <v>16.3386434345216</v>
      </c>
      <c r="AM30" s="109">
        <f t="shared" si="16"/>
        <v>-2.1040315273293686</v>
      </c>
      <c r="AN30" s="109">
        <f t="shared" si="17"/>
        <v>2.3510464164828306</v>
      </c>
      <c r="AO30" s="109">
        <f t="shared" si="18"/>
        <v>4.42423841173607</v>
      </c>
      <c r="AP30" s="71"/>
      <c r="AQ30" s="71"/>
      <c r="AR30" s="72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M30" s="72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</row>
    <row r="31" spans="1:84" s="74" customFormat="1" ht="21" x14ac:dyDescent="0.45">
      <c r="A31" s="108">
        <v>41944</v>
      </c>
      <c r="B31" s="109">
        <v>98.932586151537635</v>
      </c>
      <c r="C31" s="109">
        <v>139.95929492352042</v>
      </c>
      <c r="D31" s="109">
        <v>107.05680761287664</v>
      </c>
      <c r="E31" s="109">
        <v>117.86728999687597</v>
      </c>
      <c r="F31" s="109">
        <v>117.88273874643227</v>
      </c>
      <c r="G31" s="109">
        <v>108.88432968702124</v>
      </c>
      <c r="H31" s="109">
        <v>108.15535546369773</v>
      </c>
      <c r="I31" s="109">
        <v>108.0605707698713</v>
      </c>
      <c r="J31" s="109">
        <v>100.04347903698523</v>
      </c>
      <c r="K31" s="109">
        <v>108.21403098412256</v>
      </c>
      <c r="L31" s="109">
        <v>105.95312856279502</v>
      </c>
      <c r="M31" s="109">
        <v>112.21167226809943</v>
      </c>
      <c r="N31" s="109">
        <v>111.88275932736943</v>
      </c>
      <c r="O31" s="109">
        <v>105.4908696905391</v>
      </c>
      <c r="P31" s="109">
        <v>85.974765589163454</v>
      </c>
      <c r="Q31" s="109">
        <v>112.6767486641458</v>
      </c>
      <c r="R31" s="109">
        <v>105.17958576653423</v>
      </c>
      <c r="S31" s="109">
        <v>111.46562731167555</v>
      </c>
      <c r="T31" s="109">
        <v>107.09781188404661</v>
      </c>
      <c r="U31" s="71"/>
      <c r="V31" s="108">
        <v>41944</v>
      </c>
      <c r="W31" s="109">
        <f t="shared" si="0"/>
        <v>0.733375835178947</v>
      </c>
      <c r="X31" s="109">
        <f t="shared" si="1"/>
        <v>28.482592305381161</v>
      </c>
      <c r="Y31" s="109">
        <f t="shared" si="2"/>
        <v>5.1184502511416099</v>
      </c>
      <c r="Z31" s="109">
        <f t="shared" si="3"/>
        <v>5.8196512938457658</v>
      </c>
      <c r="AA31" s="109">
        <f t="shared" si="4"/>
        <v>8.8352453988044317</v>
      </c>
      <c r="AB31" s="109">
        <f t="shared" si="5"/>
        <v>6.1295795061906233</v>
      </c>
      <c r="AC31" s="109">
        <f t="shared" si="6"/>
        <v>4.5027637923909225</v>
      </c>
      <c r="AD31" s="109">
        <f t="shared" si="7"/>
        <v>4.0264596013243334</v>
      </c>
      <c r="AE31" s="109">
        <f t="shared" si="8"/>
        <v>-1.3446947480204727</v>
      </c>
      <c r="AF31" s="109">
        <f t="shared" si="9"/>
        <v>0.84372407053250242</v>
      </c>
      <c r="AG31" s="109">
        <f t="shared" si="10"/>
        <v>4.0996563871368323</v>
      </c>
      <c r="AH31" s="109">
        <f t="shared" si="11"/>
        <v>4.2616673688619358</v>
      </c>
      <c r="AI31" s="109">
        <f t="shared" si="12"/>
        <v>4.5723000996595431</v>
      </c>
      <c r="AJ31" s="109">
        <f t="shared" si="13"/>
        <v>3.9367925454131267</v>
      </c>
      <c r="AK31" s="109">
        <f t="shared" si="14"/>
        <v>4.0368442549595613</v>
      </c>
      <c r="AL31" s="109">
        <f t="shared" si="15"/>
        <v>8.0220455052216266</v>
      </c>
      <c r="AM31" s="109">
        <f t="shared" si="16"/>
        <v>4.0626184141224257</v>
      </c>
      <c r="AN31" s="109">
        <f t="shared" si="17"/>
        <v>6.9015489583075009</v>
      </c>
      <c r="AO31" s="109">
        <f t="shared" si="18"/>
        <v>4.8279717170476459</v>
      </c>
      <c r="AP31" s="71"/>
      <c r="AQ31" s="71"/>
      <c r="AR31" s="72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M31" s="72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</row>
    <row r="32" spans="1:84" s="74" customFormat="1" ht="21" x14ac:dyDescent="0.45">
      <c r="A32" s="110">
        <v>41974</v>
      </c>
      <c r="B32" s="111">
        <v>108.02116009048042</v>
      </c>
      <c r="C32" s="111">
        <v>161.24607407898506</v>
      </c>
      <c r="D32" s="111">
        <v>112.88146447324466</v>
      </c>
      <c r="E32" s="111">
        <v>119.82396997842906</v>
      </c>
      <c r="F32" s="111">
        <v>111.6180555835106</v>
      </c>
      <c r="G32" s="111">
        <v>110.39677784863312</v>
      </c>
      <c r="H32" s="111">
        <v>115.02677461506987</v>
      </c>
      <c r="I32" s="111">
        <v>133.88301103811821</v>
      </c>
      <c r="J32" s="111">
        <v>121.95819300938633</v>
      </c>
      <c r="K32" s="111">
        <v>106.56115390673963</v>
      </c>
      <c r="L32" s="111">
        <v>107.23524730176489</v>
      </c>
      <c r="M32" s="111">
        <v>120.91094958406119</v>
      </c>
      <c r="N32" s="111">
        <v>120.85872640358266</v>
      </c>
      <c r="O32" s="111">
        <v>107.38398275206693</v>
      </c>
      <c r="P32" s="111">
        <v>95.857464258643134</v>
      </c>
      <c r="Q32" s="111">
        <v>114.38342406495799</v>
      </c>
      <c r="R32" s="111">
        <v>100.68051589772386</v>
      </c>
      <c r="S32" s="111">
        <v>114.55940116186034</v>
      </c>
      <c r="T32" s="111">
        <v>112.26375811177886</v>
      </c>
      <c r="U32" s="71"/>
      <c r="V32" s="110">
        <v>41974</v>
      </c>
      <c r="W32" s="111">
        <f t="shared" si="0"/>
        <v>1.6580201283487241</v>
      </c>
      <c r="X32" s="111">
        <f t="shared" si="1"/>
        <v>28.809799134572359</v>
      </c>
      <c r="Y32" s="111">
        <f t="shared" si="2"/>
        <v>5.4414715889177501</v>
      </c>
      <c r="Z32" s="111">
        <f t="shared" si="3"/>
        <v>4.2867386698705729</v>
      </c>
      <c r="AA32" s="111">
        <f t="shared" si="4"/>
        <v>5.5745381230150883</v>
      </c>
      <c r="AB32" s="111">
        <f t="shared" si="5"/>
        <v>6.945265257451311</v>
      </c>
      <c r="AC32" s="111">
        <f t="shared" si="6"/>
        <v>5.943004592173537</v>
      </c>
      <c r="AD32" s="111">
        <f t="shared" si="7"/>
        <v>10.238695882363885</v>
      </c>
      <c r="AE32" s="111">
        <f t="shared" si="8"/>
        <v>3.2191093450739174</v>
      </c>
      <c r="AF32" s="111">
        <f t="shared" si="9"/>
        <v>5.9480486971486215</v>
      </c>
      <c r="AG32" s="111">
        <f t="shared" si="10"/>
        <v>4.1666584802406277</v>
      </c>
      <c r="AH32" s="111">
        <f t="shared" si="11"/>
        <v>4.9365087715022895</v>
      </c>
      <c r="AI32" s="111">
        <f t="shared" si="12"/>
        <v>-1.436574693217139</v>
      </c>
      <c r="AJ32" s="111">
        <f t="shared" si="13"/>
        <v>5.4034055947903568</v>
      </c>
      <c r="AK32" s="111">
        <f t="shared" si="14"/>
        <v>4.6204295821025596</v>
      </c>
      <c r="AL32" s="111">
        <f t="shared" si="15"/>
        <v>11.308035445011939</v>
      </c>
      <c r="AM32" s="111">
        <f t="shared" si="16"/>
        <v>4.1603356997188143</v>
      </c>
      <c r="AN32" s="111">
        <f t="shared" si="17"/>
        <v>9.6982625421034214</v>
      </c>
      <c r="AO32" s="111">
        <f t="shared" si="18"/>
        <v>5.6318472332041551</v>
      </c>
      <c r="AP32" s="71"/>
      <c r="AQ32" s="71"/>
      <c r="AR32" s="72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M32" s="72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</row>
    <row r="33" spans="1:84" s="74" customFormat="1" ht="21" x14ac:dyDescent="0.45">
      <c r="A33" s="77">
        <v>42005</v>
      </c>
      <c r="B33" s="78">
        <v>109.37482311659836</v>
      </c>
      <c r="C33" s="78">
        <v>168.38167267820572</v>
      </c>
      <c r="D33" s="78">
        <v>108.37904504814682</v>
      </c>
      <c r="E33" s="78">
        <v>111.57699435413319</v>
      </c>
      <c r="F33" s="78">
        <v>104.55770080128626</v>
      </c>
      <c r="G33" s="78">
        <v>106.28948391311445</v>
      </c>
      <c r="H33" s="78">
        <v>104.20968803805961</v>
      </c>
      <c r="I33" s="78">
        <v>104.15075586698057</v>
      </c>
      <c r="J33" s="78">
        <v>97.389814329548585</v>
      </c>
      <c r="K33" s="78">
        <v>117.12279890240465</v>
      </c>
      <c r="L33" s="78">
        <v>106.18151141989816</v>
      </c>
      <c r="M33" s="78">
        <v>106.44878453921832</v>
      </c>
      <c r="N33" s="78">
        <v>112.58373363246139</v>
      </c>
      <c r="O33" s="78">
        <v>104.1532244602344</v>
      </c>
      <c r="P33" s="78">
        <v>103.01733264065776</v>
      </c>
      <c r="Q33" s="78">
        <v>112.51352201780331</v>
      </c>
      <c r="R33" s="78">
        <v>99.425414540900405</v>
      </c>
      <c r="S33" s="78">
        <v>110.69303751965045</v>
      </c>
      <c r="T33" s="78">
        <v>107.75441049983638</v>
      </c>
      <c r="U33" s="71"/>
      <c r="V33" s="77">
        <v>42005</v>
      </c>
      <c r="W33" s="78">
        <f t="shared" si="0"/>
        <v>1.9107313593093664</v>
      </c>
      <c r="X33" s="78">
        <f t="shared" si="1"/>
        <v>39.472721543420704</v>
      </c>
      <c r="Y33" s="78">
        <f t="shared" si="2"/>
        <v>3.8011922728103258</v>
      </c>
      <c r="Z33" s="78">
        <f t="shared" si="3"/>
        <v>1.1970610550438892</v>
      </c>
      <c r="AA33" s="78">
        <f t="shared" si="4"/>
        <v>6.474461514631642</v>
      </c>
      <c r="AB33" s="78">
        <f t="shared" si="5"/>
        <v>4.7355939429605201</v>
      </c>
      <c r="AC33" s="78">
        <f t="shared" si="6"/>
        <v>2.6744395018045992</v>
      </c>
      <c r="AD33" s="78">
        <f t="shared" si="7"/>
        <v>11.082393781847614</v>
      </c>
      <c r="AE33" s="78">
        <f t="shared" si="8"/>
        <v>-2.225592809471749</v>
      </c>
      <c r="AF33" s="78">
        <f t="shared" si="9"/>
        <v>2.7090604060167465</v>
      </c>
      <c r="AG33" s="78">
        <f t="shared" si="10"/>
        <v>4.4442284813796391</v>
      </c>
      <c r="AH33" s="78">
        <f t="shared" si="11"/>
        <v>7.4031153745905556</v>
      </c>
      <c r="AI33" s="78">
        <f t="shared" si="12"/>
        <v>11.237148538461895</v>
      </c>
      <c r="AJ33" s="78">
        <f t="shared" si="13"/>
        <v>5.9749352117918022</v>
      </c>
      <c r="AK33" s="78">
        <f t="shared" si="14"/>
        <v>1.3279201282588389</v>
      </c>
      <c r="AL33" s="78">
        <f t="shared" si="15"/>
        <v>12.14019729162672</v>
      </c>
      <c r="AM33" s="78">
        <f t="shared" si="16"/>
        <v>2.1059128950047068</v>
      </c>
      <c r="AN33" s="78">
        <f t="shared" si="17"/>
        <v>7.352744735703439</v>
      </c>
      <c r="AO33" s="78">
        <f t="shared" si="18"/>
        <v>4.8778435681929011</v>
      </c>
      <c r="AP33" s="71"/>
      <c r="AQ33" s="71"/>
      <c r="AR33" s="72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M33" s="72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</row>
    <row r="34" spans="1:84" s="74" customFormat="1" ht="21" x14ac:dyDescent="0.45">
      <c r="A34" s="69">
        <v>42036</v>
      </c>
      <c r="B34" s="70">
        <v>110.37574154037929</v>
      </c>
      <c r="C34" s="70">
        <v>160.26325234533005</v>
      </c>
      <c r="D34" s="70">
        <v>106.13173895018302</v>
      </c>
      <c r="E34" s="70">
        <v>101.69616217106419</v>
      </c>
      <c r="F34" s="70">
        <v>107.80331304689513</v>
      </c>
      <c r="G34" s="70">
        <v>103.43099932031069</v>
      </c>
      <c r="H34" s="70">
        <v>104.60256617816192</v>
      </c>
      <c r="I34" s="70">
        <v>99.591404549526956</v>
      </c>
      <c r="J34" s="70">
        <v>98.469863282452096</v>
      </c>
      <c r="K34" s="70">
        <v>107.87956123783059</v>
      </c>
      <c r="L34" s="70">
        <v>106.24329170489285</v>
      </c>
      <c r="M34" s="70">
        <v>102.62272299015891</v>
      </c>
      <c r="N34" s="70">
        <v>111.91248766547031</v>
      </c>
      <c r="O34" s="70">
        <v>107.23236834277978</v>
      </c>
      <c r="P34" s="70">
        <v>119.85483828746801</v>
      </c>
      <c r="Q34" s="70">
        <v>111.57012792607026</v>
      </c>
      <c r="R34" s="70">
        <v>103.78238643657103</v>
      </c>
      <c r="S34" s="70">
        <v>107.97979770489002</v>
      </c>
      <c r="T34" s="70">
        <v>107.15545046191023</v>
      </c>
      <c r="U34" s="71"/>
      <c r="V34" s="69">
        <v>42036</v>
      </c>
      <c r="W34" s="70">
        <f t="shared" si="0"/>
        <v>1.743634728209642</v>
      </c>
      <c r="X34" s="70">
        <f t="shared" si="1"/>
        <v>19.796599704518698</v>
      </c>
      <c r="Y34" s="70">
        <f t="shared" si="2"/>
        <v>2.4372533563091281</v>
      </c>
      <c r="Z34" s="70">
        <f t="shared" si="3"/>
        <v>2.8931066735726318</v>
      </c>
      <c r="AA34" s="70">
        <f t="shared" si="4"/>
        <v>4.1954501344144006</v>
      </c>
      <c r="AB34" s="70">
        <f t="shared" si="5"/>
        <v>3.3142631289801159</v>
      </c>
      <c r="AC34" s="70">
        <f t="shared" si="6"/>
        <v>1.7736934853599564</v>
      </c>
      <c r="AD34" s="70">
        <f t="shared" si="7"/>
        <v>8.7367716087810408</v>
      </c>
      <c r="AE34" s="70">
        <f t="shared" si="8"/>
        <v>4.9440641788507094</v>
      </c>
      <c r="AF34" s="70">
        <f t="shared" si="9"/>
        <v>11.974876486941668</v>
      </c>
      <c r="AG34" s="70">
        <f t="shared" si="10"/>
        <v>4.2816526262764683</v>
      </c>
      <c r="AH34" s="70">
        <f t="shared" si="11"/>
        <v>5.1646018704954315</v>
      </c>
      <c r="AI34" s="70">
        <f t="shared" si="12"/>
        <v>9.5495948394721779</v>
      </c>
      <c r="AJ34" s="70">
        <f t="shared" si="13"/>
        <v>6.0116151574961521</v>
      </c>
      <c r="AK34" s="70">
        <f t="shared" si="14"/>
        <v>-2.5566181441433855E-2</v>
      </c>
      <c r="AL34" s="70">
        <f t="shared" si="15"/>
        <v>5.6970242848200172</v>
      </c>
      <c r="AM34" s="70">
        <f t="shared" si="16"/>
        <v>6.6028642611722006</v>
      </c>
      <c r="AN34" s="70">
        <f t="shared" si="17"/>
        <v>7.1683023350507256</v>
      </c>
      <c r="AO34" s="70">
        <f t="shared" si="18"/>
        <v>4.4624069448010886</v>
      </c>
      <c r="AP34" s="71"/>
      <c r="AQ34" s="71"/>
      <c r="AR34" s="72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M34" s="72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</row>
    <row r="35" spans="1:84" s="74" customFormat="1" ht="21" x14ac:dyDescent="0.45">
      <c r="A35" s="69">
        <v>42064</v>
      </c>
      <c r="B35" s="70">
        <v>119.20761108381629</v>
      </c>
      <c r="C35" s="70">
        <v>162.55544523639281</v>
      </c>
      <c r="D35" s="70">
        <v>114.55995643579504</v>
      </c>
      <c r="E35" s="70">
        <v>109.51239036161245</v>
      </c>
      <c r="F35" s="70">
        <v>102.88147923003861</v>
      </c>
      <c r="G35" s="70">
        <v>105.72830095143956</v>
      </c>
      <c r="H35" s="70">
        <v>108.96904572635034</v>
      </c>
      <c r="I35" s="70">
        <v>109.71893598378047</v>
      </c>
      <c r="J35" s="70">
        <v>102.90111404513236</v>
      </c>
      <c r="K35" s="70">
        <v>117.05089435724089</v>
      </c>
      <c r="L35" s="70">
        <v>107.63267942274497</v>
      </c>
      <c r="M35" s="70">
        <v>111.46737436828164</v>
      </c>
      <c r="N35" s="70">
        <v>120.18667306258938</v>
      </c>
      <c r="O35" s="70">
        <v>107.63181395786211</v>
      </c>
      <c r="P35" s="70">
        <v>122.51381153018779</v>
      </c>
      <c r="Q35" s="70">
        <v>115.45408289417445</v>
      </c>
      <c r="R35" s="70">
        <v>108.57412435382956</v>
      </c>
      <c r="S35" s="70">
        <v>109.38174007332788</v>
      </c>
      <c r="T35" s="70">
        <v>111.74176076449153</v>
      </c>
      <c r="U35" s="71"/>
      <c r="V35" s="69">
        <v>42064</v>
      </c>
      <c r="W35" s="70">
        <f t="shared" si="0"/>
        <v>1.8579711711559384</v>
      </c>
      <c r="X35" s="70">
        <f t="shared" si="1"/>
        <v>19.674818475883853</v>
      </c>
      <c r="Y35" s="70">
        <f t="shared" si="2"/>
        <v>5.2950072000714812</v>
      </c>
      <c r="Z35" s="70">
        <f t="shared" si="3"/>
        <v>2.1056449160100641</v>
      </c>
      <c r="AA35" s="70">
        <f t="shared" si="4"/>
        <v>2.7588525733024625</v>
      </c>
      <c r="AB35" s="70">
        <f t="shared" si="5"/>
        <v>3.4643685754177653</v>
      </c>
      <c r="AC35" s="70">
        <f t="shared" si="6"/>
        <v>2.9196583833459613</v>
      </c>
      <c r="AD35" s="70">
        <f t="shared" si="7"/>
        <v>7.5396216345488227</v>
      </c>
      <c r="AE35" s="70">
        <f t="shared" si="8"/>
        <v>4.2553224123633981</v>
      </c>
      <c r="AF35" s="70">
        <f t="shared" si="9"/>
        <v>4.4271892433687157</v>
      </c>
      <c r="AG35" s="70">
        <f t="shared" si="10"/>
        <v>4.1643522611763046</v>
      </c>
      <c r="AH35" s="70">
        <f t="shared" si="11"/>
        <v>7.4385484280987271</v>
      </c>
      <c r="AI35" s="70">
        <f t="shared" si="12"/>
        <v>6.7498851112630405</v>
      </c>
      <c r="AJ35" s="70">
        <f t="shared" si="13"/>
        <v>4.8429012957157624</v>
      </c>
      <c r="AK35" s="70">
        <f t="shared" si="14"/>
        <v>3.1318761445263021</v>
      </c>
      <c r="AL35" s="70">
        <f t="shared" si="15"/>
        <v>8.2999848312518338</v>
      </c>
      <c r="AM35" s="70">
        <f t="shared" si="16"/>
        <v>3.7692489968902407</v>
      </c>
      <c r="AN35" s="70">
        <f t="shared" si="17"/>
        <v>9.4689398322869209</v>
      </c>
      <c r="AO35" s="70">
        <f t="shared" si="18"/>
        <v>4.6612330913344096</v>
      </c>
      <c r="AP35" s="71"/>
      <c r="AQ35" s="71"/>
      <c r="AR35" s="72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M35" s="72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</row>
    <row r="36" spans="1:84" s="74" customFormat="1" ht="21" x14ac:dyDescent="0.45">
      <c r="A36" s="69">
        <v>42095</v>
      </c>
      <c r="B36" s="70">
        <v>107.64795920785765</v>
      </c>
      <c r="C36" s="70">
        <v>146.37037084817806</v>
      </c>
      <c r="D36" s="70">
        <v>108.02217885533945</v>
      </c>
      <c r="E36" s="70">
        <v>102.69082696733287</v>
      </c>
      <c r="F36" s="70">
        <v>102.53664546201304</v>
      </c>
      <c r="G36" s="70">
        <v>106.52158568241185</v>
      </c>
      <c r="H36" s="70">
        <v>108.41396783795807</v>
      </c>
      <c r="I36" s="70">
        <v>104.60064764538294</v>
      </c>
      <c r="J36" s="70">
        <v>99.007656496581546</v>
      </c>
      <c r="K36" s="70">
        <v>107.35146903491813</v>
      </c>
      <c r="L36" s="70">
        <v>107.47477770544923</v>
      </c>
      <c r="M36" s="70">
        <v>110.77264644279519</v>
      </c>
      <c r="N36" s="70">
        <v>112.6449818249812</v>
      </c>
      <c r="O36" s="70">
        <v>107.6261744371804</v>
      </c>
      <c r="P36" s="70">
        <v>106.84895395934547</v>
      </c>
      <c r="Q36" s="70">
        <v>110.58880134552115</v>
      </c>
      <c r="R36" s="70">
        <v>109.53032102428598</v>
      </c>
      <c r="S36" s="70">
        <v>109.35151758435553</v>
      </c>
      <c r="T36" s="70">
        <v>107.64919273050984</v>
      </c>
      <c r="U36" s="71"/>
      <c r="V36" s="69">
        <v>42095</v>
      </c>
      <c r="W36" s="70">
        <f t="shared" si="0"/>
        <v>1.0672174777796499</v>
      </c>
      <c r="X36" s="70">
        <f t="shared" si="1"/>
        <v>-6.3983227111149148</v>
      </c>
      <c r="Y36" s="70">
        <f t="shared" si="2"/>
        <v>2.3397865651945153</v>
      </c>
      <c r="Z36" s="70">
        <f t="shared" si="3"/>
        <v>3.4644650593527615</v>
      </c>
      <c r="AA36" s="70">
        <f t="shared" si="4"/>
        <v>-2.4605021016677</v>
      </c>
      <c r="AB36" s="70">
        <f t="shared" si="5"/>
        <v>2.8727978052585286</v>
      </c>
      <c r="AC36" s="70">
        <f t="shared" si="6"/>
        <v>1.5320962122536059</v>
      </c>
      <c r="AD36" s="70">
        <f t="shared" si="7"/>
        <v>2.9392406986796544</v>
      </c>
      <c r="AE36" s="70">
        <f t="shared" si="8"/>
        <v>-5.0453711196230699</v>
      </c>
      <c r="AF36" s="70">
        <f t="shared" si="9"/>
        <v>9.6880852690476473</v>
      </c>
      <c r="AG36" s="70">
        <f t="shared" si="10"/>
        <v>3.6579932565406779</v>
      </c>
      <c r="AH36" s="70">
        <f t="shared" si="11"/>
        <v>4.6612126320739691</v>
      </c>
      <c r="AI36" s="70">
        <f t="shared" si="12"/>
        <v>6.5472222892728666</v>
      </c>
      <c r="AJ36" s="70">
        <f t="shared" si="13"/>
        <v>3.6954987481636437</v>
      </c>
      <c r="AK36" s="70">
        <f t="shared" si="14"/>
        <v>1.5681536930137128</v>
      </c>
      <c r="AL36" s="70">
        <f t="shared" si="15"/>
        <v>2.3321916791389867</v>
      </c>
      <c r="AM36" s="70">
        <f t="shared" si="16"/>
        <v>7.2390820822988644</v>
      </c>
      <c r="AN36" s="70">
        <f t="shared" si="17"/>
        <v>8.8271705854932065</v>
      </c>
      <c r="AO36" s="70">
        <f t="shared" si="18"/>
        <v>2.7279074209289007</v>
      </c>
      <c r="AP36" s="71"/>
      <c r="AQ36" s="71"/>
      <c r="AR36" s="72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M36" s="72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</row>
    <row r="37" spans="1:84" s="74" customFormat="1" ht="21" x14ac:dyDescent="0.45">
      <c r="A37" s="69">
        <v>42125</v>
      </c>
      <c r="B37" s="70">
        <v>102.27678407373298</v>
      </c>
      <c r="C37" s="70">
        <v>145.64534004747293</v>
      </c>
      <c r="D37" s="70">
        <v>107.46918208971282</v>
      </c>
      <c r="E37" s="70">
        <v>99.750073794194293</v>
      </c>
      <c r="F37" s="70">
        <v>106.72707838678713</v>
      </c>
      <c r="G37" s="70">
        <v>104.8545553296665</v>
      </c>
      <c r="H37" s="70">
        <v>106.48941007298779</v>
      </c>
      <c r="I37" s="70">
        <v>112.99206333342076</v>
      </c>
      <c r="J37" s="70">
        <v>101.87021981249025</v>
      </c>
      <c r="K37" s="70">
        <v>106.52672025767039</v>
      </c>
      <c r="L37" s="70">
        <v>107.69714709232885</v>
      </c>
      <c r="M37" s="70">
        <v>108.34642649589112</v>
      </c>
      <c r="N37" s="70">
        <v>111.49486429068358</v>
      </c>
      <c r="O37" s="70">
        <v>107.90428645385548</v>
      </c>
      <c r="P37" s="70">
        <v>100.32149801124268</v>
      </c>
      <c r="Q37" s="70">
        <v>114.59152994097246</v>
      </c>
      <c r="R37" s="70">
        <v>107.25865651270422</v>
      </c>
      <c r="S37" s="70">
        <v>108.48751245022603</v>
      </c>
      <c r="T37" s="70">
        <v>106.66732997628851</v>
      </c>
      <c r="U37" s="71"/>
      <c r="V37" s="69">
        <v>42125</v>
      </c>
      <c r="W37" s="70">
        <f t="shared" si="0"/>
        <v>0.71006578565369693</v>
      </c>
      <c r="X37" s="70">
        <f t="shared" si="1"/>
        <v>0.24201028389330759</v>
      </c>
      <c r="Y37" s="70">
        <f t="shared" si="2"/>
        <v>1.656034499102546</v>
      </c>
      <c r="Z37" s="70">
        <f t="shared" si="3"/>
        <v>-4.6937102383839573</v>
      </c>
      <c r="AA37" s="70">
        <f t="shared" si="4"/>
        <v>-2.8494165399626894</v>
      </c>
      <c r="AB37" s="70">
        <f t="shared" si="5"/>
        <v>2.9548033747947642</v>
      </c>
      <c r="AC37" s="70">
        <f t="shared" si="6"/>
        <v>0.61705651406329309</v>
      </c>
      <c r="AD37" s="70">
        <f t="shared" si="7"/>
        <v>6.5457368750536205</v>
      </c>
      <c r="AE37" s="70">
        <f t="shared" si="8"/>
        <v>2.2891420657778667</v>
      </c>
      <c r="AF37" s="70">
        <f t="shared" si="9"/>
        <v>3.8833366906657005</v>
      </c>
      <c r="AG37" s="70">
        <f t="shared" si="10"/>
        <v>3.5212186327696458</v>
      </c>
      <c r="AH37" s="70">
        <f t="shared" si="11"/>
        <v>5.3369956794574875</v>
      </c>
      <c r="AI37" s="70">
        <f t="shared" si="12"/>
        <v>4.3531080763817158</v>
      </c>
      <c r="AJ37" s="70">
        <f t="shared" si="13"/>
        <v>3.6166675849820678</v>
      </c>
      <c r="AK37" s="70">
        <f t="shared" si="14"/>
        <v>1.6072801387868765</v>
      </c>
      <c r="AL37" s="70">
        <f t="shared" si="15"/>
        <v>5.768075719162141</v>
      </c>
      <c r="AM37" s="70">
        <f t="shared" si="16"/>
        <v>-5.1754302225706823</v>
      </c>
      <c r="AN37" s="70">
        <f t="shared" si="17"/>
        <v>8.3082712972947945</v>
      </c>
      <c r="AO37" s="70">
        <f t="shared" si="18"/>
        <v>2.1759082537707144</v>
      </c>
      <c r="AP37" s="71"/>
      <c r="AQ37" s="71"/>
      <c r="AR37" s="72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M37" s="72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</row>
    <row r="38" spans="1:84" s="74" customFormat="1" ht="21" x14ac:dyDescent="0.45">
      <c r="A38" s="69">
        <v>42156</v>
      </c>
      <c r="B38" s="70">
        <v>96.014761130908539</v>
      </c>
      <c r="C38" s="70">
        <v>134.57357298967463</v>
      </c>
      <c r="D38" s="70">
        <v>102.70273086685599</v>
      </c>
      <c r="E38" s="70">
        <v>97.902742124274226</v>
      </c>
      <c r="F38" s="70">
        <v>103.29846927907811</v>
      </c>
      <c r="G38" s="70">
        <v>105.54774199599623</v>
      </c>
      <c r="H38" s="70">
        <v>105.48794606691989</v>
      </c>
      <c r="I38" s="70">
        <v>108.23314650289753</v>
      </c>
      <c r="J38" s="70">
        <v>106.4799580090849</v>
      </c>
      <c r="K38" s="70">
        <v>118.89787580738634</v>
      </c>
      <c r="L38" s="70">
        <v>107.94046066139818</v>
      </c>
      <c r="M38" s="70">
        <v>106.54328947168838</v>
      </c>
      <c r="N38" s="70">
        <v>106.53683487518134</v>
      </c>
      <c r="O38" s="70">
        <v>108.30050901098225</v>
      </c>
      <c r="P38" s="70">
        <v>100.93886155470851</v>
      </c>
      <c r="Q38" s="70">
        <v>113.35746823061248</v>
      </c>
      <c r="R38" s="70">
        <v>110.19524253051003</v>
      </c>
      <c r="S38" s="70">
        <v>109.74115983627493</v>
      </c>
      <c r="T38" s="70">
        <v>105.62727097353529</v>
      </c>
      <c r="U38" s="71"/>
      <c r="V38" s="69">
        <v>42156</v>
      </c>
      <c r="W38" s="70">
        <f t="shared" si="0"/>
        <v>2.869110519231981</v>
      </c>
      <c r="X38" s="70">
        <f t="shared" si="1"/>
        <v>0.89039195311278263</v>
      </c>
      <c r="Y38" s="70">
        <f t="shared" si="2"/>
        <v>4.2903335769935609</v>
      </c>
      <c r="Z38" s="70">
        <f t="shared" si="3"/>
        <v>-8.4843541268165126</v>
      </c>
      <c r="AA38" s="70">
        <f t="shared" si="4"/>
        <v>-2.6448534071803209</v>
      </c>
      <c r="AB38" s="70">
        <f t="shared" si="5"/>
        <v>5.3739809241217387</v>
      </c>
      <c r="AC38" s="70">
        <f t="shared" si="6"/>
        <v>5.1398177912902838</v>
      </c>
      <c r="AD38" s="70">
        <f t="shared" si="7"/>
        <v>4.1463358048570882</v>
      </c>
      <c r="AE38" s="70">
        <f t="shared" si="8"/>
        <v>6.3724737122548447</v>
      </c>
      <c r="AF38" s="70">
        <f t="shared" si="9"/>
        <v>13.453867454756534</v>
      </c>
      <c r="AG38" s="70">
        <f t="shared" si="10"/>
        <v>4.1032915895686983</v>
      </c>
      <c r="AH38" s="70">
        <f t="shared" si="11"/>
        <v>7.6540906731042071</v>
      </c>
      <c r="AI38" s="70">
        <f t="shared" si="12"/>
        <v>6.4158787036956255</v>
      </c>
      <c r="AJ38" s="70">
        <f t="shared" si="13"/>
        <v>3.8349722687555925</v>
      </c>
      <c r="AK38" s="70">
        <f t="shared" si="14"/>
        <v>1.678407689948159</v>
      </c>
      <c r="AL38" s="70">
        <f t="shared" si="15"/>
        <v>8.9219709044769502</v>
      </c>
      <c r="AM38" s="70">
        <f t="shared" si="16"/>
        <v>5.5938338880340268</v>
      </c>
      <c r="AN38" s="70">
        <f t="shared" si="17"/>
        <v>9.4007539959202688</v>
      </c>
      <c r="AO38" s="70">
        <f t="shared" si="18"/>
        <v>4.5235455877570274</v>
      </c>
      <c r="AP38" s="71"/>
      <c r="AQ38" s="71"/>
      <c r="AR38" s="72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M38" s="72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</row>
    <row r="39" spans="1:84" s="74" customFormat="1" ht="21" x14ac:dyDescent="0.45">
      <c r="A39" s="69">
        <v>42186</v>
      </c>
      <c r="B39" s="70">
        <v>97.240178191263553</v>
      </c>
      <c r="C39" s="70">
        <v>157.67875220480136</v>
      </c>
      <c r="D39" s="70">
        <v>108.54476832506772</v>
      </c>
      <c r="E39" s="70">
        <v>97.165429311400928</v>
      </c>
      <c r="F39" s="70">
        <v>102.5864757992555</v>
      </c>
      <c r="G39" s="70">
        <v>108.29186380196006</v>
      </c>
      <c r="H39" s="70">
        <v>107.98509787426673</v>
      </c>
      <c r="I39" s="70">
        <v>115.69978068843764</v>
      </c>
      <c r="J39" s="70">
        <v>111.52321354665133</v>
      </c>
      <c r="K39" s="70">
        <v>108.97138157492003</v>
      </c>
      <c r="L39" s="70">
        <v>108.80335102942607</v>
      </c>
      <c r="M39" s="70">
        <v>113.70995625636</v>
      </c>
      <c r="N39" s="70">
        <v>106.74095498196084</v>
      </c>
      <c r="O39" s="70">
        <v>108.63919091851238</v>
      </c>
      <c r="P39" s="70">
        <v>110.2709756674999</v>
      </c>
      <c r="Q39" s="70">
        <v>124.02536200458491</v>
      </c>
      <c r="R39" s="70">
        <v>114.21501793402585</v>
      </c>
      <c r="S39" s="70">
        <v>112.45560866726673</v>
      </c>
      <c r="T39" s="70">
        <v>108.70829078786309</v>
      </c>
      <c r="U39" s="71"/>
      <c r="V39" s="69">
        <v>42186</v>
      </c>
      <c r="W39" s="70">
        <f t="shared" si="0"/>
        <v>2.2756532894741213</v>
      </c>
      <c r="X39" s="70">
        <f t="shared" si="1"/>
        <v>-8.1868258521234338</v>
      </c>
      <c r="Y39" s="70">
        <f t="shared" si="2"/>
        <v>4.7884711828899214</v>
      </c>
      <c r="Z39" s="70">
        <f t="shared" si="3"/>
        <v>-3.8479578885253147</v>
      </c>
      <c r="AA39" s="70">
        <f t="shared" si="4"/>
        <v>-3.6931171766648276</v>
      </c>
      <c r="AB39" s="70">
        <f t="shared" si="5"/>
        <v>6.559397760367375</v>
      </c>
      <c r="AC39" s="70">
        <f t="shared" si="6"/>
        <v>5.6593026362274514</v>
      </c>
      <c r="AD39" s="70">
        <f t="shared" si="7"/>
        <v>8.0426163521575518</v>
      </c>
      <c r="AE39" s="70">
        <f t="shared" si="8"/>
        <v>7.7739968050065897</v>
      </c>
      <c r="AF39" s="70">
        <f t="shared" si="9"/>
        <v>6.5003769946582679</v>
      </c>
      <c r="AG39" s="70">
        <f t="shared" si="10"/>
        <v>4.3049151052754411</v>
      </c>
      <c r="AH39" s="70">
        <f t="shared" si="11"/>
        <v>8.4718746661691284</v>
      </c>
      <c r="AI39" s="70">
        <f t="shared" si="12"/>
        <v>4.3281534127252712</v>
      </c>
      <c r="AJ39" s="70">
        <f t="shared" si="13"/>
        <v>4.4643835510884742</v>
      </c>
      <c r="AK39" s="70">
        <f t="shared" si="14"/>
        <v>2.153053229727675</v>
      </c>
      <c r="AL39" s="70">
        <f t="shared" si="15"/>
        <v>7.2702072398322315</v>
      </c>
      <c r="AM39" s="70">
        <f t="shared" si="16"/>
        <v>10.949625725389041</v>
      </c>
      <c r="AN39" s="70">
        <f t="shared" si="17"/>
        <v>9.9309235452254256</v>
      </c>
      <c r="AO39" s="70">
        <f t="shared" si="18"/>
        <v>4.7464641871543165</v>
      </c>
      <c r="AP39" s="71"/>
      <c r="AQ39" s="71"/>
      <c r="AR39" s="72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M39" s="72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</row>
    <row r="40" spans="1:84" s="74" customFormat="1" ht="21" x14ac:dyDescent="0.45">
      <c r="A40" s="69">
        <v>42217</v>
      </c>
      <c r="B40" s="70">
        <v>98.914840548686584</v>
      </c>
      <c r="C40" s="70">
        <v>149.59776617731438</v>
      </c>
      <c r="D40" s="70">
        <v>101.35961216739918</v>
      </c>
      <c r="E40" s="70">
        <v>96.604474053635329</v>
      </c>
      <c r="F40" s="70">
        <v>107.29168925815583</v>
      </c>
      <c r="G40" s="70">
        <v>109.47866323839767</v>
      </c>
      <c r="H40" s="70">
        <v>107.41496302613764</v>
      </c>
      <c r="I40" s="70">
        <v>110.34980781003117</v>
      </c>
      <c r="J40" s="70">
        <v>109.82194639082113</v>
      </c>
      <c r="K40" s="70">
        <v>108.01317521057352</v>
      </c>
      <c r="L40" s="70">
        <v>108.81736346396046</v>
      </c>
      <c r="M40" s="70">
        <v>109.50178185750974</v>
      </c>
      <c r="N40" s="70">
        <v>103.73603567672188</v>
      </c>
      <c r="O40" s="70">
        <v>109.13104334589377</v>
      </c>
      <c r="P40" s="70">
        <v>111.53265388871252</v>
      </c>
      <c r="Q40" s="70">
        <v>118.52305467586501</v>
      </c>
      <c r="R40" s="70">
        <v>110.79460191399637</v>
      </c>
      <c r="S40" s="70">
        <v>112.32747425344959</v>
      </c>
      <c r="T40" s="70">
        <v>107.51963124265325</v>
      </c>
      <c r="U40" s="71"/>
      <c r="V40" s="69">
        <v>42217</v>
      </c>
      <c r="W40" s="70">
        <f t="shared" si="0"/>
        <v>3.6360601651715001</v>
      </c>
      <c r="X40" s="70">
        <f t="shared" si="1"/>
        <v>1.7308039382727571</v>
      </c>
      <c r="Y40" s="70">
        <f t="shared" si="2"/>
        <v>4.253963426094316</v>
      </c>
      <c r="Z40" s="70">
        <f t="shared" si="3"/>
        <v>1.4744956186631555</v>
      </c>
      <c r="AA40" s="70">
        <f t="shared" si="4"/>
        <v>-3.3592546159684957</v>
      </c>
      <c r="AB40" s="70">
        <f t="shared" si="5"/>
        <v>6.1294067835500528</v>
      </c>
      <c r="AC40" s="70">
        <f t="shared" si="6"/>
        <v>4.9859020048833855</v>
      </c>
      <c r="AD40" s="70">
        <f t="shared" si="7"/>
        <v>2.4827968069768076</v>
      </c>
      <c r="AE40" s="70">
        <f t="shared" si="8"/>
        <v>13.300321098926077</v>
      </c>
      <c r="AF40" s="70">
        <f t="shared" si="9"/>
        <v>6.7010744523767727</v>
      </c>
      <c r="AG40" s="70">
        <f t="shared" si="10"/>
        <v>4.317476890499222</v>
      </c>
      <c r="AH40" s="70">
        <f t="shared" si="11"/>
        <v>7.8651652378608787</v>
      </c>
      <c r="AI40" s="70">
        <f t="shared" si="12"/>
        <v>7.5092505838429275</v>
      </c>
      <c r="AJ40" s="70">
        <f t="shared" si="13"/>
        <v>4.7608521546461446</v>
      </c>
      <c r="AK40" s="70">
        <f t="shared" si="14"/>
        <v>2.5139260473585381</v>
      </c>
      <c r="AL40" s="70">
        <f t="shared" si="15"/>
        <v>7.8631854963003889</v>
      </c>
      <c r="AM40" s="70">
        <f t="shared" si="16"/>
        <v>7.6834818981427162</v>
      </c>
      <c r="AN40" s="70">
        <f t="shared" si="17"/>
        <v>9.3956237867520969</v>
      </c>
      <c r="AO40" s="70">
        <f t="shared" si="18"/>
        <v>5.2086500936039783</v>
      </c>
      <c r="AP40" s="71"/>
      <c r="AQ40" s="71"/>
      <c r="AR40" s="72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M40" s="72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</row>
    <row r="41" spans="1:84" s="74" customFormat="1" ht="21" x14ac:dyDescent="0.45">
      <c r="A41" s="69">
        <v>42248</v>
      </c>
      <c r="B41" s="70">
        <v>98.092042053067416</v>
      </c>
      <c r="C41" s="70">
        <v>152.88496741058509</v>
      </c>
      <c r="D41" s="70">
        <v>99.973772410050472</v>
      </c>
      <c r="E41" s="70">
        <v>104.05967087920091</v>
      </c>
      <c r="F41" s="70">
        <v>104.7930945617271</v>
      </c>
      <c r="G41" s="70">
        <v>109.53593113846286</v>
      </c>
      <c r="H41" s="70">
        <v>109.4150244223337</v>
      </c>
      <c r="I41" s="70">
        <v>104.55047338424869</v>
      </c>
      <c r="J41" s="70">
        <v>107.4259848961136</v>
      </c>
      <c r="K41" s="70">
        <v>117.11090825847822</v>
      </c>
      <c r="L41" s="70">
        <v>108.75085340107991</v>
      </c>
      <c r="M41" s="70">
        <v>103.0880293792606</v>
      </c>
      <c r="N41" s="70">
        <v>105.08672317047342</v>
      </c>
      <c r="O41" s="70">
        <v>109.40023886551774</v>
      </c>
      <c r="P41" s="70">
        <v>104.2927738050585</v>
      </c>
      <c r="Q41" s="70">
        <v>114.99436430185055</v>
      </c>
      <c r="R41" s="70">
        <v>105.33377574252818</v>
      </c>
      <c r="S41" s="70">
        <v>110.57161257192166</v>
      </c>
      <c r="T41" s="70">
        <v>106.65366168482038</v>
      </c>
      <c r="U41" s="71"/>
      <c r="V41" s="69">
        <v>42248</v>
      </c>
      <c r="W41" s="70">
        <f t="shared" si="0"/>
        <v>4.1943300818035709</v>
      </c>
      <c r="X41" s="70">
        <f t="shared" si="1"/>
        <v>-6.7409713472538471</v>
      </c>
      <c r="Y41" s="70">
        <f t="shared" si="2"/>
        <v>6.5559536224446049</v>
      </c>
      <c r="Z41" s="70">
        <f t="shared" si="3"/>
        <v>1.0452946106095169</v>
      </c>
      <c r="AA41" s="70">
        <f t="shared" si="4"/>
        <v>-1.8118883879713223</v>
      </c>
      <c r="AB41" s="70">
        <f t="shared" si="5"/>
        <v>5.4840531096576086</v>
      </c>
      <c r="AC41" s="70">
        <f t="shared" si="6"/>
        <v>6.4686902692660624</v>
      </c>
      <c r="AD41" s="70">
        <f t="shared" si="7"/>
        <v>4.4165880306285175</v>
      </c>
      <c r="AE41" s="70">
        <f t="shared" si="8"/>
        <v>9.9865810292885158</v>
      </c>
      <c r="AF41" s="70">
        <f t="shared" si="9"/>
        <v>12.250125362261088</v>
      </c>
      <c r="AG41" s="70">
        <f t="shared" si="10"/>
        <v>4.1569458935382357</v>
      </c>
      <c r="AH41" s="70">
        <f t="shared" si="11"/>
        <v>4.3862061921907269</v>
      </c>
      <c r="AI41" s="70">
        <f t="shared" si="12"/>
        <v>3.1599653298637946</v>
      </c>
      <c r="AJ41" s="70">
        <f t="shared" si="13"/>
        <v>4.4344784645754771</v>
      </c>
      <c r="AK41" s="70">
        <f t="shared" si="14"/>
        <v>2.2364809459680259</v>
      </c>
      <c r="AL41" s="70">
        <f t="shared" si="15"/>
        <v>4.8290570084760276</v>
      </c>
      <c r="AM41" s="70">
        <f t="shared" si="16"/>
        <v>2.0121458104513721</v>
      </c>
      <c r="AN41" s="70">
        <f t="shared" si="17"/>
        <v>8.0406613118393579</v>
      </c>
      <c r="AO41" s="70">
        <f t="shared" si="18"/>
        <v>4.8037139243443789</v>
      </c>
      <c r="AP41" s="71"/>
      <c r="AQ41" s="71"/>
      <c r="AR41" s="72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M41" s="72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</row>
    <row r="42" spans="1:84" s="74" customFormat="1" ht="21" x14ac:dyDescent="0.45">
      <c r="A42" s="69">
        <v>42278</v>
      </c>
      <c r="B42" s="70">
        <v>97.599852364820251</v>
      </c>
      <c r="C42" s="70">
        <v>153.07781070107643</v>
      </c>
      <c r="D42" s="70">
        <v>104.81405773830755</v>
      </c>
      <c r="E42" s="70">
        <v>115.81880113689809</v>
      </c>
      <c r="F42" s="70">
        <v>120.31826144194157</v>
      </c>
      <c r="G42" s="70">
        <v>110.27635423161637</v>
      </c>
      <c r="H42" s="70">
        <v>115.54573924869175</v>
      </c>
      <c r="I42" s="70">
        <v>115.24885233517699</v>
      </c>
      <c r="J42" s="70">
        <v>109.30272657398491</v>
      </c>
      <c r="K42" s="70">
        <v>111.78775888383255</v>
      </c>
      <c r="L42" s="70">
        <v>109.83960432649779</v>
      </c>
      <c r="M42" s="70">
        <v>107.86009311403575</v>
      </c>
      <c r="N42" s="70">
        <v>108.84891461539402</v>
      </c>
      <c r="O42" s="70">
        <v>108.57201585462757</v>
      </c>
      <c r="P42" s="70">
        <v>90.004366381936691</v>
      </c>
      <c r="Q42" s="70">
        <v>110.80405148006614</v>
      </c>
      <c r="R42" s="70">
        <v>108.31632778809097</v>
      </c>
      <c r="S42" s="70">
        <v>109.75005393627291</v>
      </c>
      <c r="T42" s="70">
        <v>108.46840275127499</v>
      </c>
      <c r="U42" s="71"/>
      <c r="V42" s="69">
        <v>42278</v>
      </c>
      <c r="W42" s="70">
        <f t="shared" si="0"/>
        <v>4.4955480719370371</v>
      </c>
      <c r="X42" s="70">
        <f t="shared" si="1"/>
        <v>1.9763037519054478</v>
      </c>
      <c r="Y42" s="70">
        <f t="shared" si="2"/>
        <v>4.9153199034341668</v>
      </c>
      <c r="Z42" s="70">
        <f t="shared" si="3"/>
        <v>1.5435448995113603</v>
      </c>
      <c r="AA42" s="70">
        <f t="shared" si="4"/>
        <v>6.6865449837366668</v>
      </c>
      <c r="AB42" s="70">
        <f t="shared" si="5"/>
        <v>4.5069109826697087</v>
      </c>
      <c r="AC42" s="70">
        <f t="shared" si="6"/>
        <v>8.5561265314029384</v>
      </c>
      <c r="AD42" s="70">
        <f t="shared" si="7"/>
        <v>7.7340052182140369</v>
      </c>
      <c r="AE42" s="70">
        <f t="shared" si="8"/>
        <v>9.7391402181402782</v>
      </c>
      <c r="AF42" s="70">
        <f t="shared" si="9"/>
        <v>6.4975685745576044</v>
      </c>
      <c r="AG42" s="70">
        <f t="shared" si="10"/>
        <v>4.2712207125759534</v>
      </c>
      <c r="AH42" s="70">
        <f t="shared" si="11"/>
        <v>-1.2183393001139677</v>
      </c>
      <c r="AI42" s="70">
        <f t="shared" si="12"/>
        <v>4.2759485391633376</v>
      </c>
      <c r="AJ42" s="70">
        <f t="shared" si="13"/>
        <v>3.1063344138315472</v>
      </c>
      <c r="AK42" s="70">
        <f t="shared" si="14"/>
        <v>1.8134488748535915</v>
      </c>
      <c r="AL42" s="70">
        <f t="shared" si="15"/>
        <v>-4.2717452376776777</v>
      </c>
      <c r="AM42" s="70">
        <f t="shared" si="16"/>
        <v>3.7792774612921818</v>
      </c>
      <c r="AN42" s="70">
        <f t="shared" si="17"/>
        <v>3.8129152645758495</v>
      </c>
      <c r="AO42" s="70">
        <f t="shared" si="18"/>
        <v>4.4031158430622099</v>
      </c>
      <c r="AP42" s="71"/>
      <c r="AQ42" s="71"/>
      <c r="AR42" s="72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M42" s="72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</row>
    <row r="43" spans="1:84" s="74" customFormat="1" ht="21" x14ac:dyDescent="0.45">
      <c r="A43" s="69">
        <v>42309</v>
      </c>
      <c r="B43" s="70">
        <v>104.14775155081398</v>
      </c>
      <c r="C43" s="70">
        <v>168.54320304731792</v>
      </c>
      <c r="D43" s="70">
        <v>108.24556940965105</v>
      </c>
      <c r="E43" s="70">
        <v>121.16740367190889</v>
      </c>
      <c r="F43" s="70">
        <v>127.09988288022501</v>
      </c>
      <c r="G43" s="70">
        <v>111.45382491839507</v>
      </c>
      <c r="H43" s="70">
        <v>119.46937222266828</v>
      </c>
      <c r="I43" s="70">
        <v>114.7097635133413</v>
      </c>
      <c r="J43" s="70">
        <v>111.08622700511964</v>
      </c>
      <c r="K43" s="70">
        <v>120.67468967682886</v>
      </c>
      <c r="L43" s="70">
        <v>110.30470282609484</v>
      </c>
      <c r="M43" s="70">
        <v>108.92769742020754</v>
      </c>
      <c r="N43" s="70">
        <v>116.5906457399218</v>
      </c>
      <c r="O43" s="70">
        <v>108.54047301966193</v>
      </c>
      <c r="P43" s="70">
        <v>87.139082861691207</v>
      </c>
      <c r="Q43" s="70">
        <v>123.25499916999551</v>
      </c>
      <c r="R43" s="70">
        <v>106.13443705511601</v>
      </c>
      <c r="S43" s="70">
        <v>111.36579495782863</v>
      </c>
      <c r="T43" s="70">
        <v>111.44928266776391</v>
      </c>
      <c r="U43" s="71"/>
      <c r="V43" s="69">
        <v>42309</v>
      </c>
      <c r="W43" s="70">
        <f t="shared" si="0"/>
        <v>5.2714334095018529</v>
      </c>
      <c r="X43" s="70">
        <f t="shared" si="1"/>
        <v>20.423015234119973</v>
      </c>
      <c r="Y43" s="70">
        <f t="shared" si="2"/>
        <v>1.1104028069593141</v>
      </c>
      <c r="Z43" s="70">
        <f t="shared" si="3"/>
        <v>2.7998553925524021</v>
      </c>
      <c r="AA43" s="70">
        <f t="shared" si="4"/>
        <v>7.8189090547166273</v>
      </c>
      <c r="AB43" s="70">
        <f t="shared" si="5"/>
        <v>2.3598393256032608</v>
      </c>
      <c r="AC43" s="70">
        <f t="shared" si="6"/>
        <v>10.460893693579592</v>
      </c>
      <c r="AD43" s="70">
        <f t="shared" si="7"/>
        <v>6.1532089790921987</v>
      </c>
      <c r="AE43" s="70">
        <f t="shared" si="8"/>
        <v>11.037948774304425</v>
      </c>
      <c r="AF43" s="70">
        <f t="shared" si="9"/>
        <v>11.514827217308408</v>
      </c>
      <c r="AG43" s="70">
        <f t="shared" si="10"/>
        <v>4.1070748191458932</v>
      </c>
      <c r="AH43" s="70">
        <f t="shared" si="11"/>
        <v>-2.9265893480722127</v>
      </c>
      <c r="AI43" s="70">
        <f t="shared" si="12"/>
        <v>4.207874779685298</v>
      </c>
      <c r="AJ43" s="70">
        <f t="shared" si="13"/>
        <v>2.8908694544551139</v>
      </c>
      <c r="AK43" s="70">
        <f t="shared" si="14"/>
        <v>1.3542546636201536</v>
      </c>
      <c r="AL43" s="70">
        <f t="shared" si="15"/>
        <v>9.3881396395099728</v>
      </c>
      <c r="AM43" s="70">
        <f t="shared" si="16"/>
        <v>0.90782948195027302</v>
      </c>
      <c r="AN43" s="70">
        <f t="shared" si="17"/>
        <v>-8.9563353524013678E-2</v>
      </c>
      <c r="AO43" s="70">
        <f t="shared" si="18"/>
        <v>4.0630809417736486</v>
      </c>
      <c r="AP43" s="71"/>
      <c r="AQ43" s="71"/>
      <c r="AR43" s="72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M43" s="72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</row>
    <row r="44" spans="1:84" s="74" customFormat="1" ht="21" x14ac:dyDescent="0.45">
      <c r="A44" s="75">
        <v>42339</v>
      </c>
      <c r="B44" s="76">
        <v>110.38660003331985</v>
      </c>
      <c r="C44" s="76">
        <v>134.59492172491053</v>
      </c>
      <c r="D44" s="76">
        <v>116.35775116508921</v>
      </c>
      <c r="E44" s="76">
        <v>127.32270628925491</v>
      </c>
      <c r="F44" s="76">
        <v>119.78577218196787</v>
      </c>
      <c r="G44" s="76">
        <v>110.97618680857524</v>
      </c>
      <c r="H44" s="76">
        <v>123.08132505235704</v>
      </c>
      <c r="I44" s="76">
        <v>133.83687407764367</v>
      </c>
      <c r="J44" s="76">
        <v>130.71191864079836</v>
      </c>
      <c r="K44" s="76">
        <v>123.612423476247</v>
      </c>
      <c r="L44" s="76">
        <v>111.0959245733098</v>
      </c>
      <c r="M44" s="76">
        <v>119.45135022444286</v>
      </c>
      <c r="N44" s="76">
        <v>123.77494556447917</v>
      </c>
      <c r="O44" s="76">
        <v>108.62805792942149</v>
      </c>
      <c r="P44" s="76">
        <v>97.001399832256368</v>
      </c>
      <c r="Q44" s="76">
        <v>120.73813706826404</v>
      </c>
      <c r="R44" s="76">
        <v>104.94951924228269</v>
      </c>
      <c r="S44" s="76">
        <v>113.21769736199555</v>
      </c>
      <c r="T44" s="76">
        <v>115.22136010166788</v>
      </c>
      <c r="U44" s="71"/>
      <c r="V44" s="75">
        <v>42339</v>
      </c>
      <c r="W44" s="76">
        <f t="shared" si="0"/>
        <v>2.1897931302145679</v>
      </c>
      <c r="X44" s="76">
        <f t="shared" si="1"/>
        <v>-16.528248831050405</v>
      </c>
      <c r="Y44" s="76">
        <f t="shared" si="2"/>
        <v>3.0795903544186558</v>
      </c>
      <c r="Z44" s="76">
        <f t="shared" si="3"/>
        <v>6.2581270777255895</v>
      </c>
      <c r="AA44" s="76">
        <f t="shared" si="4"/>
        <v>7.317558575768544</v>
      </c>
      <c r="AB44" s="76">
        <f t="shared" si="5"/>
        <v>0.52484227459659394</v>
      </c>
      <c r="AC44" s="76">
        <f t="shared" si="6"/>
        <v>7.0023266011250342</v>
      </c>
      <c r="AD44" s="76">
        <f t="shared" si="7"/>
        <v>-3.4460653459163382E-2</v>
      </c>
      <c r="AE44" s="76">
        <f t="shared" si="8"/>
        <v>7.17764458082641</v>
      </c>
      <c r="AF44" s="76">
        <f t="shared" si="9"/>
        <v>16.001393513841194</v>
      </c>
      <c r="AG44" s="76">
        <f t="shared" si="10"/>
        <v>3.6001943098809619</v>
      </c>
      <c r="AH44" s="76">
        <f t="shared" si="11"/>
        <v>-1.2071688830824741</v>
      </c>
      <c r="AI44" s="76">
        <f t="shared" si="12"/>
        <v>2.4129156807084087</v>
      </c>
      <c r="AJ44" s="76">
        <f t="shared" si="13"/>
        <v>1.1585295548470498</v>
      </c>
      <c r="AK44" s="76">
        <f t="shared" si="14"/>
        <v>1.1933714108341746</v>
      </c>
      <c r="AL44" s="76">
        <f t="shared" si="15"/>
        <v>5.5556240384071884</v>
      </c>
      <c r="AM44" s="76">
        <f t="shared" si="16"/>
        <v>4.2401484602000608</v>
      </c>
      <c r="AN44" s="76">
        <f t="shared" si="17"/>
        <v>-1.1711861150261171</v>
      </c>
      <c r="AO44" s="76">
        <f t="shared" si="18"/>
        <v>2.6345118314533806</v>
      </c>
      <c r="AP44" s="71"/>
      <c r="AQ44" s="71"/>
      <c r="AR44" s="72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M44" s="72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</row>
    <row r="45" spans="1:84" s="74" customFormat="1" ht="21" x14ac:dyDescent="0.45">
      <c r="A45" s="106">
        <v>42370</v>
      </c>
      <c r="B45" s="107">
        <v>111.14701117869701</v>
      </c>
      <c r="C45" s="107">
        <v>128.09406461778627</v>
      </c>
      <c r="D45" s="107">
        <v>111.20129008575218</v>
      </c>
      <c r="E45" s="107">
        <v>111.54023694340842</v>
      </c>
      <c r="F45" s="107">
        <v>100.80276401837239</v>
      </c>
      <c r="G45" s="107">
        <v>107.09757002313225</v>
      </c>
      <c r="H45" s="107">
        <v>106.93158324713443</v>
      </c>
      <c r="I45" s="107">
        <v>109.4478403687209</v>
      </c>
      <c r="J45" s="107">
        <v>109.40200824570177</v>
      </c>
      <c r="K45" s="107">
        <v>125.95124704002318</v>
      </c>
      <c r="L45" s="107">
        <v>109.64537899614361</v>
      </c>
      <c r="M45" s="107">
        <v>103.72495092238873</v>
      </c>
      <c r="N45" s="107">
        <v>113.13538637288522</v>
      </c>
      <c r="O45" s="107">
        <v>106.72922758297001</v>
      </c>
      <c r="P45" s="107">
        <v>104.4990059767044</v>
      </c>
      <c r="Q45" s="107">
        <v>113.25018084446215</v>
      </c>
      <c r="R45" s="107">
        <v>104.68537053410931</v>
      </c>
      <c r="S45" s="107">
        <v>113.28610197796409</v>
      </c>
      <c r="T45" s="107">
        <v>109.73138243020274</v>
      </c>
      <c r="U45" s="71"/>
      <c r="V45" s="106">
        <v>42370</v>
      </c>
      <c r="W45" s="107">
        <f t="shared" si="0"/>
        <v>1.6202888485674833</v>
      </c>
      <c r="X45" s="107">
        <f t="shared" si="1"/>
        <v>-23.92636171123749</v>
      </c>
      <c r="Y45" s="107">
        <f t="shared" si="2"/>
        <v>2.6040504752109541</v>
      </c>
      <c r="Z45" s="107">
        <f t="shared" si="3"/>
        <v>-3.2943539066948802E-2</v>
      </c>
      <c r="AA45" s="107">
        <f t="shared" si="4"/>
        <v>-3.5912579887828571</v>
      </c>
      <c r="AB45" s="107">
        <f t="shared" si="5"/>
        <v>0.76026910684632298</v>
      </c>
      <c r="AC45" s="107">
        <f t="shared" si="6"/>
        <v>2.6119406557293559</v>
      </c>
      <c r="AD45" s="107">
        <f t="shared" si="7"/>
        <v>5.085977972647342</v>
      </c>
      <c r="AE45" s="107">
        <f t="shared" si="8"/>
        <v>12.334137813946541</v>
      </c>
      <c r="AF45" s="107">
        <f t="shared" si="9"/>
        <v>7.5377708015456761</v>
      </c>
      <c r="AG45" s="107">
        <f t="shared" si="10"/>
        <v>3.262213477586954</v>
      </c>
      <c r="AH45" s="107">
        <f t="shared" si="11"/>
        <v>-2.5588207781048595</v>
      </c>
      <c r="AI45" s="107">
        <f t="shared" si="12"/>
        <v>0.48999328999403247</v>
      </c>
      <c r="AJ45" s="107">
        <f t="shared" si="13"/>
        <v>2.4732821629724242</v>
      </c>
      <c r="AK45" s="107">
        <f t="shared" si="14"/>
        <v>1.4382757717237524</v>
      </c>
      <c r="AL45" s="107">
        <f t="shared" si="15"/>
        <v>0.65472915028139766</v>
      </c>
      <c r="AM45" s="107">
        <f t="shared" si="16"/>
        <v>5.2903535957047723</v>
      </c>
      <c r="AN45" s="107">
        <f t="shared" si="17"/>
        <v>2.3425723210941101</v>
      </c>
      <c r="AO45" s="107">
        <f t="shared" si="18"/>
        <v>1.8347016342030571</v>
      </c>
      <c r="AP45" s="71"/>
      <c r="AQ45" s="71"/>
      <c r="AR45" s="72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M45" s="72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</row>
    <row r="46" spans="1:84" s="74" customFormat="1" ht="21" x14ac:dyDescent="0.45">
      <c r="A46" s="108">
        <v>42401</v>
      </c>
      <c r="B46" s="109">
        <v>112.65013136915186</v>
      </c>
      <c r="C46" s="109">
        <v>155.10624463463671</v>
      </c>
      <c r="D46" s="109">
        <v>108.74228518819959</v>
      </c>
      <c r="E46" s="109">
        <v>102.54651067024706</v>
      </c>
      <c r="F46" s="109">
        <v>103.6822385739088</v>
      </c>
      <c r="G46" s="109">
        <v>105.5963583845338</v>
      </c>
      <c r="H46" s="109">
        <v>105.64809952485138</v>
      </c>
      <c r="I46" s="109">
        <v>101.24101476655447</v>
      </c>
      <c r="J46" s="109">
        <v>104.19909257705324</v>
      </c>
      <c r="K46" s="109">
        <v>113.42750597049597</v>
      </c>
      <c r="L46" s="109">
        <v>109.62310593076585</v>
      </c>
      <c r="M46" s="109">
        <v>101.45383259423403</v>
      </c>
      <c r="N46" s="109">
        <v>111.19143521239609</v>
      </c>
      <c r="O46" s="109">
        <v>109.52664691126375</v>
      </c>
      <c r="P46" s="109">
        <v>122.80429295458552</v>
      </c>
      <c r="Q46" s="109">
        <v>119.62143770373241</v>
      </c>
      <c r="R46" s="109">
        <v>104.32762584773457</v>
      </c>
      <c r="S46" s="109">
        <v>112.7293996871369</v>
      </c>
      <c r="T46" s="109">
        <v>109.43613845779906</v>
      </c>
      <c r="U46" s="71"/>
      <c r="V46" s="108">
        <v>42401</v>
      </c>
      <c r="W46" s="109">
        <f t="shared" si="0"/>
        <v>2.0605884925724496</v>
      </c>
      <c r="X46" s="109">
        <f t="shared" si="1"/>
        <v>-3.217835427164033</v>
      </c>
      <c r="Y46" s="109">
        <f t="shared" si="2"/>
        <v>2.4597224768378965</v>
      </c>
      <c r="Z46" s="109">
        <f t="shared" si="3"/>
        <v>0.83616577167630624</v>
      </c>
      <c r="AA46" s="109">
        <f t="shared" si="4"/>
        <v>-3.8227716352220398</v>
      </c>
      <c r="AB46" s="109">
        <f t="shared" si="5"/>
        <v>2.0935300620245556</v>
      </c>
      <c r="AC46" s="109">
        <f t="shared" si="6"/>
        <v>0.99952934702258744</v>
      </c>
      <c r="AD46" s="109">
        <f t="shared" si="7"/>
        <v>1.6563781025973583</v>
      </c>
      <c r="AE46" s="109">
        <f t="shared" si="8"/>
        <v>5.8182565747728887</v>
      </c>
      <c r="AF46" s="109">
        <f t="shared" si="9"/>
        <v>5.1427208907852417</v>
      </c>
      <c r="AG46" s="109">
        <f t="shared" si="10"/>
        <v>3.181202475598127</v>
      </c>
      <c r="AH46" s="109">
        <f t="shared" si="11"/>
        <v>-1.139017131748659</v>
      </c>
      <c r="AI46" s="109">
        <f t="shared" si="12"/>
        <v>-0.64430026363956472</v>
      </c>
      <c r="AJ46" s="109">
        <f t="shared" si="13"/>
        <v>2.1395392118451326</v>
      </c>
      <c r="AK46" s="109">
        <f t="shared" si="14"/>
        <v>2.4608557395433053</v>
      </c>
      <c r="AL46" s="109">
        <f t="shared" si="15"/>
        <v>7.2163668961616736</v>
      </c>
      <c r="AM46" s="109">
        <f t="shared" si="16"/>
        <v>0.52536796453101431</v>
      </c>
      <c r="AN46" s="109">
        <f t="shared" si="17"/>
        <v>4.3986024082278874</v>
      </c>
      <c r="AO46" s="109">
        <f t="shared" si="18"/>
        <v>2.1283919633183075</v>
      </c>
      <c r="AP46" s="71"/>
      <c r="AQ46" s="71"/>
      <c r="AR46" s="72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M46" s="72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</row>
    <row r="47" spans="1:84" s="74" customFormat="1" ht="21" x14ac:dyDescent="0.45">
      <c r="A47" s="108">
        <v>42430</v>
      </c>
      <c r="B47" s="109">
        <v>120.14245179993492</v>
      </c>
      <c r="C47" s="109">
        <v>156.37383821556293</v>
      </c>
      <c r="D47" s="109">
        <v>111.7797691334161</v>
      </c>
      <c r="E47" s="109">
        <v>108.71821117240245</v>
      </c>
      <c r="F47" s="109">
        <v>100.41773560105381</v>
      </c>
      <c r="G47" s="109">
        <v>108.66876509922375</v>
      </c>
      <c r="H47" s="109">
        <v>108.06845571346362</v>
      </c>
      <c r="I47" s="109">
        <v>114.78039750405978</v>
      </c>
      <c r="J47" s="109">
        <v>105.83099791602417</v>
      </c>
      <c r="K47" s="109">
        <v>124.86613533275249</v>
      </c>
      <c r="L47" s="109">
        <v>110.97493254045408</v>
      </c>
      <c r="M47" s="109">
        <v>104.16193522676805</v>
      </c>
      <c r="N47" s="109">
        <v>115.74043497617667</v>
      </c>
      <c r="O47" s="109">
        <v>110.87915323062172</v>
      </c>
      <c r="P47" s="109">
        <v>122.82410300351783</v>
      </c>
      <c r="Q47" s="109">
        <v>120.84150514265237</v>
      </c>
      <c r="R47" s="109">
        <v>111.29883230048483</v>
      </c>
      <c r="S47" s="109">
        <v>114.84246151280524</v>
      </c>
      <c r="T47" s="109">
        <v>112.958577371096</v>
      </c>
      <c r="U47" s="71"/>
      <c r="V47" s="108">
        <v>42430</v>
      </c>
      <c r="W47" s="109">
        <f t="shared" si="0"/>
        <v>0.78421227270575855</v>
      </c>
      <c r="X47" s="109">
        <f t="shared" si="1"/>
        <v>-3.80276834887961</v>
      </c>
      <c r="Y47" s="109">
        <f t="shared" si="2"/>
        <v>-2.4268403977065987</v>
      </c>
      <c r="Z47" s="109">
        <f t="shared" si="3"/>
        <v>-0.72519573957576711</v>
      </c>
      <c r="AA47" s="109">
        <f t="shared" si="4"/>
        <v>-2.3947397018621643</v>
      </c>
      <c r="AB47" s="109">
        <f t="shared" si="5"/>
        <v>2.7811514242858379</v>
      </c>
      <c r="AC47" s="109">
        <f t="shared" si="6"/>
        <v>-0.82646407232779495</v>
      </c>
      <c r="AD47" s="109">
        <f t="shared" si="7"/>
        <v>4.6131157533532132</v>
      </c>
      <c r="AE47" s="109">
        <f t="shared" si="8"/>
        <v>2.8472810018429726</v>
      </c>
      <c r="AF47" s="109">
        <f t="shared" si="9"/>
        <v>6.6767887750258268</v>
      </c>
      <c r="AG47" s="109">
        <f t="shared" si="10"/>
        <v>3.105240095883758</v>
      </c>
      <c r="AH47" s="109">
        <f t="shared" si="11"/>
        <v>-6.5538810642267862</v>
      </c>
      <c r="AI47" s="109">
        <f t="shared" si="12"/>
        <v>-3.6994435182486853</v>
      </c>
      <c r="AJ47" s="109">
        <f t="shared" si="13"/>
        <v>3.0170812451706439</v>
      </c>
      <c r="AK47" s="109">
        <f t="shared" si="14"/>
        <v>0.25327060635412124</v>
      </c>
      <c r="AL47" s="109">
        <f t="shared" si="15"/>
        <v>4.6662899339956994</v>
      </c>
      <c r="AM47" s="109">
        <f t="shared" si="16"/>
        <v>2.509537113811561</v>
      </c>
      <c r="AN47" s="109">
        <f t="shared" si="17"/>
        <v>4.9923519554695162</v>
      </c>
      <c r="AO47" s="109">
        <f t="shared" si="18"/>
        <v>1.0889542085962205</v>
      </c>
      <c r="AP47" s="71"/>
      <c r="AQ47" s="71"/>
      <c r="AR47" s="72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M47" s="72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</row>
    <row r="48" spans="1:84" s="74" customFormat="1" ht="21" x14ac:dyDescent="0.45">
      <c r="A48" s="108">
        <v>42461</v>
      </c>
      <c r="B48" s="109">
        <v>111.20681008631384</v>
      </c>
      <c r="C48" s="109">
        <v>128.46712150403593</v>
      </c>
      <c r="D48" s="109">
        <v>114.1803095356358</v>
      </c>
      <c r="E48" s="109">
        <v>113.39529518735293</v>
      </c>
      <c r="F48" s="109">
        <v>103.95577733673007</v>
      </c>
      <c r="G48" s="109">
        <v>111.13362287379984</v>
      </c>
      <c r="H48" s="109">
        <v>111.96908780358825</v>
      </c>
      <c r="I48" s="109">
        <v>109.64612336383159</v>
      </c>
      <c r="J48" s="109">
        <v>108.87706123538766</v>
      </c>
      <c r="K48" s="109">
        <v>116.91594435069683</v>
      </c>
      <c r="L48" s="109">
        <v>111.76598705477319</v>
      </c>
      <c r="M48" s="109">
        <v>111.64308731259193</v>
      </c>
      <c r="N48" s="109">
        <v>115.22467343119587</v>
      </c>
      <c r="O48" s="109">
        <v>108.86651994910329</v>
      </c>
      <c r="P48" s="109">
        <v>107.95394145556131</v>
      </c>
      <c r="Q48" s="109">
        <v>121.41260284149935</v>
      </c>
      <c r="R48" s="109">
        <v>113.14846394108768</v>
      </c>
      <c r="S48" s="109">
        <v>115.19049378353571</v>
      </c>
      <c r="T48" s="109">
        <v>112.27648493649944</v>
      </c>
      <c r="U48" s="71"/>
      <c r="V48" s="108">
        <v>42461</v>
      </c>
      <c r="W48" s="109">
        <f t="shared" si="0"/>
        <v>3.3060086829741095</v>
      </c>
      <c r="X48" s="109">
        <f t="shared" si="1"/>
        <v>-12.231470918873455</v>
      </c>
      <c r="Y48" s="109">
        <f t="shared" si="2"/>
        <v>5.7008021367011708</v>
      </c>
      <c r="Z48" s="109">
        <f t="shared" si="3"/>
        <v>10.423977034896481</v>
      </c>
      <c r="AA48" s="109">
        <f t="shared" si="4"/>
        <v>1.3840240904338827</v>
      </c>
      <c r="AB48" s="109">
        <f t="shared" si="5"/>
        <v>4.3296738044611232</v>
      </c>
      <c r="AC48" s="109">
        <f t="shared" si="6"/>
        <v>3.2792084235343992</v>
      </c>
      <c r="AD48" s="109">
        <f t="shared" si="7"/>
        <v>4.8235606872663226</v>
      </c>
      <c r="AE48" s="109">
        <f t="shared" si="8"/>
        <v>9.9683247619812789</v>
      </c>
      <c r="AF48" s="109">
        <f t="shared" si="9"/>
        <v>8.909496443563043</v>
      </c>
      <c r="AG48" s="109">
        <f t="shared" si="10"/>
        <v>3.9927594556972821</v>
      </c>
      <c r="AH48" s="109">
        <f t="shared" si="11"/>
        <v>0.78579044353359961</v>
      </c>
      <c r="AI48" s="109">
        <f t="shared" si="12"/>
        <v>2.2901078809021413</v>
      </c>
      <c r="AJ48" s="109">
        <f t="shared" si="13"/>
        <v>1.1524571215219197</v>
      </c>
      <c r="AK48" s="109">
        <f t="shared" si="14"/>
        <v>1.0341584594607127</v>
      </c>
      <c r="AL48" s="109">
        <f t="shared" si="15"/>
        <v>9.7874299787015246</v>
      </c>
      <c r="AM48" s="109">
        <f t="shared" si="16"/>
        <v>3.3033254015565774</v>
      </c>
      <c r="AN48" s="109">
        <f t="shared" si="17"/>
        <v>5.3396389260678632</v>
      </c>
      <c r="AO48" s="109">
        <f t="shared" si="18"/>
        <v>4.2984922493321704</v>
      </c>
      <c r="AP48" s="71"/>
      <c r="AQ48" s="71"/>
      <c r="AR48" s="72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M48" s="72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</row>
    <row r="49" spans="1:84" s="74" customFormat="1" ht="21" x14ac:dyDescent="0.45">
      <c r="A49" s="108">
        <v>42491</v>
      </c>
      <c r="B49" s="109">
        <v>104.87167718861468</v>
      </c>
      <c r="C49" s="109">
        <v>124.13412535769845</v>
      </c>
      <c r="D49" s="109">
        <v>114.09219543142521</v>
      </c>
      <c r="E49" s="109">
        <v>108.86652492211856</v>
      </c>
      <c r="F49" s="109">
        <v>108.78038591648527</v>
      </c>
      <c r="G49" s="109">
        <v>109.96324149078801</v>
      </c>
      <c r="H49" s="109">
        <v>113.46371238511296</v>
      </c>
      <c r="I49" s="109">
        <v>116.28636506710862</v>
      </c>
      <c r="J49" s="109">
        <v>112.11958197176726</v>
      </c>
      <c r="K49" s="109">
        <v>116.59675711355287</v>
      </c>
      <c r="L49" s="109">
        <v>112.09769390736628</v>
      </c>
      <c r="M49" s="109">
        <v>105.54701474647318</v>
      </c>
      <c r="N49" s="109">
        <v>110.29145852533944</v>
      </c>
      <c r="O49" s="109">
        <v>109.5052259495677</v>
      </c>
      <c r="P49" s="109">
        <v>100.86477223039458</v>
      </c>
      <c r="Q49" s="109">
        <v>119.0010239554767</v>
      </c>
      <c r="R49" s="109">
        <v>113.45347193694489</v>
      </c>
      <c r="S49" s="109">
        <v>113.60205614787156</v>
      </c>
      <c r="T49" s="109">
        <v>111.11360461836045</v>
      </c>
      <c r="U49" s="71"/>
      <c r="V49" s="108">
        <v>42491</v>
      </c>
      <c r="W49" s="109">
        <f t="shared" si="0"/>
        <v>2.5371281844479938</v>
      </c>
      <c r="X49" s="109">
        <f t="shared" si="1"/>
        <v>-14.769586642980087</v>
      </c>
      <c r="Y49" s="109">
        <f t="shared" si="2"/>
        <v>6.162709358096393</v>
      </c>
      <c r="Z49" s="109">
        <f t="shared" si="3"/>
        <v>9.1392926151949041</v>
      </c>
      <c r="AA49" s="109">
        <f t="shared" si="4"/>
        <v>1.923886197143716</v>
      </c>
      <c r="AB49" s="109">
        <f t="shared" si="5"/>
        <v>4.872164251767245</v>
      </c>
      <c r="AC49" s="109">
        <f t="shared" si="6"/>
        <v>6.5492919036221195</v>
      </c>
      <c r="AD49" s="109">
        <f t="shared" si="7"/>
        <v>2.9155160428984601</v>
      </c>
      <c r="AE49" s="109">
        <f t="shared" si="8"/>
        <v>10.061195684217367</v>
      </c>
      <c r="AF49" s="109">
        <f t="shared" si="9"/>
        <v>9.4530619468286829</v>
      </c>
      <c r="AG49" s="109">
        <f t="shared" si="10"/>
        <v>4.0860384270577299</v>
      </c>
      <c r="AH49" s="109">
        <f t="shared" si="11"/>
        <v>-2.5837601109290915</v>
      </c>
      <c r="AI49" s="109">
        <f t="shared" si="12"/>
        <v>-1.0793373963904713</v>
      </c>
      <c r="AJ49" s="109">
        <f t="shared" si="13"/>
        <v>1.4836662641727969</v>
      </c>
      <c r="AK49" s="109">
        <f t="shared" si="14"/>
        <v>0.54153320068148503</v>
      </c>
      <c r="AL49" s="109">
        <f t="shared" si="15"/>
        <v>3.8480104216913844</v>
      </c>
      <c r="AM49" s="109">
        <f t="shared" si="16"/>
        <v>5.7755855104403082</v>
      </c>
      <c r="AN49" s="109">
        <f t="shared" si="17"/>
        <v>4.7144077526822201</v>
      </c>
      <c r="AO49" s="109">
        <f t="shared" si="18"/>
        <v>4.1683565559017097</v>
      </c>
      <c r="AP49" s="71"/>
      <c r="AQ49" s="71"/>
      <c r="AR49" s="72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M49" s="72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</row>
    <row r="50" spans="1:84" s="74" customFormat="1" ht="21" x14ac:dyDescent="0.45">
      <c r="A50" s="108">
        <v>42522</v>
      </c>
      <c r="B50" s="109">
        <v>99.534951042820978</v>
      </c>
      <c r="C50" s="109">
        <v>161.45623563267262</v>
      </c>
      <c r="D50" s="109">
        <v>105.45778862993846</v>
      </c>
      <c r="E50" s="109">
        <v>103.10477558321985</v>
      </c>
      <c r="F50" s="109">
        <v>103.73853300499472</v>
      </c>
      <c r="G50" s="109">
        <v>107.9085439847649</v>
      </c>
      <c r="H50" s="109">
        <v>109.16757937063456</v>
      </c>
      <c r="I50" s="109">
        <v>111.73768445437815</v>
      </c>
      <c r="J50" s="109">
        <v>110.17841933114715</v>
      </c>
      <c r="K50" s="109">
        <v>123.94631938741578</v>
      </c>
      <c r="L50" s="109">
        <v>111.97125421447707</v>
      </c>
      <c r="M50" s="109">
        <v>100.66053815683476</v>
      </c>
      <c r="N50" s="109">
        <v>104.98110228913579</v>
      </c>
      <c r="O50" s="109">
        <v>109.69839757733395</v>
      </c>
      <c r="P50" s="109">
        <v>101.15011304638975</v>
      </c>
      <c r="Q50" s="109">
        <v>123.0304301809969</v>
      </c>
      <c r="R50" s="109">
        <v>113.64577620406358</v>
      </c>
      <c r="S50" s="109">
        <v>110.81248226954676</v>
      </c>
      <c r="T50" s="109">
        <v>108.39924246583985</v>
      </c>
      <c r="U50" s="71"/>
      <c r="V50" s="108">
        <v>42522</v>
      </c>
      <c r="W50" s="109">
        <f t="shared" si="0"/>
        <v>3.6663007546443112</v>
      </c>
      <c r="X50" s="109">
        <f t="shared" si="1"/>
        <v>19.976182578626037</v>
      </c>
      <c r="Y50" s="109">
        <f t="shared" si="2"/>
        <v>2.6825555073643983</v>
      </c>
      <c r="Z50" s="109">
        <f t="shared" si="3"/>
        <v>5.3134706404263312</v>
      </c>
      <c r="AA50" s="109">
        <f t="shared" si="4"/>
        <v>0.42601185573012401</v>
      </c>
      <c r="AB50" s="109">
        <f t="shared" si="5"/>
        <v>2.2367148212968999</v>
      </c>
      <c r="AC50" s="109">
        <f t="shared" si="6"/>
        <v>3.4882026249523932</v>
      </c>
      <c r="AD50" s="109">
        <f t="shared" si="7"/>
        <v>3.2379525724929579</v>
      </c>
      <c r="AE50" s="109">
        <f t="shared" si="8"/>
        <v>3.4733872845316967</v>
      </c>
      <c r="AF50" s="109">
        <f t="shared" si="9"/>
        <v>4.2460334516050295</v>
      </c>
      <c r="AG50" s="109">
        <f t="shared" si="10"/>
        <v>3.7342749219157128</v>
      </c>
      <c r="AH50" s="109">
        <f t="shared" si="11"/>
        <v>-5.5214658229759692</v>
      </c>
      <c r="AI50" s="109">
        <f t="shared" si="12"/>
        <v>-1.4602767088662318</v>
      </c>
      <c r="AJ50" s="109">
        <f t="shared" si="13"/>
        <v>1.2907497657374165</v>
      </c>
      <c r="AK50" s="109">
        <f t="shared" si="14"/>
        <v>0.20928658043833082</v>
      </c>
      <c r="AL50" s="109">
        <f t="shared" si="15"/>
        <v>8.53314925021607</v>
      </c>
      <c r="AM50" s="109">
        <f t="shared" si="16"/>
        <v>3.1312909653047711</v>
      </c>
      <c r="AN50" s="109">
        <f t="shared" si="17"/>
        <v>0.9762266362686205</v>
      </c>
      <c r="AO50" s="109">
        <f t="shared" si="18"/>
        <v>2.6242952854467632</v>
      </c>
      <c r="AP50" s="71"/>
      <c r="AQ50" s="71"/>
      <c r="AR50" s="72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M50" s="72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</row>
    <row r="51" spans="1:84" s="74" customFormat="1" ht="21" x14ac:dyDescent="0.45">
      <c r="A51" s="108">
        <v>42552</v>
      </c>
      <c r="B51" s="109">
        <v>99.146708713085573</v>
      </c>
      <c r="C51" s="109">
        <v>124.64770422880446</v>
      </c>
      <c r="D51" s="109">
        <v>108.5161528147239</v>
      </c>
      <c r="E51" s="109">
        <v>105.59250436672416</v>
      </c>
      <c r="F51" s="109">
        <v>106.39984073020395</v>
      </c>
      <c r="G51" s="109">
        <v>107.89222463035063</v>
      </c>
      <c r="H51" s="109">
        <v>108.17063372889601</v>
      </c>
      <c r="I51" s="109">
        <v>125.78782189416972</v>
      </c>
      <c r="J51" s="109">
        <v>108.54176124325205</v>
      </c>
      <c r="K51" s="109">
        <v>116.81500950310576</v>
      </c>
      <c r="L51" s="109">
        <v>112.30011210964915</v>
      </c>
      <c r="M51" s="109">
        <v>104.9123530900732</v>
      </c>
      <c r="N51" s="109">
        <v>104.38427024520877</v>
      </c>
      <c r="O51" s="109">
        <v>109.60127189369079</v>
      </c>
      <c r="P51" s="109">
        <v>110.34617048235631</v>
      </c>
      <c r="Q51" s="109">
        <v>131.10886764361842</v>
      </c>
      <c r="R51" s="109">
        <v>111.73111034297666</v>
      </c>
      <c r="S51" s="109">
        <v>110.16727422298253</v>
      </c>
      <c r="T51" s="109">
        <v>109.35087310197281</v>
      </c>
      <c r="U51" s="71"/>
      <c r="V51" s="108">
        <v>42552</v>
      </c>
      <c r="W51" s="109">
        <f t="shared" si="0"/>
        <v>1.9606407117765912</v>
      </c>
      <c r="X51" s="109">
        <f t="shared" si="1"/>
        <v>-20.948318980286231</v>
      </c>
      <c r="Y51" s="109">
        <f t="shared" si="2"/>
        <v>-2.6362864636766403E-2</v>
      </c>
      <c r="Z51" s="109">
        <f t="shared" si="3"/>
        <v>8.6729149606447891</v>
      </c>
      <c r="AA51" s="109">
        <f t="shared" si="4"/>
        <v>3.717219936876063</v>
      </c>
      <c r="AB51" s="109">
        <f t="shared" si="5"/>
        <v>-0.36903896338904474</v>
      </c>
      <c r="AC51" s="109">
        <f t="shared" si="6"/>
        <v>0.17181616563917146</v>
      </c>
      <c r="AD51" s="109">
        <f t="shared" si="7"/>
        <v>8.7191532652059749</v>
      </c>
      <c r="AE51" s="109">
        <f t="shared" si="8"/>
        <v>-2.6733916720863817</v>
      </c>
      <c r="AF51" s="109">
        <f t="shared" si="9"/>
        <v>7.1978787593814957</v>
      </c>
      <c r="AG51" s="109">
        <f t="shared" si="10"/>
        <v>3.2138358305502663</v>
      </c>
      <c r="AH51" s="109">
        <f t="shared" si="11"/>
        <v>-7.7368802661857927</v>
      </c>
      <c r="AI51" s="109">
        <f t="shared" si="12"/>
        <v>-2.2078542740697316</v>
      </c>
      <c r="AJ51" s="109">
        <f t="shared" si="13"/>
        <v>0.88557450312755748</v>
      </c>
      <c r="AK51" s="109">
        <f t="shared" si="14"/>
        <v>6.8190940001429112E-2</v>
      </c>
      <c r="AL51" s="109">
        <f t="shared" si="15"/>
        <v>5.7113363948670894</v>
      </c>
      <c r="AM51" s="109">
        <f t="shared" si="16"/>
        <v>-2.1747644363930903</v>
      </c>
      <c r="AN51" s="109">
        <f t="shared" si="17"/>
        <v>-2.0348780033327785</v>
      </c>
      <c r="AO51" s="109">
        <f t="shared" si="18"/>
        <v>0.59110699786796772</v>
      </c>
      <c r="AP51" s="71"/>
      <c r="AQ51" s="71"/>
      <c r="AR51" s="72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M51" s="72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</row>
    <row r="52" spans="1:84" s="74" customFormat="1" ht="21" x14ac:dyDescent="0.45">
      <c r="A52" s="108">
        <v>42583</v>
      </c>
      <c r="B52" s="109">
        <v>104.37270183424705</v>
      </c>
      <c r="C52" s="109">
        <v>151.70468308179264</v>
      </c>
      <c r="D52" s="109">
        <v>106.19222534573248</v>
      </c>
      <c r="E52" s="109">
        <v>109.18160397703396</v>
      </c>
      <c r="F52" s="109">
        <v>110.60907983714033</v>
      </c>
      <c r="G52" s="109">
        <v>109.9711175547191</v>
      </c>
      <c r="H52" s="109">
        <v>111.0258194937434</v>
      </c>
      <c r="I52" s="109">
        <v>113.48914576333898</v>
      </c>
      <c r="J52" s="109">
        <v>109.71727825795324</v>
      </c>
      <c r="K52" s="109">
        <v>114.80967826005481</v>
      </c>
      <c r="L52" s="109">
        <v>112.7150550410521</v>
      </c>
      <c r="M52" s="109">
        <v>104.0505151534613</v>
      </c>
      <c r="N52" s="109">
        <v>103.6026991840768</v>
      </c>
      <c r="O52" s="109">
        <v>109.49172140126566</v>
      </c>
      <c r="P52" s="109">
        <v>110.94537711149728</v>
      </c>
      <c r="Q52" s="109">
        <v>129.24994713829489</v>
      </c>
      <c r="R52" s="109">
        <v>115.22766366886961</v>
      </c>
      <c r="S52" s="109">
        <v>112.26956138284453</v>
      </c>
      <c r="T52" s="109">
        <v>110.40999491387747</v>
      </c>
      <c r="U52" s="71"/>
      <c r="V52" s="108">
        <v>42583</v>
      </c>
      <c r="W52" s="109">
        <f t="shared" si="0"/>
        <v>5.51773753593028</v>
      </c>
      <c r="X52" s="109">
        <f t="shared" si="1"/>
        <v>1.4083879447644847</v>
      </c>
      <c r="Y52" s="109">
        <f t="shared" si="2"/>
        <v>4.7677897290609792</v>
      </c>
      <c r="Z52" s="109">
        <f t="shared" si="3"/>
        <v>13.019200245752316</v>
      </c>
      <c r="AA52" s="109">
        <f t="shared" si="4"/>
        <v>3.0919361992730785</v>
      </c>
      <c r="AB52" s="109">
        <f t="shared" si="5"/>
        <v>0.44981761902688788</v>
      </c>
      <c r="AC52" s="109">
        <f t="shared" si="6"/>
        <v>3.3615954108061459</v>
      </c>
      <c r="AD52" s="109">
        <f t="shared" si="7"/>
        <v>2.8448966206739925</v>
      </c>
      <c r="AE52" s="109">
        <f t="shared" si="8"/>
        <v>-9.5307118756934983E-2</v>
      </c>
      <c r="AF52" s="109">
        <f t="shared" si="9"/>
        <v>6.2922907656694633</v>
      </c>
      <c r="AG52" s="109">
        <f t="shared" si="10"/>
        <v>3.5818654790166278</v>
      </c>
      <c r="AH52" s="109">
        <f t="shared" si="11"/>
        <v>-4.9782447477813179</v>
      </c>
      <c r="AI52" s="109">
        <f t="shared" si="12"/>
        <v>-0.12853440154646023</v>
      </c>
      <c r="AJ52" s="109">
        <f t="shared" si="13"/>
        <v>0.33049996070202781</v>
      </c>
      <c r="AK52" s="109">
        <f t="shared" si="14"/>
        <v>-0.5265514239455058</v>
      </c>
      <c r="AL52" s="109">
        <f t="shared" si="15"/>
        <v>9.0504691190803328</v>
      </c>
      <c r="AM52" s="109">
        <f t="shared" si="16"/>
        <v>4.0011531954547479</v>
      </c>
      <c r="AN52" s="109">
        <f t="shared" si="17"/>
        <v>-5.1557173336234996E-2</v>
      </c>
      <c r="AO52" s="109">
        <f t="shared" si="18"/>
        <v>2.6882194793815586</v>
      </c>
      <c r="AP52" s="71"/>
      <c r="AQ52" s="71"/>
      <c r="AR52" s="72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M52" s="72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</row>
    <row r="53" spans="1:84" s="74" customFormat="1" ht="21" x14ac:dyDescent="0.45">
      <c r="A53" s="108">
        <v>42614</v>
      </c>
      <c r="B53" s="109">
        <v>100.17587587921851</v>
      </c>
      <c r="C53" s="109">
        <v>126.48278129757496</v>
      </c>
      <c r="D53" s="109">
        <v>103.14585215235802</v>
      </c>
      <c r="E53" s="109">
        <v>116.39437156689102</v>
      </c>
      <c r="F53" s="109">
        <v>106.83913563612141</v>
      </c>
      <c r="G53" s="109">
        <v>111.3887017566056</v>
      </c>
      <c r="H53" s="109">
        <v>112.89653492251324</v>
      </c>
      <c r="I53" s="109">
        <v>112.32733700569031</v>
      </c>
      <c r="J53" s="109">
        <v>113.37362472370278</v>
      </c>
      <c r="K53" s="109">
        <v>131.4492414844963</v>
      </c>
      <c r="L53" s="109">
        <v>112.96836737315247</v>
      </c>
      <c r="M53" s="109">
        <v>100.60806116752376</v>
      </c>
      <c r="N53" s="109">
        <v>106.28485909509473</v>
      </c>
      <c r="O53" s="109">
        <v>110.42948546346724</v>
      </c>
      <c r="P53" s="109">
        <v>104.12118737179563</v>
      </c>
      <c r="Q53" s="109">
        <v>122.30830141587813</v>
      </c>
      <c r="R53" s="109">
        <v>109.84617603953464</v>
      </c>
      <c r="S53" s="109">
        <v>114.33421467057089</v>
      </c>
      <c r="T53" s="109">
        <v>109.80354624767848</v>
      </c>
      <c r="U53" s="71"/>
      <c r="V53" s="108">
        <v>42614</v>
      </c>
      <c r="W53" s="109">
        <f t="shared" si="0"/>
        <v>2.1243658328814661</v>
      </c>
      <c r="X53" s="109">
        <f t="shared" si="1"/>
        <v>-17.269314675068671</v>
      </c>
      <c r="Y53" s="109">
        <f t="shared" si="2"/>
        <v>3.1729119206355563</v>
      </c>
      <c r="Z53" s="109">
        <f t="shared" si="3"/>
        <v>11.853488083783219</v>
      </c>
      <c r="AA53" s="109">
        <f t="shared" si="4"/>
        <v>1.9524579200102892</v>
      </c>
      <c r="AB53" s="109">
        <f t="shared" si="5"/>
        <v>1.691472924807357</v>
      </c>
      <c r="AC53" s="109">
        <f t="shared" si="6"/>
        <v>3.1819309263608773</v>
      </c>
      <c r="AD53" s="109">
        <f t="shared" si="7"/>
        <v>7.4383820270805785</v>
      </c>
      <c r="AE53" s="109">
        <f t="shared" si="8"/>
        <v>5.5365001618005607</v>
      </c>
      <c r="AF53" s="109">
        <f t="shared" si="9"/>
        <v>12.243379749366824</v>
      </c>
      <c r="AG53" s="109">
        <f t="shared" si="10"/>
        <v>3.8781433342119271</v>
      </c>
      <c r="AH53" s="109">
        <f t="shared" si="11"/>
        <v>-2.4056801033736406</v>
      </c>
      <c r="AI53" s="109">
        <f t="shared" si="12"/>
        <v>1.1401401513659266</v>
      </c>
      <c r="AJ53" s="109">
        <f t="shared" si="13"/>
        <v>0.94080836442662985</v>
      </c>
      <c r="AK53" s="109">
        <f t="shared" si="14"/>
        <v>-0.16452379872798417</v>
      </c>
      <c r="AL53" s="109">
        <f t="shared" si="15"/>
        <v>6.3602570077513576</v>
      </c>
      <c r="AM53" s="109">
        <f t="shared" si="16"/>
        <v>4.2839063398205042</v>
      </c>
      <c r="AN53" s="109">
        <f t="shared" si="17"/>
        <v>3.4028644523944394</v>
      </c>
      <c r="AO53" s="109">
        <f t="shared" si="18"/>
        <v>2.953376858420981</v>
      </c>
      <c r="AP53" s="71"/>
      <c r="AQ53" s="71"/>
      <c r="AR53" s="72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M53" s="72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</row>
    <row r="54" spans="1:84" s="74" customFormat="1" ht="21" x14ac:dyDescent="0.45">
      <c r="A54" s="108">
        <v>42644</v>
      </c>
      <c r="B54" s="109">
        <v>97.497743704372681</v>
      </c>
      <c r="C54" s="109">
        <v>117.79972467523874</v>
      </c>
      <c r="D54" s="109">
        <v>106.46255586735809</v>
      </c>
      <c r="E54" s="109">
        <v>110.80561421488326</v>
      </c>
      <c r="F54" s="109">
        <v>117.55490982351384</v>
      </c>
      <c r="G54" s="109">
        <v>113.13820837736344</v>
      </c>
      <c r="H54" s="109">
        <v>115.14059308367503</v>
      </c>
      <c r="I54" s="109">
        <v>124.67774360254727</v>
      </c>
      <c r="J54" s="109">
        <v>109.12812475362554</v>
      </c>
      <c r="K54" s="109">
        <v>120.71561510297364</v>
      </c>
      <c r="L54" s="109">
        <v>114.20286078910215</v>
      </c>
      <c r="M54" s="109">
        <v>108.51168893240467</v>
      </c>
      <c r="N54" s="109">
        <v>111.78845260050738</v>
      </c>
      <c r="O54" s="109">
        <v>110.77272228762914</v>
      </c>
      <c r="P54" s="109">
        <v>90.132049950347721</v>
      </c>
      <c r="Q54" s="109">
        <v>123.25817683798888</v>
      </c>
      <c r="R54" s="109">
        <v>111.47612371390348</v>
      </c>
      <c r="S54" s="109">
        <v>114.40596043818175</v>
      </c>
      <c r="T54" s="109">
        <v>110.44065956008437</v>
      </c>
      <c r="U54" s="71"/>
      <c r="V54" s="108">
        <v>42644</v>
      </c>
      <c r="W54" s="109">
        <f t="shared" si="0"/>
        <v>-0.10461968740065686</v>
      </c>
      <c r="X54" s="109">
        <f t="shared" si="1"/>
        <v>-23.045852213504133</v>
      </c>
      <c r="Y54" s="109">
        <f t="shared" si="2"/>
        <v>1.5727834267865006</v>
      </c>
      <c r="Z54" s="109">
        <f t="shared" si="3"/>
        <v>-4.3284741965937172</v>
      </c>
      <c r="AA54" s="109">
        <f t="shared" si="4"/>
        <v>-2.2967017519291204</v>
      </c>
      <c r="AB54" s="109">
        <f t="shared" si="5"/>
        <v>2.5951657231397292</v>
      </c>
      <c r="AC54" s="109">
        <f t="shared" si="6"/>
        <v>-0.35063704438698551</v>
      </c>
      <c r="AD54" s="109">
        <f t="shared" si="7"/>
        <v>8.1813320274533652</v>
      </c>
      <c r="AE54" s="109">
        <f t="shared" si="8"/>
        <v>-0.15974150493050843</v>
      </c>
      <c r="AF54" s="109">
        <f t="shared" si="9"/>
        <v>7.9864345687605294</v>
      </c>
      <c r="AG54" s="109">
        <f t="shared" si="10"/>
        <v>3.9723890934954369</v>
      </c>
      <c r="AH54" s="109">
        <f t="shared" si="11"/>
        <v>0.60411204881867775</v>
      </c>
      <c r="AI54" s="109">
        <f t="shared" si="12"/>
        <v>2.7005671076279327</v>
      </c>
      <c r="AJ54" s="109">
        <f t="shared" si="13"/>
        <v>2.0269554872668181</v>
      </c>
      <c r="AK54" s="109">
        <f t="shared" si="14"/>
        <v>0.14186374899769305</v>
      </c>
      <c r="AL54" s="109">
        <f t="shared" si="15"/>
        <v>11.2397743508172</v>
      </c>
      <c r="AM54" s="109">
        <f t="shared" si="16"/>
        <v>2.9171926249145912</v>
      </c>
      <c r="AN54" s="109">
        <f t="shared" si="17"/>
        <v>4.2422817437632716</v>
      </c>
      <c r="AO54" s="109">
        <f t="shared" si="18"/>
        <v>1.8182777276917221</v>
      </c>
      <c r="AP54" s="71"/>
      <c r="AQ54" s="71"/>
      <c r="AR54" s="72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M54" s="72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</row>
    <row r="55" spans="1:84" s="74" customFormat="1" ht="21" x14ac:dyDescent="0.45">
      <c r="A55" s="108">
        <v>42675</v>
      </c>
      <c r="B55" s="109">
        <v>107.4953120299687</v>
      </c>
      <c r="C55" s="109">
        <v>134.6017159559089</v>
      </c>
      <c r="D55" s="109">
        <v>113.47264736976422</v>
      </c>
      <c r="E55" s="109">
        <v>122.24007837365097</v>
      </c>
      <c r="F55" s="109">
        <v>124.31290608658107</v>
      </c>
      <c r="G55" s="109">
        <v>117.54210262328361</v>
      </c>
      <c r="H55" s="109">
        <v>119.56257388717975</v>
      </c>
      <c r="I55" s="109">
        <v>118.20408113321169</v>
      </c>
      <c r="J55" s="109">
        <v>114.60129384662565</v>
      </c>
      <c r="K55" s="109">
        <v>132.12358220484418</v>
      </c>
      <c r="L55" s="109">
        <v>115.00486076088013</v>
      </c>
      <c r="M55" s="109">
        <v>113.94892537312683</v>
      </c>
      <c r="N55" s="109">
        <v>115.5431929510644</v>
      </c>
      <c r="O55" s="109">
        <v>111.73215043937097</v>
      </c>
      <c r="P55" s="109">
        <v>87.663180615154445</v>
      </c>
      <c r="Q55" s="109">
        <v>121.76642927540077</v>
      </c>
      <c r="R55" s="109">
        <v>112.22322574455531</v>
      </c>
      <c r="S55" s="109">
        <v>116.69053867221882</v>
      </c>
      <c r="T55" s="109">
        <v>115.00391800365077</v>
      </c>
      <c r="U55" s="71"/>
      <c r="V55" s="108">
        <v>42675</v>
      </c>
      <c r="W55" s="109">
        <f t="shared" si="0"/>
        <v>3.2142417184315661</v>
      </c>
      <c r="X55" s="109">
        <f t="shared" si="1"/>
        <v>-20.138152401126533</v>
      </c>
      <c r="Y55" s="109">
        <f t="shared" si="2"/>
        <v>4.828907075477133</v>
      </c>
      <c r="Z55" s="109">
        <f t="shared" si="3"/>
        <v>0.88528322736584641</v>
      </c>
      <c r="AA55" s="109">
        <f t="shared" si="4"/>
        <v>-2.1927453672560091</v>
      </c>
      <c r="AB55" s="109">
        <f t="shared" si="5"/>
        <v>5.4626009554596351</v>
      </c>
      <c r="AC55" s="109">
        <f t="shared" si="6"/>
        <v>7.8013019385210214E-2</v>
      </c>
      <c r="AD55" s="109">
        <f t="shared" si="7"/>
        <v>3.0462251100918536</v>
      </c>
      <c r="AE55" s="109">
        <f t="shared" si="8"/>
        <v>3.1642688173611333</v>
      </c>
      <c r="AF55" s="109">
        <f t="shared" si="9"/>
        <v>9.4874016736035287</v>
      </c>
      <c r="AG55" s="109">
        <f t="shared" si="10"/>
        <v>4.2610675831251825</v>
      </c>
      <c r="AH55" s="109">
        <f t="shared" si="11"/>
        <v>4.6096888778884448</v>
      </c>
      <c r="AI55" s="109">
        <f t="shared" si="12"/>
        <v>-0.89840208209666628</v>
      </c>
      <c r="AJ55" s="109">
        <f t="shared" si="13"/>
        <v>2.9405412846605685</v>
      </c>
      <c r="AK55" s="109">
        <f t="shared" si="14"/>
        <v>0.60144970115774754</v>
      </c>
      <c r="AL55" s="109">
        <f t="shared" si="15"/>
        <v>-1.2077156339449431</v>
      </c>
      <c r="AM55" s="109">
        <f t="shared" si="16"/>
        <v>5.7368643565493898</v>
      </c>
      <c r="AN55" s="109">
        <f t="shared" si="17"/>
        <v>4.781309841506129</v>
      </c>
      <c r="AO55" s="109">
        <f t="shared" si="18"/>
        <v>3.1894645266433912</v>
      </c>
      <c r="AP55" s="71"/>
      <c r="AQ55" s="71"/>
      <c r="AR55" s="72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M55" s="72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</row>
    <row r="56" spans="1:84" s="74" customFormat="1" ht="21" x14ac:dyDescent="0.45">
      <c r="A56" s="110">
        <v>42705</v>
      </c>
      <c r="B56" s="111">
        <v>112.92687314338606</v>
      </c>
      <c r="C56" s="111">
        <v>159.00546981462944</v>
      </c>
      <c r="D56" s="111">
        <v>121.5422307367887</v>
      </c>
      <c r="E56" s="111">
        <v>122.36462924003726</v>
      </c>
      <c r="F56" s="111">
        <v>118.75789123439861</v>
      </c>
      <c r="G56" s="111">
        <v>119.62798191916774</v>
      </c>
      <c r="H56" s="111">
        <v>127.21285782445028</v>
      </c>
      <c r="I56" s="111">
        <v>140.9015372337968</v>
      </c>
      <c r="J56" s="111">
        <v>138.0845838723086</v>
      </c>
      <c r="K56" s="111">
        <v>129.36085369867058</v>
      </c>
      <c r="L56" s="111">
        <v>116.62546688293931</v>
      </c>
      <c r="M56" s="111">
        <v>128.39548125222939</v>
      </c>
      <c r="N56" s="111">
        <v>132.83870952973339</v>
      </c>
      <c r="O56" s="111">
        <v>112.8318438016306</v>
      </c>
      <c r="P56" s="111">
        <v>97.676839964094512</v>
      </c>
      <c r="Q56" s="111">
        <v>124.0834030768149</v>
      </c>
      <c r="R56" s="111">
        <v>109.26417192212631</v>
      </c>
      <c r="S56" s="111">
        <v>120.25995383568757</v>
      </c>
      <c r="T56" s="111">
        <v>120.62666641309372</v>
      </c>
      <c r="U56" s="71"/>
      <c r="V56" s="110">
        <v>42705</v>
      </c>
      <c r="W56" s="111">
        <f t="shared" si="0"/>
        <v>2.301251337843027</v>
      </c>
      <c r="X56" s="111">
        <f t="shared" si="1"/>
        <v>18.136306910308235</v>
      </c>
      <c r="Y56" s="111">
        <f t="shared" si="2"/>
        <v>4.4556374799163336</v>
      </c>
      <c r="Z56" s="111">
        <f t="shared" si="3"/>
        <v>-3.894102783170311</v>
      </c>
      <c r="AA56" s="111">
        <f t="shared" si="4"/>
        <v>-0.85809936259190067</v>
      </c>
      <c r="AB56" s="111">
        <f t="shared" si="5"/>
        <v>7.7960825285123008</v>
      </c>
      <c r="AC56" s="111">
        <f t="shared" si="6"/>
        <v>3.3567503196246378</v>
      </c>
      <c r="AD56" s="111">
        <f t="shared" si="7"/>
        <v>5.278562582128643</v>
      </c>
      <c r="AE56" s="111">
        <f t="shared" si="8"/>
        <v>5.6403924815537465</v>
      </c>
      <c r="AF56" s="111">
        <f t="shared" si="9"/>
        <v>4.650366088428143</v>
      </c>
      <c r="AG56" s="111">
        <f t="shared" si="10"/>
        <v>4.9772683659342363</v>
      </c>
      <c r="AH56" s="111">
        <f t="shared" si="11"/>
        <v>7.4876767914142164</v>
      </c>
      <c r="AI56" s="111">
        <f t="shared" si="12"/>
        <v>7.3227775814553411</v>
      </c>
      <c r="AJ56" s="111">
        <f t="shared" si="13"/>
        <v>3.8698895592337692</v>
      </c>
      <c r="AK56" s="111">
        <f t="shared" si="14"/>
        <v>0.69631998404784667</v>
      </c>
      <c r="AL56" s="111">
        <f t="shared" si="15"/>
        <v>2.7706788341942854</v>
      </c>
      <c r="AM56" s="111">
        <f t="shared" si="16"/>
        <v>4.1111695517946742</v>
      </c>
      <c r="AN56" s="111">
        <f t="shared" si="17"/>
        <v>6.2201021905396345</v>
      </c>
      <c r="AO56" s="111">
        <f t="shared" si="18"/>
        <v>4.6912363355686466</v>
      </c>
      <c r="AP56" s="71"/>
      <c r="AQ56" s="71"/>
      <c r="AR56" s="72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M56" s="72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</row>
    <row r="57" spans="1:84" s="74" customFormat="1" ht="21" x14ac:dyDescent="0.45">
      <c r="A57" s="77">
        <v>42736</v>
      </c>
      <c r="B57" s="78">
        <v>115.1861248033252</v>
      </c>
      <c r="C57" s="78">
        <v>151.17694859540927</v>
      </c>
      <c r="D57" s="78">
        <v>115.85047655345859</v>
      </c>
      <c r="E57" s="78">
        <v>116.97929530774671</v>
      </c>
      <c r="F57" s="78">
        <v>107.13606174418287</v>
      </c>
      <c r="G57" s="78">
        <v>114.56573505665312</v>
      </c>
      <c r="H57" s="78">
        <v>116.60509006128923</v>
      </c>
      <c r="I57" s="78">
        <v>112.49660169716989</v>
      </c>
      <c r="J57" s="78">
        <v>113.52948183293101</v>
      </c>
      <c r="K57" s="78">
        <v>139.7801949429531</v>
      </c>
      <c r="L57" s="78">
        <v>114.62692620439984</v>
      </c>
      <c r="M57" s="78">
        <v>107.81673420764186</v>
      </c>
      <c r="N57" s="78">
        <v>113.18225822289018</v>
      </c>
      <c r="O57" s="78">
        <v>109.74968108259593</v>
      </c>
      <c r="P57" s="78">
        <v>106.02534196435829</v>
      </c>
      <c r="Q57" s="78">
        <v>120.19143033575703</v>
      </c>
      <c r="R57" s="78">
        <v>113.56165278319193</v>
      </c>
      <c r="S57" s="78">
        <v>119.40763462145155</v>
      </c>
      <c r="T57" s="78">
        <v>115.3943532650337</v>
      </c>
      <c r="U57" s="71"/>
      <c r="V57" s="77">
        <v>42736</v>
      </c>
      <c r="W57" s="78">
        <f t="shared" si="0"/>
        <v>3.6340281054740018</v>
      </c>
      <c r="X57" s="78">
        <f t="shared" si="1"/>
        <v>18.020260381695991</v>
      </c>
      <c r="Y57" s="78">
        <f t="shared" si="2"/>
        <v>4.1808745780927694</v>
      </c>
      <c r="Z57" s="78">
        <f t="shared" si="3"/>
        <v>4.8763195357903726</v>
      </c>
      <c r="AA57" s="78">
        <f t="shared" si="4"/>
        <v>6.2828611769575815</v>
      </c>
      <c r="AB57" s="78">
        <f t="shared" si="5"/>
        <v>6.9732348100034471</v>
      </c>
      <c r="AC57" s="78">
        <f t="shared" si="6"/>
        <v>9.0464449514395824</v>
      </c>
      <c r="AD57" s="78">
        <f t="shared" si="7"/>
        <v>2.7855838161611643</v>
      </c>
      <c r="AE57" s="78">
        <f t="shared" si="8"/>
        <v>3.7727585200808278</v>
      </c>
      <c r="AF57" s="78">
        <f t="shared" si="9"/>
        <v>10.979603797440404</v>
      </c>
      <c r="AG57" s="78">
        <f t="shared" si="10"/>
        <v>4.543326179237738</v>
      </c>
      <c r="AH57" s="78">
        <f t="shared" si="11"/>
        <v>3.944839933754011</v>
      </c>
      <c r="AI57" s="78">
        <f t="shared" si="12"/>
        <v>4.1429875751248346E-2</v>
      </c>
      <c r="AJ57" s="78">
        <f t="shared" si="13"/>
        <v>2.8300153275988578</v>
      </c>
      <c r="AK57" s="78">
        <f t="shared" si="14"/>
        <v>1.4606224943366044</v>
      </c>
      <c r="AL57" s="78">
        <f t="shared" si="15"/>
        <v>6.1291288362956351</v>
      </c>
      <c r="AM57" s="78">
        <f t="shared" si="16"/>
        <v>8.4790092481838144</v>
      </c>
      <c r="AN57" s="78">
        <f t="shared" si="17"/>
        <v>5.4036042697260314</v>
      </c>
      <c r="AO57" s="78">
        <f t="shared" si="18"/>
        <v>5.160757760828389</v>
      </c>
      <c r="AP57" s="71"/>
      <c r="AQ57" s="71"/>
      <c r="AR57" s="72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M57" s="72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</row>
    <row r="58" spans="1:84" s="74" customFormat="1" ht="21" x14ac:dyDescent="0.45">
      <c r="A58" s="69">
        <v>42767</v>
      </c>
      <c r="B58" s="70">
        <v>119.23146560972548</v>
      </c>
      <c r="C58" s="70">
        <v>132.66351851636028</v>
      </c>
      <c r="D58" s="70">
        <v>113.10532409837543</v>
      </c>
      <c r="E58" s="70">
        <v>109.93053477105032</v>
      </c>
      <c r="F58" s="70">
        <v>108.44163682489943</v>
      </c>
      <c r="G58" s="70">
        <v>111.25966460622935</v>
      </c>
      <c r="H58" s="70">
        <v>113.27443387396529</v>
      </c>
      <c r="I58" s="70">
        <v>104.81672823468058</v>
      </c>
      <c r="J58" s="70">
        <v>110.27282688510618</v>
      </c>
      <c r="K58" s="70">
        <v>121.54940125708885</v>
      </c>
      <c r="L58" s="70">
        <v>114.13227889152196</v>
      </c>
      <c r="M58" s="70">
        <v>109.04718519854825</v>
      </c>
      <c r="N58" s="70">
        <v>113.57830283406405</v>
      </c>
      <c r="O58" s="70">
        <v>114.24938359201768</v>
      </c>
      <c r="P58" s="70">
        <v>124.55899295431399</v>
      </c>
      <c r="Q58" s="70">
        <v>121.87237234160523</v>
      </c>
      <c r="R58" s="70">
        <v>111.00534440972234</v>
      </c>
      <c r="S58" s="70">
        <v>116.41792584915591</v>
      </c>
      <c r="T58" s="70">
        <v>114.31712690581868</v>
      </c>
      <c r="U58" s="71"/>
      <c r="V58" s="69">
        <v>42767</v>
      </c>
      <c r="W58" s="70">
        <f t="shared" si="0"/>
        <v>5.84227835385893</v>
      </c>
      <c r="X58" s="70">
        <f t="shared" si="1"/>
        <v>-14.469260197190508</v>
      </c>
      <c r="Y58" s="70">
        <f t="shared" si="2"/>
        <v>4.0122744364115164</v>
      </c>
      <c r="Z58" s="70">
        <f t="shared" si="3"/>
        <v>7.2006585621890622</v>
      </c>
      <c r="AA58" s="70">
        <f t="shared" si="4"/>
        <v>4.5903698805634292</v>
      </c>
      <c r="AB58" s="70">
        <f t="shared" si="5"/>
        <v>5.3631643253002892</v>
      </c>
      <c r="AC58" s="70">
        <f t="shared" si="6"/>
        <v>7.218619533539254</v>
      </c>
      <c r="AD58" s="70">
        <f t="shared" si="7"/>
        <v>3.5318822874021265</v>
      </c>
      <c r="AE58" s="70">
        <f t="shared" si="8"/>
        <v>5.8289704428678561</v>
      </c>
      <c r="AF58" s="70">
        <f t="shared" si="9"/>
        <v>7.1604283432851616</v>
      </c>
      <c r="AG58" s="70">
        <f t="shared" si="10"/>
        <v>4.1133417288905747</v>
      </c>
      <c r="AH58" s="70">
        <f t="shared" si="11"/>
        <v>7.4845399233796712</v>
      </c>
      <c r="AI58" s="70">
        <f t="shared" si="12"/>
        <v>2.1466290250760807</v>
      </c>
      <c r="AJ58" s="70">
        <f t="shared" si="13"/>
        <v>4.3119522179658958</v>
      </c>
      <c r="AK58" s="70">
        <f t="shared" si="14"/>
        <v>1.4288588432143712</v>
      </c>
      <c r="AL58" s="70">
        <f t="shared" si="15"/>
        <v>1.88171508475574</v>
      </c>
      <c r="AM58" s="70">
        <f t="shared" si="16"/>
        <v>6.4007193758380652</v>
      </c>
      <c r="AN58" s="70">
        <f t="shared" si="17"/>
        <v>3.2720179227920596</v>
      </c>
      <c r="AO58" s="70">
        <f t="shared" si="18"/>
        <v>4.4601248881801894</v>
      </c>
      <c r="AP58" s="71"/>
      <c r="AQ58" s="71"/>
      <c r="AR58" s="72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M58" s="72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</row>
    <row r="59" spans="1:84" s="74" customFormat="1" ht="21" x14ac:dyDescent="0.45">
      <c r="A59" s="69">
        <v>42795</v>
      </c>
      <c r="B59" s="70">
        <v>125.29549300192288</v>
      </c>
      <c r="C59" s="70">
        <v>143.17457010794305</v>
      </c>
      <c r="D59" s="70">
        <v>119.63958012511669</v>
      </c>
      <c r="E59" s="70">
        <v>115.81246963108487</v>
      </c>
      <c r="F59" s="70">
        <v>103.97657518724907</v>
      </c>
      <c r="G59" s="70">
        <v>112.6916674251998</v>
      </c>
      <c r="H59" s="70">
        <v>116.74735534228165</v>
      </c>
      <c r="I59" s="70">
        <v>115.92265924114768</v>
      </c>
      <c r="J59" s="70">
        <v>116.90923330294746</v>
      </c>
      <c r="K59" s="70">
        <v>124.74064573937609</v>
      </c>
      <c r="L59" s="70">
        <v>115.41132740029771</v>
      </c>
      <c r="M59" s="70">
        <v>114.6369785020121</v>
      </c>
      <c r="N59" s="70">
        <v>120.44174774784733</v>
      </c>
      <c r="O59" s="70">
        <v>114.70747659598437</v>
      </c>
      <c r="P59" s="70">
        <v>125.61462514027927</v>
      </c>
      <c r="Q59" s="70">
        <v>126.67640084643863</v>
      </c>
      <c r="R59" s="70">
        <v>121.15070660356768</v>
      </c>
      <c r="S59" s="70">
        <v>117.85283378140529</v>
      </c>
      <c r="T59" s="70">
        <v>118.08716906797974</v>
      </c>
      <c r="U59" s="71"/>
      <c r="V59" s="69">
        <v>42795</v>
      </c>
      <c r="W59" s="70">
        <f t="shared" si="0"/>
        <v>4.289109407030395</v>
      </c>
      <c r="X59" s="70">
        <f t="shared" si="1"/>
        <v>-8.4408416767416981</v>
      </c>
      <c r="Y59" s="70">
        <f t="shared" si="2"/>
        <v>7.0315147836093956</v>
      </c>
      <c r="Z59" s="70">
        <f t="shared" si="3"/>
        <v>6.5253634898688091</v>
      </c>
      <c r="AA59" s="70">
        <f t="shared" si="4"/>
        <v>3.5440348907428643</v>
      </c>
      <c r="AB59" s="70">
        <f t="shared" si="5"/>
        <v>3.7019858671466466</v>
      </c>
      <c r="AC59" s="70">
        <f t="shared" si="6"/>
        <v>8.0309277776945009</v>
      </c>
      <c r="AD59" s="70">
        <f t="shared" si="7"/>
        <v>0.99517144209882247</v>
      </c>
      <c r="AE59" s="70">
        <f t="shared" si="8"/>
        <v>10.467854981121633</v>
      </c>
      <c r="AF59" s="70">
        <f t="shared" si="9"/>
        <v>-0.10049930114517736</v>
      </c>
      <c r="AG59" s="70">
        <f t="shared" si="10"/>
        <v>3.9976549282662717</v>
      </c>
      <c r="AH59" s="70">
        <f t="shared" si="11"/>
        <v>10.056498328721645</v>
      </c>
      <c r="AI59" s="70">
        <f t="shared" si="12"/>
        <v>4.0619449655933551</v>
      </c>
      <c r="AJ59" s="70">
        <f t="shared" si="13"/>
        <v>3.4526989554113783</v>
      </c>
      <c r="AK59" s="70">
        <f t="shared" si="14"/>
        <v>2.2719662252949746</v>
      </c>
      <c r="AL59" s="70">
        <f t="shared" si="15"/>
        <v>4.8285526540721406</v>
      </c>
      <c r="AM59" s="70">
        <f t="shared" si="16"/>
        <v>8.8517319539209041</v>
      </c>
      <c r="AN59" s="70">
        <f t="shared" si="17"/>
        <v>2.6213059428932439</v>
      </c>
      <c r="AO59" s="70">
        <f t="shared" si="18"/>
        <v>4.5402410478622528</v>
      </c>
      <c r="AP59" s="71"/>
      <c r="AQ59" s="71"/>
      <c r="AR59" s="72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M59" s="72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</row>
    <row r="60" spans="1:84" s="74" customFormat="1" ht="21" x14ac:dyDescent="0.45">
      <c r="A60" s="69">
        <v>42826</v>
      </c>
      <c r="B60" s="70">
        <v>112.53056575174088</v>
      </c>
      <c r="C60" s="70">
        <v>116.55292670150911</v>
      </c>
      <c r="D60" s="70">
        <v>114.57717929892652</v>
      </c>
      <c r="E60" s="70">
        <v>110.04479108350534</v>
      </c>
      <c r="F60" s="70">
        <v>106.30490237898297</v>
      </c>
      <c r="G60" s="70">
        <v>112.6535950884611</v>
      </c>
      <c r="H60" s="70">
        <v>116.16922335237793</v>
      </c>
      <c r="I60" s="70">
        <v>125.02109606641665</v>
      </c>
      <c r="J60" s="70">
        <v>111.13780800536937</v>
      </c>
      <c r="K60" s="70">
        <v>126.22529405477464</v>
      </c>
      <c r="L60" s="70">
        <v>115.76698200174904</v>
      </c>
      <c r="M60" s="70">
        <v>117.06262945061039</v>
      </c>
      <c r="N60" s="70">
        <v>115.16302382909134</v>
      </c>
      <c r="O60" s="70">
        <v>113.63962242592633</v>
      </c>
      <c r="P60" s="70">
        <v>110.00889306939321</v>
      </c>
      <c r="Q60" s="70">
        <v>120.35685303969252</v>
      </c>
      <c r="R60" s="70">
        <v>116.05562668475211</v>
      </c>
      <c r="S60" s="70">
        <v>118.11596932134945</v>
      </c>
      <c r="T60" s="70">
        <v>114.67159197294325</v>
      </c>
      <c r="U60" s="71"/>
      <c r="V60" s="69">
        <v>42826</v>
      </c>
      <c r="W60" s="70">
        <f t="shared" si="0"/>
        <v>1.1903548572246763</v>
      </c>
      <c r="X60" s="70">
        <f t="shared" si="1"/>
        <v>-9.2741198394116253</v>
      </c>
      <c r="Y60" s="70">
        <f t="shared" si="2"/>
        <v>0.34758161446993086</v>
      </c>
      <c r="Z60" s="70">
        <f t="shared" si="3"/>
        <v>-2.9547117438266213</v>
      </c>
      <c r="AA60" s="70">
        <f t="shared" si="4"/>
        <v>2.2597349588793918</v>
      </c>
      <c r="AB60" s="70">
        <f t="shared" si="5"/>
        <v>1.36769788958226</v>
      </c>
      <c r="AC60" s="70">
        <f t="shared" si="6"/>
        <v>3.7511563514363644</v>
      </c>
      <c r="AD60" s="70">
        <f t="shared" si="7"/>
        <v>14.022358685283635</v>
      </c>
      <c r="AE60" s="70">
        <f t="shared" si="8"/>
        <v>2.0764215568732851</v>
      </c>
      <c r="AF60" s="70">
        <f t="shared" si="9"/>
        <v>7.9624295520838615</v>
      </c>
      <c r="AG60" s="70">
        <f t="shared" si="10"/>
        <v>3.5797965484929364</v>
      </c>
      <c r="AH60" s="70">
        <f t="shared" si="11"/>
        <v>4.8543463536118168</v>
      </c>
      <c r="AI60" s="70">
        <f t="shared" si="12"/>
        <v>-5.3503820205079933E-2</v>
      </c>
      <c r="AJ60" s="70">
        <f t="shared" si="13"/>
        <v>4.3843621336059329</v>
      </c>
      <c r="AK60" s="70">
        <f t="shared" si="14"/>
        <v>1.9035447767118399</v>
      </c>
      <c r="AL60" s="70">
        <f t="shared" si="15"/>
        <v>-0.86955536501022834</v>
      </c>
      <c r="AM60" s="70">
        <f t="shared" si="16"/>
        <v>2.5693346974450293</v>
      </c>
      <c r="AN60" s="70">
        <f t="shared" si="17"/>
        <v>2.5396848661064553</v>
      </c>
      <c r="AO60" s="70">
        <f t="shared" si="18"/>
        <v>2.1332223197033642</v>
      </c>
      <c r="AP60" s="71"/>
      <c r="AQ60" s="71"/>
      <c r="AR60" s="72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M60" s="72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</row>
    <row r="61" spans="1:84" s="74" customFormat="1" ht="21" x14ac:dyDescent="0.45">
      <c r="A61" s="69">
        <v>42856</v>
      </c>
      <c r="B61" s="70">
        <v>107.46104114815573</v>
      </c>
      <c r="C61" s="70">
        <v>178.30068149683353</v>
      </c>
      <c r="D61" s="70">
        <v>112.78398630498877</v>
      </c>
      <c r="E61" s="70">
        <v>107.68778331720907</v>
      </c>
      <c r="F61" s="70">
        <v>111.51919663690911</v>
      </c>
      <c r="G61" s="70">
        <v>110.68941299786982</v>
      </c>
      <c r="H61" s="70">
        <v>114.4860643112179</v>
      </c>
      <c r="I61" s="70">
        <v>119.1551619333685</v>
      </c>
      <c r="J61" s="70">
        <v>114.5591862196567</v>
      </c>
      <c r="K61" s="70">
        <v>123.83306717089685</v>
      </c>
      <c r="L61" s="70">
        <v>115.89662666602725</v>
      </c>
      <c r="M61" s="70">
        <v>110.78182198200994</v>
      </c>
      <c r="N61" s="70">
        <v>112.21054040497768</v>
      </c>
      <c r="O61" s="70">
        <v>113.03991134992698</v>
      </c>
      <c r="P61" s="70">
        <v>102.78240189193775</v>
      </c>
      <c r="Q61" s="70">
        <v>132.57350287065188</v>
      </c>
      <c r="R61" s="70">
        <v>118.15720116179611</v>
      </c>
      <c r="S61" s="70">
        <v>116.25666298405784</v>
      </c>
      <c r="T61" s="70">
        <v>113.71988540436146</v>
      </c>
      <c r="U61" s="71"/>
      <c r="V61" s="69">
        <v>42856</v>
      </c>
      <c r="W61" s="70">
        <f t="shared" si="0"/>
        <v>2.4690784289489471</v>
      </c>
      <c r="X61" s="70">
        <f t="shared" si="1"/>
        <v>43.635507950010975</v>
      </c>
      <c r="Y61" s="70">
        <f t="shared" si="2"/>
        <v>-1.1466245534934387</v>
      </c>
      <c r="Z61" s="70">
        <f t="shared" si="3"/>
        <v>-1.0827401772516794</v>
      </c>
      <c r="AA61" s="70">
        <f t="shared" si="4"/>
        <v>2.517743155026622</v>
      </c>
      <c r="AB61" s="70">
        <f t="shared" si="5"/>
        <v>0.66037659242942937</v>
      </c>
      <c r="AC61" s="70">
        <f t="shared" si="6"/>
        <v>0.90103867096726731</v>
      </c>
      <c r="AD61" s="70">
        <f t="shared" si="7"/>
        <v>2.4670105257863213</v>
      </c>
      <c r="AE61" s="70">
        <f t="shared" si="8"/>
        <v>2.175894883824796</v>
      </c>
      <c r="AF61" s="70">
        <f t="shared" si="9"/>
        <v>6.2062704285133634</v>
      </c>
      <c r="AG61" s="70">
        <f t="shared" si="10"/>
        <v>3.3889481810395381</v>
      </c>
      <c r="AH61" s="70">
        <f t="shared" si="11"/>
        <v>4.9596923684775902</v>
      </c>
      <c r="AI61" s="70">
        <f t="shared" si="12"/>
        <v>1.7400095214058098</v>
      </c>
      <c r="AJ61" s="70">
        <f t="shared" si="13"/>
        <v>3.2278691447905601</v>
      </c>
      <c r="AK61" s="70">
        <f t="shared" si="14"/>
        <v>1.9011887095357025</v>
      </c>
      <c r="AL61" s="70">
        <f t="shared" si="15"/>
        <v>11.405346327316664</v>
      </c>
      <c r="AM61" s="70">
        <f t="shared" si="16"/>
        <v>4.1459544115718643</v>
      </c>
      <c r="AN61" s="70">
        <f t="shared" si="17"/>
        <v>2.336759497320088</v>
      </c>
      <c r="AO61" s="70">
        <f t="shared" si="18"/>
        <v>2.3456000684639378</v>
      </c>
      <c r="AP61" s="71"/>
      <c r="AQ61" s="71"/>
      <c r="AR61" s="72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M61" s="72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</row>
    <row r="62" spans="1:84" s="74" customFormat="1" ht="21" x14ac:dyDescent="0.45">
      <c r="A62" s="69">
        <v>42887</v>
      </c>
      <c r="B62" s="70">
        <v>103.43585862768956</v>
      </c>
      <c r="C62" s="70">
        <v>83.056578924740279</v>
      </c>
      <c r="D62" s="70">
        <v>110.50570882386074</v>
      </c>
      <c r="E62" s="70">
        <v>117.00939057849374</v>
      </c>
      <c r="F62" s="70">
        <v>107.86176280339131</v>
      </c>
      <c r="G62" s="70">
        <v>109.84874569239818</v>
      </c>
      <c r="H62" s="70">
        <v>112.50798992508808</v>
      </c>
      <c r="I62" s="70">
        <v>120.3876669939181</v>
      </c>
      <c r="J62" s="70">
        <v>115.07271858712581</v>
      </c>
      <c r="K62" s="70">
        <v>123.79132047024254</v>
      </c>
      <c r="L62" s="70">
        <v>116.04964735084096</v>
      </c>
      <c r="M62" s="70">
        <v>106.16541237078432</v>
      </c>
      <c r="N62" s="70">
        <v>108.66991859406915</v>
      </c>
      <c r="O62" s="70">
        <v>113.3074314447307</v>
      </c>
      <c r="P62" s="70">
        <v>102.82204286937154</v>
      </c>
      <c r="Q62" s="70">
        <v>126.08285718126828</v>
      </c>
      <c r="R62" s="70">
        <v>116.34570827153864</v>
      </c>
      <c r="S62" s="70">
        <v>116.18018890190575</v>
      </c>
      <c r="T62" s="70">
        <v>111.65712490885724</v>
      </c>
      <c r="U62" s="71"/>
      <c r="V62" s="69">
        <v>42887</v>
      </c>
      <c r="W62" s="70">
        <f t="shared" si="0"/>
        <v>3.9191334742208994</v>
      </c>
      <c r="X62" s="70">
        <f t="shared" si="1"/>
        <v>-48.557837608885279</v>
      </c>
      <c r="Y62" s="70">
        <f t="shared" si="2"/>
        <v>4.7866736629912765</v>
      </c>
      <c r="Z62" s="70">
        <f t="shared" si="3"/>
        <v>13.485907822039664</v>
      </c>
      <c r="AA62" s="70">
        <f t="shared" si="4"/>
        <v>3.9746366937713162</v>
      </c>
      <c r="AB62" s="70">
        <f t="shared" si="5"/>
        <v>1.7980056406907039</v>
      </c>
      <c r="AC62" s="70">
        <f t="shared" si="6"/>
        <v>3.059892482467248</v>
      </c>
      <c r="AD62" s="70">
        <f t="shared" si="7"/>
        <v>7.7413296881695146</v>
      </c>
      <c r="AE62" s="70">
        <f t="shared" si="8"/>
        <v>4.4421578070280532</v>
      </c>
      <c r="AF62" s="70">
        <f t="shared" si="9"/>
        <v>-0.12505326333149469</v>
      </c>
      <c r="AG62" s="70">
        <f t="shared" si="10"/>
        <v>3.6423572862297959</v>
      </c>
      <c r="AH62" s="70">
        <f t="shared" si="11"/>
        <v>5.4687510267158075</v>
      </c>
      <c r="AI62" s="70">
        <f t="shared" si="12"/>
        <v>3.5137907913880753</v>
      </c>
      <c r="AJ62" s="70">
        <f t="shared" si="13"/>
        <v>3.2899604252217785</v>
      </c>
      <c r="AK62" s="70">
        <f t="shared" si="14"/>
        <v>1.6529193815285339</v>
      </c>
      <c r="AL62" s="70">
        <f t="shared" si="15"/>
        <v>2.4810341602323831</v>
      </c>
      <c r="AM62" s="70">
        <f t="shared" si="16"/>
        <v>2.3757434351339555</v>
      </c>
      <c r="AN62" s="70">
        <f t="shared" si="17"/>
        <v>4.8439548708080196</v>
      </c>
      <c r="AO62" s="70">
        <f t="shared" si="18"/>
        <v>3.0054476109868205</v>
      </c>
      <c r="AP62" s="71"/>
      <c r="AQ62" s="71"/>
      <c r="AR62" s="72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M62" s="72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</row>
    <row r="63" spans="1:84" s="74" customFormat="1" ht="21" x14ac:dyDescent="0.45">
      <c r="A63" s="69">
        <v>42917</v>
      </c>
      <c r="B63" s="70">
        <v>103.49469724022471</v>
      </c>
      <c r="C63" s="70">
        <v>60.779311072159977</v>
      </c>
      <c r="D63" s="70">
        <v>113.49052032609194</v>
      </c>
      <c r="E63" s="70">
        <v>118.33793632059555</v>
      </c>
      <c r="F63" s="70">
        <v>115.82164617884428</v>
      </c>
      <c r="G63" s="70">
        <v>111.60188149044714</v>
      </c>
      <c r="H63" s="70">
        <v>111.51584048688945</v>
      </c>
      <c r="I63" s="70">
        <v>131.41757351283414</v>
      </c>
      <c r="J63" s="70">
        <v>117.33126697410469</v>
      </c>
      <c r="K63" s="70">
        <v>125.83866432772031</v>
      </c>
      <c r="L63" s="70">
        <v>116.79521206752509</v>
      </c>
      <c r="M63" s="70">
        <v>110.4271141505566</v>
      </c>
      <c r="N63" s="70">
        <v>107.586758672695</v>
      </c>
      <c r="O63" s="70">
        <v>113.93687467139179</v>
      </c>
      <c r="P63" s="70">
        <v>111.9066322117439</v>
      </c>
      <c r="Q63" s="70">
        <v>128.74716566205905</v>
      </c>
      <c r="R63" s="70">
        <v>115.98659204344463</v>
      </c>
      <c r="S63" s="70">
        <v>117.37122158253227</v>
      </c>
      <c r="T63" s="70">
        <v>113.8413080573839</v>
      </c>
      <c r="U63" s="71"/>
      <c r="V63" s="69">
        <v>42917</v>
      </c>
      <c r="W63" s="70">
        <f t="shared" si="0"/>
        <v>4.3854088386549535</v>
      </c>
      <c r="X63" s="70">
        <f t="shared" si="1"/>
        <v>-51.239125142174366</v>
      </c>
      <c r="Y63" s="70">
        <f t="shared" si="2"/>
        <v>4.5839880813514355</v>
      </c>
      <c r="Z63" s="70">
        <f t="shared" si="3"/>
        <v>12.070394608320242</v>
      </c>
      <c r="AA63" s="70">
        <f t="shared" si="4"/>
        <v>8.8550935640317618</v>
      </c>
      <c r="AB63" s="70">
        <f t="shared" si="5"/>
        <v>3.4382986103087347</v>
      </c>
      <c r="AC63" s="70">
        <f t="shared" si="6"/>
        <v>3.092527650690684</v>
      </c>
      <c r="AD63" s="70">
        <f t="shared" si="7"/>
        <v>4.4755935303506078</v>
      </c>
      <c r="AE63" s="70">
        <f t="shared" si="8"/>
        <v>8.0978101241185385</v>
      </c>
      <c r="AF63" s="70">
        <f t="shared" si="9"/>
        <v>7.7247391949017015</v>
      </c>
      <c r="AG63" s="70">
        <f t="shared" si="10"/>
        <v>4.0027564295634477</v>
      </c>
      <c r="AH63" s="70">
        <f t="shared" si="11"/>
        <v>5.2565411965821482</v>
      </c>
      <c r="AI63" s="70">
        <f t="shared" si="12"/>
        <v>3.067979897702287</v>
      </c>
      <c r="AJ63" s="70">
        <f t="shared" si="13"/>
        <v>3.9557960439604756</v>
      </c>
      <c r="AK63" s="70">
        <f t="shared" si="14"/>
        <v>1.4141512320421583</v>
      </c>
      <c r="AL63" s="70">
        <f t="shared" si="15"/>
        <v>-1.8013289444150899</v>
      </c>
      <c r="AM63" s="70">
        <f t="shared" si="16"/>
        <v>3.8086811161234237</v>
      </c>
      <c r="AN63" s="70">
        <f t="shared" si="17"/>
        <v>6.5390992110494466</v>
      </c>
      <c r="AO63" s="70">
        <f t="shared" si="18"/>
        <v>4.1064463666637891</v>
      </c>
      <c r="AP63" s="71"/>
      <c r="AQ63" s="71"/>
      <c r="AR63" s="72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M63" s="72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</row>
    <row r="64" spans="1:84" s="74" customFormat="1" ht="21" x14ac:dyDescent="0.45">
      <c r="A64" s="69">
        <v>42948</v>
      </c>
      <c r="B64" s="70">
        <v>106.77087889390735</v>
      </c>
      <c r="C64" s="70">
        <v>65.151410385921324</v>
      </c>
      <c r="D64" s="70">
        <v>109.23800085391964</v>
      </c>
      <c r="E64" s="70">
        <v>118.87994026888329</v>
      </c>
      <c r="F64" s="70">
        <v>121.78663249576257</v>
      </c>
      <c r="G64" s="70">
        <v>113.945344620174</v>
      </c>
      <c r="H64" s="70">
        <v>113.10474257417671</v>
      </c>
      <c r="I64" s="70">
        <v>120.00632219000367</v>
      </c>
      <c r="J64" s="70">
        <v>115.49326584162971</v>
      </c>
      <c r="K64" s="70">
        <v>122.51094197147897</v>
      </c>
      <c r="L64" s="70">
        <v>117.18849090082514</v>
      </c>
      <c r="M64" s="70">
        <v>108.20774354955719</v>
      </c>
      <c r="N64" s="70">
        <v>106.47759648486681</v>
      </c>
      <c r="O64" s="70">
        <v>114.02306650320361</v>
      </c>
      <c r="P64" s="70">
        <v>112.5506199278018</v>
      </c>
      <c r="Q64" s="70">
        <v>130.64702992382732</v>
      </c>
      <c r="R64" s="70">
        <v>115.75857274504534</v>
      </c>
      <c r="S64" s="70">
        <v>117.19167415682267</v>
      </c>
      <c r="T64" s="70">
        <v>113.8940136780884</v>
      </c>
      <c r="U64" s="71"/>
      <c r="V64" s="69">
        <v>42948</v>
      </c>
      <c r="W64" s="70">
        <f t="shared" si="0"/>
        <v>2.2977052596270084</v>
      </c>
      <c r="X64" s="70">
        <f t="shared" si="1"/>
        <v>-57.053790916398746</v>
      </c>
      <c r="Y64" s="70">
        <f t="shared" si="2"/>
        <v>2.8681718442861097</v>
      </c>
      <c r="Z64" s="70">
        <f t="shared" si="3"/>
        <v>8.8827567452566001</v>
      </c>
      <c r="AA64" s="70">
        <f t="shared" si="4"/>
        <v>10.105456690427189</v>
      </c>
      <c r="AB64" s="70">
        <f t="shared" si="5"/>
        <v>3.6138825846499429</v>
      </c>
      <c r="AC64" s="70">
        <f t="shared" si="6"/>
        <v>1.8724681249035626</v>
      </c>
      <c r="AD64" s="70">
        <f t="shared" si="7"/>
        <v>5.7425548344993871</v>
      </c>
      <c r="AE64" s="70">
        <f t="shared" si="8"/>
        <v>5.2644284249347777</v>
      </c>
      <c r="AF64" s="70">
        <f t="shared" si="9"/>
        <v>6.707852358910074</v>
      </c>
      <c r="AG64" s="70">
        <f t="shared" si="10"/>
        <v>3.9688006701001655</v>
      </c>
      <c r="AH64" s="70">
        <f t="shared" si="11"/>
        <v>3.9953943428002248</v>
      </c>
      <c r="AI64" s="70">
        <f t="shared" si="12"/>
        <v>2.7749250969629742</v>
      </c>
      <c r="AJ64" s="70">
        <f t="shared" si="13"/>
        <v>4.1385275927222409</v>
      </c>
      <c r="AK64" s="70">
        <f t="shared" si="14"/>
        <v>1.4468767046429463</v>
      </c>
      <c r="AL64" s="70">
        <f t="shared" si="15"/>
        <v>1.0809155566134052</v>
      </c>
      <c r="AM64" s="70">
        <f t="shared" si="16"/>
        <v>0.46074793089741206</v>
      </c>
      <c r="AN64" s="70">
        <f t="shared" si="17"/>
        <v>4.3841916841498119</v>
      </c>
      <c r="AO64" s="70">
        <f t="shared" si="18"/>
        <v>3.1555284165428503</v>
      </c>
      <c r="AP64" s="71"/>
      <c r="AQ64" s="71"/>
      <c r="AR64" s="72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M64" s="72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</row>
    <row r="65" spans="1:84" s="74" customFormat="1" ht="21" x14ac:dyDescent="0.45">
      <c r="A65" s="69">
        <v>42979</v>
      </c>
      <c r="B65" s="70">
        <v>103.9071136491425</v>
      </c>
      <c r="C65" s="70">
        <v>63.571064525490335</v>
      </c>
      <c r="D65" s="70">
        <v>106.49658874952549</v>
      </c>
      <c r="E65" s="70">
        <v>117.14476039533851</v>
      </c>
      <c r="F65" s="70">
        <v>114.87251982663436</v>
      </c>
      <c r="G65" s="70">
        <v>114.84379102531707</v>
      </c>
      <c r="H65" s="70">
        <v>112.28203203001404</v>
      </c>
      <c r="I65" s="70">
        <v>115.3641391062244</v>
      </c>
      <c r="J65" s="70">
        <v>111.73538013291045</v>
      </c>
      <c r="K65" s="70">
        <v>126.42876248313685</v>
      </c>
      <c r="L65" s="70">
        <v>117.2315461617742</v>
      </c>
      <c r="M65" s="70">
        <v>103.62229723634896</v>
      </c>
      <c r="N65" s="70">
        <v>109.31880616703609</v>
      </c>
      <c r="O65" s="70">
        <v>113.54700725150003</v>
      </c>
      <c r="P65" s="70">
        <v>104.70981349898452</v>
      </c>
      <c r="Q65" s="70">
        <v>125.78332420766635</v>
      </c>
      <c r="R65" s="70">
        <v>111.54973007028397</v>
      </c>
      <c r="S65" s="70">
        <v>116.70579674053914</v>
      </c>
      <c r="T65" s="70">
        <v>112.06547668450172</v>
      </c>
      <c r="U65" s="71"/>
      <c r="V65" s="69">
        <v>42979</v>
      </c>
      <c r="W65" s="70">
        <f t="shared" si="0"/>
        <v>3.7246869440130723</v>
      </c>
      <c r="X65" s="70">
        <f t="shared" si="1"/>
        <v>-49.739352761442504</v>
      </c>
      <c r="Y65" s="70">
        <f t="shared" si="2"/>
        <v>3.2485422605438998</v>
      </c>
      <c r="Z65" s="70">
        <f t="shared" si="3"/>
        <v>0.64469511570517568</v>
      </c>
      <c r="AA65" s="70">
        <f t="shared" si="4"/>
        <v>7.5191400067794234</v>
      </c>
      <c r="AB65" s="70">
        <f t="shared" si="5"/>
        <v>3.1018309884436519</v>
      </c>
      <c r="AC65" s="70">
        <f t="shared" si="6"/>
        <v>-0.54430624723865151</v>
      </c>
      <c r="AD65" s="70">
        <f t="shared" si="7"/>
        <v>2.7035289729874421</v>
      </c>
      <c r="AE65" s="70">
        <f t="shared" si="8"/>
        <v>-1.4449962191689707</v>
      </c>
      <c r="AF65" s="70">
        <f t="shared" si="9"/>
        <v>-3.8193290008079543</v>
      </c>
      <c r="AG65" s="70">
        <f t="shared" si="10"/>
        <v>3.7737810041458459</v>
      </c>
      <c r="AH65" s="70">
        <f t="shared" si="11"/>
        <v>2.9960184440948012</v>
      </c>
      <c r="AI65" s="70">
        <f t="shared" si="12"/>
        <v>2.8545430626452912</v>
      </c>
      <c r="AJ65" s="70">
        <f t="shared" si="13"/>
        <v>2.823088213214703</v>
      </c>
      <c r="AK65" s="70">
        <f t="shared" si="14"/>
        <v>0.56532790496042651</v>
      </c>
      <c r="AL65" s="70">
        <f t="shared" si="15"/>
        <v>2.8411994538067376</v>
      </c>
      <c r="AM65" s="70">
        <f t="shared" si="16"/>
        <v>1.5508541964503166</v>
      </c>
      <c r="AN65" s="70">
        <f t="shared" si="17"/>
        <v>2.074254042677822</v>
      </c>
      <c r="AO65" s="70">
        <f t="shared" si="18"/>
        <v>2.0599794033255563</v>
      </c>
      <c r="AP65" s="71"/>
      <c r="AQ65" s="71"/>
      <c r="AR65" s="72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M65" s="72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</row>
    <row r="66" spans="1:84" s="74" customFormat="1" ht="21" x14ac:dyDescent="0.45">
      <c r="A66" s="69">
        <v>43009</v>
      </c>
      <c r="B66" s="70">
        <v>101.75412454033612</v>
      </c>
      <c r="C66" s="70">
        <v>62.650047371252157</v>
      </c>
      <c r="D66" s="70">
        <v>108.81760752927404</v>
      </c>
      <c r="E66" s="70">
        <v>123.99523707439272</v>
      </c>
      <c r="F66" s="70">
        <v>114.62740032829775</v>
      </c>
      <c r="G66" s="70">
        <v>116.96720334888725</v>
      </c>
      <c r="H66" s="70">
        <v>115.68749722233059</v>
      </c>
      <c r="I66" s="70">
        <v>125.03519913068641</v>
      </c>
      <c r="J66" s="70">
        <v>120.02905859789706</v>
      </c>
      <c r="K66" s="70">
        <v>125.6977848257383</v>
      </c>
      <c r="L66" s="70">
        <v>118.57420726262821</v>
      </c>
      <c r="M66" s="70">
        <v>113.90296335009836</v>
      </c>
      <c r="N66" s="70">
        <v>115.20470843640105</v>
      </c>
      <c r="O66" s="70">
        <v>113.06836819847804</v>
      </c>
      <c r="P66" s="70">
        <v>89.670617706595806</v>
      </c>
      <c r="Q66" s="70">
        <v>128.64045298416934</v>
      </c>
      <c r="R66" s="70">
        <v>115.60092061646954</v>
      </c>
      <c r="S66" s="70">
        <v>119.02071057124368</v>
      </c>
      <c r="T66" s="70">
        <v>113.6118828334364</v>
      </c>
      <c r="U66" s="71"/>
      <c r="V66" s="69">
        <v>43009</v>
      </c>
      <c r="W66" s="70">
        <f t="shared" si="0"/>
        <v>4.3656198330798333</v>
      </c>
      <c r="X66" s="70">
        <f t="shared" si="1"/>
        <v>-46.81647385512008</v>
      </c>
      <c r="Y66" s="70">
        <f t="shared" si="2"/>
        <v>2.2120938603522831</v>
      </c>
      <c r="Z66" s="70">
        <f t="shared" si="3"/>
        <v>11.903388608027626</v>
      </c>
      <c r="AA66" s="70">
        <f t="shared" si="4"/>
        <v>-2.4903336658682917</v>
      </c>
      <c r="AB66" s="70">
        <f t="shared" si="5"/>
        <v>3.3843517821605502</v>
      </c>
      <c r="AC66" s="70">
        <f t="shared" si="6"/>
        <v>0.4749881201828714</v>
      </c>
      <c r="AD66" s="70">
        <f t="shared" si="7"/>
        <v>0.2867035589597009</v>
      </c>
      <c r="AE66" s="70">
        <f t="shared" si="8"/>
        <v>9.9891149681918847</v>
      </c>
      <c r="AF66" s="70">
        <f t="shared" si="9"/>
        <v>4.127195738939605</v>
      </c>
      <c r="AG66" s="70">
        <f t="shared" si="10"/>
        <v>3.8277031269808646</v>
      </c>
      <c r="AH66" s="70">
        <f t="shared" si="11"/>
        <v>4.9683812598770629</v>
      </c>
      <c r="AI66" s="70">
        <f t="shared" si="12"/>
        <v>3.0560006480295101</v>
      </c>
      <c r="AJ66" s="70">
        <f t="shared" si="13"/>
        <v>2.0723927907884132</v>
      </c>
      <c r="AK66" s="70">
        <f t="shared" si="14"/>
        <v>-0.51195134694718547</v>
      </c>
      <c r="AL66" s="70">
        <f t="shared" si="15"/>
        <v>4.3666686334773175</v>
      </c>
      <c r="AM66" s="70">
        <f t="shared" si="16"/>
        <v>3.7001617612324651</v>
      </c>
      <c r="AN66" s="70">
        <f t="shared" si="17"/>
        <v>4.0336623331399579</v>
      </c>
      <c r="AO66" s="70">
        <f t="shared" si="18"/>
        <v>2.8714273221328739</v>
      </c>
      <c r="AP66" s="71"/>
      <c r="AQ66" s="71"/>
      <c r="AR66" s="72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M66" s="72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</row>
    <row r="67" spans="1:84" s="74" customFormat="1" ht="21" x14ac:dyDescent="0.45">
      <c r="A67" s="69">
        <v>43040</v>
      </c>
      <c r="B67" s="70">
        <v>109.69558377996002</v>
      </c>
      <c r="C67" s="70">
        <v>59.777631408503986</v>
      </c>
      <c r="D67" s="70">
        <v>118.56230476145487</v>
      </c>
      <c r="E67" s="70">
        <v>125.54319628191402</v>
      </c>
      <c r="F67" s="70">
        <v>118.65702245423972</v>
      </c>
      <c r="G67" s="70">
        <v>120.61241498230729</v>
      </c>
      <c r="H67" s="70">
        <v>118.58095639699441</v>
      </c>
      <c r="I67" s="70">
        <v>122.31587920030842</v>
      </c>
      <c r="J67" s="70">
        <v>115.36398987316015</v>
      </c>
      <c r="K67" s="70">
        <v>127.57529588881908</v>
      </c>
      <c r="L67" s="70">
        <v>119.14463802694569</v>
      </c>
      <c r="M67" s="70">
        <v>117.21227473279194</v>
      </c>
      <c r="N67" s="70">
        <v>123.39966088089891</v>
      </c>
      <c r="O67" s="70">
        <v>113.43288261175138</v>
      </c>
      <c r="P67" s="70">
        <v>86.964852408376515</v>
      </c>
      <c r="Q67" s="70">
        <v>125.00569190329635</v>
      </c>
      <c r="R67" s="70">
        <v>110.889211437583</v>
      </c>
      <c r="S67" s="70">
        <v>124.31384615527273</v>
      </c>
      <c r="T67" s="70">
        <v>116.92056111603648</v>
      </c>
      <c r="U67" s="71"/>
      <c r="V67" s="69">
        <v>43040</v>
      </c>
      <c r="W67" s="70">
        <f t="shared" si="0"/>
        <v>2.0468536798869081</v>
      </c>
      <c r="X67" s="70">
        <f t="shared" si="1"/>
        <v>-55.589250119155118</v>
      </c>
      <c r="Y67" s="70">
        <f t="shared" si="2"/>
        <v>4.4853605777834531</v>
      </c>
      <c r="Z67" s="70">
        <f t="shared" si="3"/>
        <v>2.7021562422157643</v>
      </c>
      <c r="AA67" s="70">
        <f t="shared" si="4"/>
        <v>-4.5497155608301512</v>
      </c>
      <c r="AB67" s="70">
        <f t="shared" si="5"/>
        <v>2.6120958282189974</v>
      </c>
      <c r="AC67" s="70">
        <f t="shared" si="6"/>
        <v>-0.82100732551275257</v>
      </c>
      <c r="AD67" s="70">
        <f t="shared" si="7"/>
        <v>3.4785584623452195</v>
      </c>
      <c r="AE67" s="70">
        <f t="shared" si="8"/>
        <v>0.66552130515667329</v>
      </c>
      <c r="AF67" s="70">
        <f t="shared" si="9"/>
        <v>-3.4424485319913884</v>
      </c>
      <c r="AG67" s="70">
        <f t="shared" si="10"/>
        <v>3.5996541699859392</v>
      </c>
      <c r="AH67" s="70">
        <f t="shared" si="11"/>
        <v>2.8638702374587979</v>
      </c>
      <c r="AI67" s="70">
        <f t="shared" si="12"/>
        <v>6.799593926023789</v>
      </c>
      <c r="AJ67" s="70">
        <f t="shared" si="13"/>
        <v>1.5221511137953598</v>
      </c>
      <c r="AK67" s="70">
        <f t="shared" si="14"/>
        <v>-0.7966037758128266</v>
      </c>
      <c r="AL67" s="70">
        <f t="shared" si="15"/>
        <v>2.6602263424915691</v>
      </c>
      <c r="AM67" s="70">
        <f t="shared" si="16"/>
        <v>-1.1887149902541694</v>
      </c>
      <c r="AN67" s="70">
        <f t="shared" si="17"/>
        <v>6.5329268077745581</v>
      </c>
      <c r="AO67" s="70">
        <f t="shared" si="18"/>
        <v>1.6665894046539194</v>
      </c>
      <c r="AP67" s="71"/>
      <c r="AQ67" s="71"/>
      <c r="AR67" s="72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M67" s="72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</row>
    <row r="68" spans="1:84" s="74" customFormat="1" ht="21" x14ac:dyDescent="0.45">
      <c r="A68" s="75">
        <v>43070</v>
      </c>
      <c r="B68" s="76">
        <v>114.77919343609108</v>
      </c>
      <c r="C68" s="76">
        <v>62.132206102670736</v>
      </c>
      <c r="D68" s="76">
        <v>121.34627982061065</v>
      </c>
      <c r="E68" s="76">
        <v>125.66970165961676</v>
      </c>
      <c r="F68" s="76">
        <v>114.5867639076761</v>
      </c>
      <c r="G68" s="76">
        <v>121.84147608306985</v>
      </c>
      <c r="H68" s="76">
        <v>125.10511648981266</v>
      </c>
      <c r="I68" s="76">
        <v>147.81450394772048</v>
      </c>
      <c r="J68" s="76">
        <v>150.69302647911584</v>
      </c>
      <c r="K68" s="76">
        <v>140.59258959023461</v>
      </c>
      <c r="L68" s="76">
        <v>120.52827335288968</v>
      </c>
      <c r="M68" s="76">
        <v>128.56757835544846</v>
      </c>
      <c r="N68" s="76">
        <v>134.74082659551928</v>
      </c>
      <c r="O68" s="76">
        <v>116.03864653417868</v>
      </c>
      <c r="P68" s="76">
        <v>97.589087245705429</v>
      </c>
      <c r="Q68" s="76">
        <v>138.83653054088484</v>
      </c>
      <c r="R68" s="76">
        <v>108.94212528712934</v>
      </c>
      <c r="S68" s="76">
        <v>129.4350667542094</v>
      </c>
      <c r="T68" s="76">
        <v>122.62677604484787</v>
      </c>
      <c r="U68" s="71"/>
      <c r="V68" s="75">
        <v>43070</v>
      </c>
      <c r="W68" s="76">
        <f t="shared" si="0"/>
        <v>1.6402829912354662</v>
      </c>
      <c r="X68" s="76">
        <f t="shared" si="1"/>
        <v>-60.924485066390957</v>
      </c>
      <c r="Y68" s="76">
        <f t="shared" si="2"/>
        <v>-0.16122043753040316</v>
      </c>
      <c r="Z68" s="76">
        <f t="shared" si="3"/>
        <v>2.7010030922384374</v>
      </c>
      <c r="AA68" s="76">
        <f t="shared" si="4"/>
        <v>-3.5122948743589149</v>
      </c>
      <c r="AB68" s="76">
        <f t="shared" si="5"/>
        <v>1.8503147243575313</v>
      </c>
      <c r="AC68" s="76">
        <f t="shared" si="6"/>
        <v>-1.6568618696910562</v>
      </c>
      <c r="AD68" s="76">
        <f t="shared" si="7"/>
        <v>4.9062393850629604</v>
      </c>
      <c r="AE68" s="76">
        <f t="shared" si="8"/>
        <v>9.1309560077080505</v>
      </c>
      <c r="AF68" s="76">
        <f t="shared" si="9"/>
        <v>8.6824843609388296</v>
      </c>
      <c r="AG68" s="76">
        <f t="shared" si="10"/>
        <v>3.3464444552815849</v>
      </c>
      <c r="AH68" s="76">
        <f t="shared" si="11"/>
        <v>0.13403672897256058</v>
      </c>
      <c r="AI68" s="76">
        <f t="shared" si="12"/>
        <v>1.4318996868605751</v>
      </c>
      <c r="AJ68" s="76">
        <f t="shared" si="13"/>
        <v>2.8421078877217951</v>
      </c>
      <c r="AK68" s="76">
        <f t="shared" si="14"/>
        <v>-8.9839841687492594E-2</v>
      </c>
      <c r="AL68" s="76">
        <f t="shared" si="15"/>
        <v>11.88968637081696</v>
      </c>
      <c r="AM68" s="76">
        <f t="shared" si="16"/>
        <v>-0.2947412947278707</v>
      </c>
      <c r="AN68" s="76">
        <f t="shared" si="17"/>
        <v>7.6294000004838693</v>
      </c>
      <c r="AO68" s="76">
        <f t="shared" si="18"/>
        <v>1.6580990681651144</v>
      </c>
      <c r="AP68" s="71"/>
      <c r="AQ68" s="71"/>
      <c r="AR68" s="72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M68" s="72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</row>
    <row r="69" spans="1:84" s="74" customFormat="1" ht="21" x14ac:dyDescent="0.45">
      <c r="A69" s="106">
        <v>43101</v>
      </c>
      <c r="B69" s="107">
        <v>116.88802908770586</v>
      </c>
      <c r="C69" s="107">
        <v>64.664310654879614</v>
      </c>
      <c r="D69" s="107">
        <v>118.75629673468255</v>
      </c>
      <c r="E69" s="107">
        <v>125.24802750670246</v>
      </c>
      <c r="F69" s="107">
        <v>103.06975446568927</v>
      </c>
      <c r="G69" s="107">
        <v>117.53147237442747</v>
      </c>
      <c r="H69" s="107">
        <v>117.29557349903111</v>
      </c>
      <c r="I69" s="107">
        <v>115.63744732165387</v>
      </c>
      <c r="J69" s="107">
        <v>113.09658570293685</v>
      </c>
      <c r="K69" s="107">
        <v>147.51458054393089</v>
      </c>
      <c r="L69" s="107">
        <v>118.80354627374824</v>
      </c>
      <c r="M69" s="107">
        <v>109.16290360708228</v>
      </c>
      <c r="N69" s="107">
        <v>116.19841584582275</v>
      </c>
      <c r="O69" s="107">
        <v>112.82913834111845</v>
      </c>
      <c r="P69" s="107">
        <v>109.10041834648742</v>
      </c>
      <c r="Q69" s="107">
        <v>128.3982372199809</v>
      </c>
      <c r="R69" s="107">
        <v>117.37622413775949</v>
      </c>
      <c r="S69" s="107">
        <v>127.08648621941704</v>
      </c>
      <c r="T69" s="107">
        <v>117.73776607960617</v>
      </c>
      <c r="U69" s="71"/>
      <c r="V69" s="106">
        <v>43101</v>
      </c>
      <c r="W69" s="107">
        <f t="shared" si="0"/>
        <v>1.4775254287671942</v>
      </c>
      <c r="X69" s="107">
        <f t="shared" si="1"/>
        <v>-57.226077615881152</v>
      </c>
      <c r="Y69" s="107">
        <f t="shared" si="2"/>
        <v>2.508250520560523</v>
      </c>
      <c r="Z69" s="107">
        <f t="shared" si="3"/>
        <v>7.0685433496607573</v>
      </c>
      <c r="AA69" s="107">
        <f t="shared" si="4"/>
        <v>-3.7954608488438168</v>
      </c>
      <c r="AB69" s="107">
        <f t="shared" si="5"/>
        <v>2.5886774228854392</v>
      </c>
      <c r="AC69" s="107">
        <f t="shared" si="6"/>
        <v>0.5921554859903182</v>
      </c>
      <c r="AD69" s="107">
        <f t="shared" si="7"/>
        <v>2.7919471140460246</v>
      </c>
      <c r="AE69" s="107">
        <f t="shared" si="8"/>
        <v>-0.38130723667990196</v>
      </c>
      <c r="AF69" s="107">
        <f t="shared" si="9"/>
        <v>5.5332485436397718</v>
      </c>
      <c r="AG69" s="107">
        <f t="shared" si="10"/>
        <v>3.6436640217506664</v>
      </c>
      <c r="AH69" s="107">
        <f t="shared" si="11"/>
        <v>1.2485718560607353</v>
      </c>
      <c r="AI69" s="107">
        <f t="shared" si="12"/>
        <v>2.6648678602903004</v>
      </c>
      <c r="AJ69" s="107">
        <f t="shared" si="13"/>
        <v>2.8058917603641902</v>
      </c>
      <c r="AK69" s="107">
        <f t="shared" si="14"/>
        <v>2.9003220599494597</v>
      </c>
      <c r="AL69" s="107">
        <f t="shared" si="15"/>
        <v>6.8281131702135411</v>
      </c>
      <c r="AM69" s="107">
        <f t="shared" si="16"/>
        <v>3.3590312055868026</v>
      </c>
      <c r="AN69" s="107">
        <f t="shared" si="17"/>
        <v>6.4307877987107958</v>
      </c>
      <c r="AO69" s="107">
        <f t="shared" si="18"/>
        <v>2.0307863844864329</v>
      </c>
      <c r="AP69" s="71"/>
      <c r="AQ69" s="71"/>
      <c r="AR69" s="72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M69" s="72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</row>
    <row r="70" spans="1:84" s="74" customFormat="1" ht="21" x14ac:dyDescent="0.45">
      <c r="A70" s="108">
        <v>43132</v>
      </c>
      <c r="B70" s="109">
        <v>122.8842080215544</v>
      </c>
      <c r="C70" s="109">
        <v>63.587877164725086</v>
      </c>
      <c r="D70" s="109">
        <v>118.33540717763972</v>
      </c>
      <c r="E70" s="109">
        <v>123.56621507375402</v>
      </c>
      <c r="F70" s="109">
        <v>108.92637793153602</v>
      </c>
      <c r="G70" s="109">
        <v>114.00874337151967</v>
      </c>
      <c r="H70" s="109">
        <v>116.91177122058549</v>
      </c>
      <c r="I70" s="109">
        <v>109.08365216766266</v>
      </c>
      <c r="J70" s="109">
        <v>113.63049739921971</v>
      </c>
      <c r="K70" s="109">
        <v>127.76303511701572</v>
      </c>
      <c r="L70" s="109">
        <v>118.5191026553459</v>
      </c>
      <c r="M70" s="109">
        <v>110.62081702278381</v>
      </c>
      <c r="N70" s="109">
        <v>115.95945181523464</v>
      </c>
      <c r="O70" s="109">
        <v>118.25631109639102</v>
      </c>
      <c r="P70" s="109">
        <v>127.31327496519239</v>
      </c>
      <c r="Q70" s="109">
        <v>127.20241265704081</v>
      </c>
      <c r="R70" s="109">
        <v>114.16349334590961</v>
      </c>
      <c r="S70" s="109">
        <v>122.49045371167102</v>
      </c>
      <c r="T70" s="109">
        <v>117.75327293676899</v>
      </c>
      <c r="U70" s="71"/>
      <c r="V70" s="108">
        <v>43132</v>
      </c>
      <c r="W70" s="109">
        <f t="shared" si="0"/>
        <v>3.0635725168264543</v>
      </c>
      <c r="X70" s="109">
        <f t="shared" si="1"/>
        <v>-52.068301914604106</v>
      </c>
      <c r="Y70" s="109">
        <f t="shared" si="2"/>
        <v>4.6240821296045453</v>
      </c>
      <c r="Z70" s="109">
        <f t="shared" si="3"/>
        <v>12.403906094973877</v>
      </c>
      <c r="AA70" s="109">
        <f t="shared" si="4"/>
        <v>0.44700644589062222</v>
      </c>
      <c r="AB70" s="109">
        <f t="shared" si="5"/>
        <v>2.4708673848873133</v>
      </c>
      <c r="AC70" s="109">
        <f t="shared" si="6"/>
        <v>3.2110841098241849</v>
      </c>
      <c r="AD70" s="109">
        <f t="shared" si="7"/>
        <v>4.0708425123026331</v>
      </c>
      <c r="AE70" s="109">
        <f t="shared" si="8"/>
        <v>3.044875704158656</v>
      </c>
      <c r="AF70" s="109">
        <f t="shared" si="9"/>
        <v>5.1120234206538271</v>
      </c>
      <c r="AG70" s="109">
        <f t="shared" si="10"/>
        <v>3.8436310975560559</v>
      </c>
      <c r="AH70" s="109">
        <f t="shared" si="11"/>
        <v>1.4430742264189149</v>
      </c>
      <c r="AI70" s="109">
        <f t="shared" si="12"/>
        <v>2.0964822697249019</v>
      </c>
      <c r="AJ70" s="109">
        <f t="shared" si="13"/>
        <v>3.5071764751764363</v>
      </c>
      <c r="AK70" s="109">
        <f t="shared" si="14"/>
        <v>2.2112269419909438</v>
      </c>
      <c r="AL70" s="109">
        <f t="shared" si="15"/>
        <v>4.3734607056762798</v>
      </c>
      <c r="AM70" s="109">
        <f t="shared" si="16"/>
        <v>2.8450422391650818</v>
      </c>
      <c r="AN70" s="109">
        <f t="shared" si="17"/>
        <v>5.2161450379929875</v>
      </c>
      <c r="AO70" s="109">
        <f t="shared" si="18"/>
        <v>3.0058016011732036</v>
      </c>
      <c r="AP70" s="71"/>
      <c r="AQ70" s="71"/>
      <c r="AR70" s="72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M70" s="72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</row>
    <row r="71" spans="1:84" s="74" customFormat="1" ht="21" x14ac:dyDescent="0.45">
      <c r="A71" s="108">
        <v>43160</v>
      </c>
      <c r="B71" s="109">
        <v>129.26576339718571</v>
      </c>
      <c r="C71" s="109">
        <v>64.35383906482123</v>
      </c>
      <c r="D71" s="109">
        <v>125.73038706852239</v>
      </c>
      <c r="E71" s="109">
        <v>125.20156429993882</v>
      </c>
      <c r="F71" s="109">
        <v>105.41090678638231</v>
      </c>
      <c r="G71" s="109">
        <v>115.00123550243279</v>
      </c>
      <c r="H71" s="109">
        <v>120.26357245907971</v>
      </c>
      <c r="I71" s="109">
        <v>131.42890226961802</v>
      </c>
      <c r="J71" s="109">
        <v>121.34487129285459</v>
      </c>
      <c r="K71" s="109">
        <v>129.89679513515495</v>
      </c>
      <c r="L71" s="109">
        <v>120.07059924592117</v>
      </c>
      <c r="M71" s="109">
        <v>115.5804639836235</v>
      </c>
      <c r="N71" s="109">
        <v>123.0704914987619</v>
      </c>
      <c r="O71" s="109">
        <v>120.10475458003417</v>
      </c>
      <c r="P71" s="109">
        <v>128.71094770180534</v>
      </c>
      <c r="Q71" s="109">
        <v>134.09335852234449</v>
      </c>
      <c r="R71" s="109">
        <v>120.15128383234338</v>
      </c>
      <c r="S71" s="109">
        <v>123.09615132904652</v>
      </c>
      <c r="T71" s="109">
        <v>121.72149675012562</v>
      </c>
      <c r="U71" s="71"/>
      <c r="V71" s="108">
        <v>43160</v>
      </c>
      <c r="W71" s="109">
        <f t="shared" si="0"/>
        <v>3.1687256262297439</v>
      </c>
      <c r="X71" s="109">
        <f t="shared" si="1"/>
        <v>-55.052186281192824</v>
      </c>
      <c r="Y71" s="109">
        <f t="shared" si="2"/>
        <v>5.0909631553671915</v>
      </c>
      <c r="Z71" s="109">
        <f t="shared" si="3"/>
        <v>8.1071534859436838</v>
      </c>
      <c r="AA71" s="109">
        <f t="shared" si="4"/>
        <v>1.3794757103224384</v>
      </c>
      <c r="AB71" s="109">
        <f t="shared" si="5"/>
        <v>2.0494577194591415</v>
      </c>
      <c r="AC71" s="109">
        <f t="shared" si="6"/>
        <v>3.0118173610778314</v>
      </c>
      <c r="AD71" s="109">
        <f t="shared" si="7"/>
        <v>13.376369322423429</v>
      </c>
      <c r="AE71" s="109">
        <f t="shared" si="8"/>
        <v>3.7940869720811889</v>
      </c>
      <c r="AF71" s="109">
        <f t="shared" si="9"/>
        <v>4.1334958346710238</v>
      </c>
      <c r="AG71" s="109">
        <f t="shared" si="10"/>
        <v>4.0371009939631222</v>
      </c>
      <c r="AH71" s="109">
        <f t="shared" si="11"/>
        <v>0.82302019290820283</v>
      </c>
      <c r="AI71" s="109">
        <f t="shared" si="12"/>
        <v>2.1825851916546668</v>
      </c>
      <c r="AJ71" s="109">
        <f t="shared" si="13"/>
        <v>4.7052538720381278</v>
      </c>
      <c r="AK71" s="109">
        <f t="shared" si="14"/>
        <v>2.4649379465713253</v>
      </c>
      <c r="AL71" s="109">
        <f t="shared" si="15"/>
        <v>5.8550429490785234</v>
      </c>
      <c r="AM71" s="109">
        <f t="shared" si="16"/>
        <v>-0.8249417599309794</v>
      </c>
      <c r="AN71" s="109">
        <f t="shared" si="17"/>
        <v>4.4490381600552666</v>
      </c>
      <c r="AO71" s="109">
        <f t="shared" si="18"/>
        <v>3.0776651780463027</v>
      </c>
      <c r="AP71" s="71"/>
      <c r="AQ71" s="71"/>
      <c r="AR71" s="72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M71" s="72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</row>
    <row r="72" spans="1:84" s="74" customFormat="1" ht="21" x14ac:dyDescent="0.45">
      <c r="A72" s="108">
        <v>43191</v>
      </c>
      <c r="B72" s="109">
        <v>116.65221398449562</v>
      </c>
      <c r="C72" s="109">
        <v>69.039101207675998</v>
      </c>
      <c r="D72" s="109">
        <v>121.09868965251701</v>
      </c>
      <c r="E72" s="109">
        <v>116.91987877455968</v>
      </c>
      <c r="F72" s="109">
        <v>110.21120864158216</v>
      </c>
      <c r="G72" s="109">
        <v>116.60954745493613</v>
      </c>
      <c r="H72" s="109">
        <v>120.17293522853276</v>
      </c>
      <c r="I72" s="109">
        <v>119.46904258107138</v>
      </c>
      <c r="J72" s="109">
        <v>127.15441388376483</v>
      </c>
      <c r="K72" s="109">
        <v>131.58854911516204</v>
      </c>
      <c r="L72" s="109">
        <v>120.6870011992692</v>
      </c>
      <c r="M72" s="109">
        <v>119.46714510948161</v>
      </c>
      <c r="N72" s="109">
        <v>121.79367369751368</v>
      </c>
      <c r="O72" s="109">
        <v>119.68258210255209</v>
      </c>
      <c r="P72" s="109">
        <v>112.35907281062417</v>
      </c>
      <c r="Q72" s="109">
        <v>134.05818479611742</v>
      </c>
      <c r="R72" s="109">
        <v>120.85398887587486</v>
      </c>
      <c r="S72" s="109">
        <v>124.53798554136546</v>
      </c>
      <c r="T72" s="109">
        <v>119.48075743479137</v>
      </c>
      <c r="U72" s="71"/>
      <c r="V72" s="108">
        <v>43191</v>
      </c>
      <c r="W72" s="109">
        <f t="shared" si="0"/>
        <v>3.6626921807606578</v>
      </c>
      <c r="X72" s="109">
        <f t="shared" si="1"/>
        <v>-40.765879363557765</v>
      </c>
      <c r="Y72" s="109">
        <f t="shared" si="2"/>
        <v>5.6918056400884041</v>
      </c>
      <c r="Z72" s="109">
        <f t="shared" si="3"/>
        <v>6.2475357746259164</v>
      </c>
      <c r="AA72" s="109">
        <f t="shared" si="4"/>
        <v>3.6746247587651055</v>
      </c>
      <c r="AB72" s="109">
        <f t="shared" si="5"/>
        <v>3.5116077417401783</v>
      </c>
      <c r="AC72" s="109">
        <f t="shared" si="6"/>
        <v>3.4464480011287719</v>
      </c>
      <c r="AD72" s="109">
        <f t="shared" si="7"/>
        <v>-4.4408933052352779</v>
      </c>
      <c r="AE72" s="109">
        <f t="shared" si="8"/>
        <v>14.411482614108834</v>
      </c>
      <c r="AF72" s="109">
        <f t="shared" si="9"/>
        <v>4.2489543007600901</v>
      </c>
      <c r="AG72" s="109">
        <f t="shared" si="10"/>
        <v>4.2499330227385741</v>
      </c>
      <c r="AH72" s="109">
        <f t="shared" si="11"/>
        <v>2.0540420714586105</v>
      </c>
      <c r="AI72" s="109">
        <f t="shared" si="12"/>
        <v>5.7576205000162304</v>
      </c>
      <c r="AJ72" s="109">
        <f t="shared" si="13"/>
        <v>5.3176520192723729</v>
      </c>
      <c r="AK72" s="109">
        <f t="shared" si="14"/>
        <v>2.1363543215987733</v>
      </c>
      <c r="AL72" s="109">
        <f t="shared" si="15"/>
        <v>11.383923233607902</v>
      </c>
      <c r="AM72" s="109">
        <f t="shared" si="16"/>
        <v>4.1345364530724424</v>
      </c>
      <c r="AN72" s="109">
        <f t="shared" si="17"/>
        <v>5.4370431508241666</v>
      </c>
      <c r="AO72" s="109">
        <f t="shared" si="18"/>
        <v>4.193859507054583</v>
      </c>
      <c r="AP72" s="71"/>
      <c r="AQ72" s="71"/>
      <c r="AR72" s="72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M72" s="72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</row>
    <row r="73" spans="1:84" s="74" customFormat="1" ht="21" x14ac:dyDescent="0.45">
      <c r="A73" s="108">
        <v>43221</v>
      </c>
      <c r="B73" s="109">
        <v>112.31393613864715</v>
      </c>
      <c r="C73" s="109">
        <v>72.387708193961259</v>
      </c>
      <c r="D73" s="109">
        <v>117.41149833507197</v>
      </c>
      <c r="E73" s="109">
        <v>112.75526946028987</v>
      </c>
      <c r="F73" s="109">
        <v>120.25274442000261</v>
      </c>
      <c r="G73" s="109">
        <v>115.99750844074286</v>
      </c>
      <c r="H73" s="109">
        <v>119.46232777601983</v>
      </c>
      <c r="I73" s="109">
        <v>123.87399773105174</v>
      </c>
      <c r="J73" s="109">
        <v>134.86288577559353</v>
      </c>
      <c r="K73" s="109">
        <v>134.93939102434524</v>
      </c>
      <c r="L73" s="109">
        <v>121.12239475973178</v>
      </c>
      <c r="M73" s="109">
        <v>115.86706298491865</v>
      </c>
      <c r="N73" s="109">
        <v>119.03154468725826</v>
      </c>
      <c r="O73" s="109">
        <v>119.0399690263191</v>
      </c>
      <c r="P73" s="109">
        <v>104.63509711807583</v>
      </c>
      <c r="Q73" s="109">
        <v>133.48399086762353</v>
      </c>
      <c r="R73" s="109">
        <v>118.8571940365096</v>
      </c>
      <c r="S73" s="109">
        <v>124.17959194075495</v>
      </c>
      <c r="T73" s="109">
        <v>118.66503883368284</v>
      </c>
      <c r="U73" s="71"/>
      <c r="V73" s="108">
        <v>43221</v>
      </c>
      <c r="W73" s="109">
        <f t="shared" si="0"/>
        <v>4.515957540184985</v>
      </c>
      <c r="X73" s="109">
        <f t="shared" si="1"/>
        <v>-59.40132837055544</v>
      </c>
      <c r="Y73" s="109">
        <f t="shared" si="2"/>
        <v>4.1029867640691009</v>
      </c>
      <c r="Z73" s="109">
        <f t="shared" si="3"/>
        <v>4.7057205441343655</v>
      </c>
      <c r="AA73" s="109">
        <f t="shared" si="4"/>
        <v>7.8314299658458992</v>
      </c>
      <c r="AB73" s="109">
        <f t="shared" si="5"/>
        <v>4.7954861256470878</v>
      </c>
      <c r="AC73" s="109">
        <f t="shared" si="6"/>
        <v>4.346610650598052</v>
      </c>
      <c r="AD73" s="109">
        <f t="shared" si="7"/>
        <v>3.9602445425922923</v>
      </c>
      <c r="AE73" s="109">
        <f t="shared" si="8"/>
        <v>17.723327326196568</v>
      </c>
      <c r="AF73" s="109">
        <f t="shared" si="9"/>
        <v>8.9687868573270464</v>
      </c>
      <c r="AG73" s="109">
        <f t="shared" si="10"/>
        <v>4.5089906790500009</v>
      </c>
      <c r="AH73" s="109">
        <f t="shared" si="11"/>
        <v>4.590320787226716</v>
      </c>
      <c r="AI73" s="109">
        <f t="shared" si="12"/>
        <v>6.0787553982566891</v>
      </c>
      <c r="AJ73" s="109">
        <f t="shared" si="13"/>
        <v>5.3079108119771234</v>
      </c>
      <c r="AK73" s="109">
        <f t="shared" si="14"/>
        <v>1.8025412833667218</v>
      </c>
      <c r="AL73" s="109">
        <f t="shared" si="15"/>
        <v>0.68677976915189731</v>
      </c>
      <c r="AM73" s="109">
        <f t="shared" si="16"/>
        <v>0.59242506409317741</v>
      </c>
      <c r="AN73" s="109">
        <f t="shared" si="17"/>
        <v>6.8150321481217588</v>
      </c>
      <c r="AO73" s="109">
        <f t="shared" si="18"/>
        <v>4.3485388784358747</v>
      </c>
      <c r="AP73" s="71"/>
      <c r="AQ73" s="71"/>
      <c r="AR73" s="72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M73" s="72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</row>
    <row r="74" spans="1:84" s="74" customFormat="1" ht="21" x14ac:dyDescent="0.45">
      <c r="A74" s="108">
        <v>43252</v>
      </c>
      <c r="B74" s="109">
        <v>106.94269153708824</v>
      </c>
      <c r="C74" s="109">
        <v>67.448605700369441</v>
      </c>
      <c r="D74" s="109">
        <v>113.88032801448473</v>
      </c>
      <c r="E74" s="109">
        <v>121.50973879010799</v>
      </c>
      <c r="F74" s="109">
        <v>119.61560822839355</v>
      </c>
      <c r="G74" s="109">
        <v>114.96174076595884</v>
      </c>
      <c r="H74" s="109">
        <v>116.38404272071438</v>
      </c>
      <c r="I74" s="109">
        <v>122.29281565972653</v>
      </c>
      <c r="J74" s="109">
        <v>117.45740123176667</v>
      </c>
      <c r="K74" s="109">
        <v>130.82636364471063</v>
      </c>
      <c r="L74" s="109">
        <v>121.08430510701594</v>
      </c>
      <c r="M74" s="109">
        <v>113.17204586928881</v>
      </c>
      <c r="N74" s="109">
        <v>115.45257750243418</v>
      </c>
      <c r="O74" s="109">
        <v>118.85293767488669</v>
      </c>
      <c r="P74" s="109">
        <v>104.48143757133109</v>
      </c>
      <c r="Q74" s="109">
        <v>141.57550987260834</v>
      </c>
      <c r="R74" s="109">
        <v>116.0166907204149</v>
      </c>
      <c r="S74" s="109">
        <v>123.57167310907306</v>
      </c>
      <c r="T74" s="109">
        <v>116.40181030858672</v>
      </c>
      <c r="U74" s="71"/>
      <c r="V74" s="108">
        <v>43252</v>
      </c>
      <c r="W74" s="109">
        <f t="shared" si="0"/>
        <v>3.3903454333194816</v>
      </c>
      <c r="X74" s="109">
        <f t="shared" si="1"/>
        <v>-18.791977019079525</v>
      </c>
      <c r="Y74" s="109">
        <f t="shared" si="2"/>
        <v>3.0537962486652361</v>
      </c>
      <c r="Z74" s="109">
        <f t="shared" si="3"/>
        <v>3.8461427662895886</v>
      </c>
      <c r="AA74" s="109">
        <f t="shared" si="4"/>
        <v>10.897138262450753</v>
      </c>
      <c r="AB74" s="109">
        <f t="shared" si="5"/>
        <v>4.6545775660272</v>
      </c>
      <c r="AC74" s="109">
        <f t="shared" si="6"/>
        <v>3.4451355838879749</v>
      </c>
      <c r="AD74" s="109">
        <f t="shared" si="7"/>
        <v>1.5825114925639809</v>
      </c>
      <c r="AE74" s="109">
        <f t="shared" si="8"/>
        <v>2.0723266764879185</v>
      </c>
      <c r="AF74" s="109">
        <f t="shared" si="9"/>
        <v>5.6829858084914662</v>
      </c>
      <c r="AG74" s="109">
        <f t="shared" si="10"/>
        <v>4.3383654074830673</v>
      </c>
      <c r="AH74" s="109">
        <f t="shared" si="11"/>
        <v>6.599732758568976</v>
      </c>
      <c r="AI74" s="109">
        <f t="shared" si="12"/>
        <v>6.2415238698220605</v>
      </c>
      <c r="AJ74" s="109">
        <f t="shared" si="13"/>
        <v>4.8942122855030874</v>
      </c>
      <c r="AK74" s="109">
        <f t="shared" si="14"/>
        <v>1.6138511311895201</v>
      </c>
      <c r="AL74" s="109">
        <f t="shared" si="15"/>
        <v>12.28767576948735</v>
      </c>
      <c r="AM74" s="109">
        <f t="shared" si="16"/>
        <v>-0.28279302778908288</v>
      </c>
      <c r="AN74" s="109">
        <f t="shared" si="17"/>
        <v>6.3620865803619466</v>
      </c>
      <c r="AO74" s="109">
        <f t="shared" si="18"/>
        <v>4.2493350993968733</v>
      </c>
      <c r="AP74" s="71"/>
      <c r="AQ74" s="71"/>
      <c r="AR74" s="72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M74" s="72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</row>
    <row r="75" spans="1:84" s="74" customFormat="1" ht="21" x14ac:dyDescent="0.45">
      <c r="A75" s="108">
        <v>43282</v>
      </c>
      <c r="B75" s="109">
        <v>105.88912583028753</v>
      </c>
      <c r="C75" s="109">
        <v>71.158931454504867</v>
      </c>
      <c r="D75" s="109">
        <v>116.21126733628151</v>
      </c>
      <c r="E75" s="109">
        <v>117.88886889446908</v>
      </c>
      <c r="F75" s="109">
        <v>123.17553798243523</v>
      </c>
      <c r="G75" s="109">
        <v>115.61855921831297</v>
      </c>
      <c r="H75" s="109">
        <v>116.80265442227494</v>
      </c>
      <c r="I75" s="109">
        <v>132.10530013313661</v>
      </c>
      <c r="J75" s="109">
        <v>122.16847491839646</v>
      </c>
      <c r="K75" s="109">
        <v>135.25165445588121</v>
      </c>
      <c r="L75" s="109">
        <v>121.71093064396278</v>
      </c>
      <c r="M75" s="109">
        <v>119.71847278325343</v>
      </c>
      <c r="N75" s="109">
        <v>113.8374250243495</v>
      </c>
      <c r="O75" s="109">
        <v>119.04508735114371</v>
      </c>
      <c r="P75" s="109">
        <v>113.46166985337567</v>
      </c>
      <c r="Q75" s="109">
        <v>137.89524921875497</v>
      </c>
      <c r="R75" s="109">
        <v>119.89906729567005</v>
      </c>
      <c r="S75" s="109">
        <v>124.01025872407588</v>
      </c>
      <c r="T75" s="109">
        <v>118.23553113282145</v>
      </c>
      <c r="U75" s="71"/>
      <c r="V75" s="108">
        <v>43282</v>
      </c>
      <c r="W75" s="109">
        <f t="shared" si="0"/>
        <v>2.3135761096097838</v>
      </c>
      <c r="X75" s="109">
        <f t="shared" si="1"/>
        <v>17.077555173374265</v>
      </c>
      <c r="Y75" s="109">
        <f t="shared" si="2"/>
        <v>2.3973341582821632</v>
      </c>
      <c r="Z75" s="109">
        <f t="shared" si="3"/>
        <v>-0.37947883839200358</v>
      </c>
      <c r="AA75" s="109">
        <f t="shared" si="4"/>
        <v>6.3493241947498689</v>
      </c>
      <c r="AB75" s="109">
        <f t="shared" si="5"/>
        <v>3.5991129129929931</v>
      </c>
      <c r="AC75" s="109">
        <f t="shared" si="6"/>
        <v>4.7408636408089961</v>
      </c>
      <c r="AD75" s="109">
        <f t="shared" si="7"/>
        <v>0.5233140453892986</v>
      </c>
      <c r="AE75" s="109">
        <f t="shared" si="8"/>
        <v>4.1226930118800595</v>
      </c>
      <c r="AF75" s="109">
        <f t="shared" si="9"/>
        <v>7.4802050533902218</v>
      </c>
      <c r="AG75" s="109">
        <f t="shared" si="10"/>
        <v>4.2088356957609534</v>
      </c>
      <c r="AH75" s="109">
        <f t="shared" si="11"/>
        <v>8.4140192417135609</v>
      </c>
      <c r="AI75" s="109">
        <f t="shared" si="12"/>
        <v>5.8098844400271901</v>
      </c>
      <c r="AJ75" s="109">
        <f t="shared" si="13"/>
        <v>4.4833708968098733</v>
      </c>
      <c r="AK75" s="109">
        <f t="shared" si="14"/>
        <v>1.3895848806256623</v>
      </c>
      <c r="AL75" s="109">
        <f t="shared" si="15"/>
        <v>7.1054640384924568</v>
      </c>
      <c r="AM75" s="109">
        <f t="shared" si="16"/>
        <v>3.3732133889751168</v>
      </c>
      <c r="AN75" s="109">
        <f t="shared" si="17"/>
        <v>5.6564437619618815</v>
      </c>
      <c r="AO75" s="109">
        <f t="shared" si="18"/>
        <v>3.8599548357460662</v>
      </c>
      <c r="AP75" s="71"/>
      <c r="AQ75" s="71"/>
      <c r="AR75" s="72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M75" s="72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</row>
    <row r="76" spans="1:84" s="74" customFormat="1" ht="21" x14ac:dyDescent="0.45">
      <c r="A76" s="108">
        <v>43313</v>
      </c>
      <c r="B76" s="109">
        <v>110.68697129585351</v>
      </c>
      <c r="C76" s="109">
        <v>69.405670959371534</v>
      </c>
      <c r="D76" s="109">
        <v>114.13442939095449</v>
      </c>
      <c r="E76" s="109">
        <v>116.70699780558706</v>
      </c>
      <c r="F76" s="109">
        <v>127.46978974476497</v>
      </c>
      <c r="G76" s="109">
        <v>116.63568724614841</v>
      </c>
      <c r="H76" s="109">
        <v>116.71020112617627</v>
      </c>
      <c r="I76" s="109">
        <v>124.0335854789865</v>
      </c>
      <c r="J76" s="109">
        <v>117.30599560943855</v>
      </c>
      <c r="K76" s="109">
        <v>129.3082939304077</v>
      </c>
      <c r="L76" s="109">
        <v>121.92265942473485</v>
      </c>
      <c r="M76" s="109">
        <v>118.20784145784125</v>
      </c>
      <c r="N76" s="109">
        <v>110.39457344996831</v>
      </c>
      <c r="O76" s="109">
        <v>118.86968355488801</v>
      </c>
      <c r="P76" s="109">
        <v>113.92329979058727</v>
      </c>
      <c r="Q76" s="109">
        <v>135.89554748564029</v>
      </c>
      <c r="R76" s="109">
        <v>120.44010206989742</v>
      </c>
      <c r="S76" s="109">
        <v>123.7046601714668</v>
      </c>
      <c r="T76" s="109">
        <v>118.00719343917559</v>
      </c>
      <c r="U76" s="71"/>
      <c r="V76" s="108">
        <v>43313</v>
      </c>
      <c r="W76" s="109">
        <f t="shared" si="0"/>
        <v>3.6677532699130211</v>
      </c>
      <c r="X76" s="109">
        <f t="shared" si="1"/>
        <v>6.5298057989079581</v>
      </c>
      <c r="Y76" s="109">
        <f t="shared" si="2"/>
        <v>4.4823490898398006</v>
      </c>
      <c r="Z76" s="109">
        <f t="shared" si="3"/>
        <v>-1.8278461937156578</v>
      </c>
      <c r="AA76" s="109">
        <f t="shared" si="4"/>
        <v>4.6664868980593042</v>
      </c>
      <c r="AB76" s="109">
        <f t="shared" si="5"/>
        <v>2.361081652736587</v>
      </c>
      <c r="AC76" s="109">
        <f t="shared" si="6"/>
        <v>3.1877165094425806</v>
      </c>
      <c r="AD76" s="109">
        <f t="shared" si="7"/>
        <v>3.3558759367748507</v>
      </c>
      <c r="AE76" s="109">
        <f t="shared" si="8"/>
        <v>1.5695545143684484</v>
      </c>
      <c r="AF76" s="109">
        <f t="shared" si="9"/>
        <v>5.5483631498900507</v>
      </c>
      <c r="AG76" s="109">
        <f t="shared" si="10"/>
        <v>4.0397896478726381</v>
      </c>
      <c r="AH76" s="109">
        <f t="shared" si="11"/>
        <v>9.2415732740089851</v>
      </c>
      <c r="AI76" s="109">
        <f t="shared" si="12"/>
        <v>3.6786864978288776</v>
      </c>
      <c r="AJ76" s="109">
        <f t="shared" si="13"/>
        <v>4.2505584179743465</v>
      </c>
      <c r="AK76" s="109">
        <f t="shared" si="14"/>
        <v>1.2196111080205583</v>
      </c>
      <c r="AL76" s="109">
        <f t="shared" si="15"/>
        <v>4.0173263524422111</v>
      </c>
      <c r="AM76" s="109">
        <f t="shared" si="16"/>
        <v>4.0442182499632224</v>
      </c>
      <c r="AN76" s="109">
        <f t="shared" si="17"/>
        <v>5.5575501088316486</v>
      </c>
      <c r="AO76" s="109">
        <f t="shared" si="18"/>
        <v>3.6114099663857075</v>
      </c>
      <c r="AP76" s="71"/>
      <c r="AQ76" s="71"/>
      <c r="AR76" s="72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M76" s="72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</row>
    <row r="77" spans="1:84" s="74" customFormat="1" ht="21" x14ac:dyDescent="0.45">
      <c r="A77" s="108">
        <v>43344</v>
      </c>
      <c r="B77" s="109">
        <v>105.7722998945237</v>
      </c>
      <c r="C77" s="109">
        <v>68.822077587560159</v>
      </c>
      <c r="D77" s="109">
        <v>107.87440154088037</v>
      </c>
      <c r="E77" s="109">
        <v>116.33858670807099</v>
      </c>
      <c r="F77" s="109">
        <v>118.4566492591057</v>
      </c>
      <c r="G77" s="109">
        <v>117.19316376274624</v>
      </c>
      <c r="H77" s="109">
        <v>117.65732954059187</v>
      </c>
      <c r="I77" s="109">
        <v>124.43507002280641</v>
      </c>
      <c r="J77" s="109">
        <v>114.28584826232344</v>
      </c>
      <c r="K77" s="109">
        <v>133.38782041861384</v>
      </c>
      <c r="L77" s="109">
        <v>122.11065374536949</v>
      </c>
      <c r="M77" s="109">
        <v>114.05409048318887</v>
      </c>
      <c r="N77" s="109">
        <v>112.41220109665214</v>
      </c>
      <c r="O77" s="109">
        <v>119.14349302364202</v>
      </c>
      <c r="P77" s="109">
        <v>105.94024918589118</v>
      </c>
      <c r="Q77" s="109">
        <v>128.66257417694212</v>
      </c>
      <c r="R77" s="109">
        <v>113.4409116968833</v>
      </c>
      <c r="S77" s="109">
        <v>123.2734874218628</v>
      </c>
      <c r="T77" s="109">
        <v>115.43606765043408</v>
      </c>
      <c r="U77" s="71"/>
      <c r="V77" s="108">
        <v>43344</v>
      </c>
      <c r="W77" s="109">
        <f t="shared" si="0"/>
        <v>1.795051541590567</v>
      </c>
      <c r="X77" s="109">
        <f t="shared" si="1"/>
        <v>8.2600678488942094</v>
      </c>
      <c r="Y77" s="109">
        <f t="shared" si="2"/>
        <v>1.2937623707322814</v>
      </c>
      <c r="Z77" s="109">
        <f t="shared" si="3"/>
        <v>-0.68818586895977774</v>
      </c>
      <c r="AA77" s="109">
        <f t="shared" si="4"/>
        <v>3.1200929847108085</v>
      </c>
      <c r="AB77" s="109">
        <f t="shared" si="5"/>
        <v>2.0457115848006424</v>
      </c>
      <c r="AC77" s="109">
        <f t="shared" si="6"/>
        <v>4.7873176263331061</v>
      </c>
      <c r="AD77" s="109">
        <f t="shared" si="7"/>
        <v>7.8628688142245977</v>
      </c>
      <c r="AE77" s="109">
        <f t="shared" si="8"/>
        <v>2.2825967266403779</v>
      </c>
      <c r="AF77" s="109">
        <f t="shared" si="9"/>
        <v>5.5043312920232097</v>
      </c>
      <c r="AG77" s="109">
        <f t="shared" si="10"/>
        <v>4.1619408285056068</v>
      </c>
      <c r="AH77" s="109">
        <f t="shared" si="11"/>
        <v>10.067131809523914</v>
      </c>
      <c r="AI77" s="109">
        <f t="shared" si="12"/>
        <v>2.829700614265235</v>
      </c>
      <c r="AJ77" s="109">
        <f t="shared" si="13"/>
        <v>4.9287831600405667</v>
      </c>
      <c r="AK77" s="109">
        <f t="shared" si="14"/>
        <v>1.1750910882088306</v>
      </c>
      <c r="AL77" s="109">
        <f t="shared" si="15"/>
        <v>2.2890553953894113</v>
      </c>
      <c r="AM77" s="109">
        <f t="shared" si="16"/>
        <v>1.6953708676907979</v>
      </c>
      <c r="AN77" s="109">
        <f t="shared" si="17"/>
        <v>5.6275616676736036</v>
      </c>
      <c r="AO77" s="109">
        <f t="shared" si="18"/>
        <v>3.0076978795366358</v>
      </c>
      <c r="AP77" s="71"/>
      <c r="AQ77" s="71"/>
      <c r="AR77" s="72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M77" s="72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</row>
    <row r="78" spans="1:84" s="74" customFormat="1" ht="21" x14ac:dyDescent="0.45">
      <c r="A78" s="108">
        <v>43374</v>
      </c>
      <c r="B78" s="109">
        <v>103.96450095017359</v>
      </c>
      <c r="C78" s="109">
        <v>65.194747378909568</v>
      </c>
      <c r="D78" s="109">
        <v>113.46981725421951</v>
      </c>
      <c r="E78" s="109">
        <v>122.59030983469582</v>
      </c>
      <c r="F78" s="109">
        <v>127.02595846631746</v>
      </c>
      <c r="G78" s="109">
        <v>119.81578494651338</v>
      </c>
      <c r="H78" s="109">
        <v>121.14664611515927</v>
      </c>
      <c r="I78" s="109">
        <v>133.04523625998002</v>
      </c>
      <c r="J78" s="109">
        <v>120.25887904939398</v>
      </c>
      <c r="K78" s="109">
        <v>132.71323421142728</v>
      </c>
      <c r="L78" s="109">
        <v>123.84697282410143</v>
      </c>
      <c r="M78" s="109">
        <v>126.48354423249545</v>
      </c>
      <c r="N78" s="109">
        <v>116.95464471357724</v>
      </c>
      <c r="O78" s="109">
        <v>118.26106787710972</v>
      </c>
      <c r="P78" s="109">
        <v>90.826245956707822</v>
      </c>
      <c r="Q78" s="109">
        <v>137.14116986221828</v>
      </c>
      <c r="R78" s="109">
        <v>118.15436891397974</v>
      </c>
      <c r="S78" s="109">
        <v>126.95201115983018</v>
      </c>
      <c r="T78" s="109">
        <v>118.05226550530993</v>
      </c>
      <c r="U78" s="71"/>
      <c r="V78" s="108">
        <v>43374</v>
      </c>
      <c r="W78" s="109">
        <f t="shared" si="0"/>
        <v>2.172272052678565</v>
      </c>
      <c r="X78" s="109">
        <f t="shared" si="1"/>
        <v>4.0617686888215729</v>
      </c>
      <c r="Y78" s="109">
        <f t="shared" si="2"/>
        <v>4.2752361778344721</v>
      </c>
      <c r="Z78" s="109">
        <f t="shared" si="3"/>
        <v>-1.133049359673393</v>
      </c>
      <c r="AA78" s="109">
        <f t="shared" si="4"/>
        <v>10.816400007772756</v>
      </c>
      <c r="AB78" s="109">
        <f t="shared" si="5"/>
        <v>2.435367792054862</v>
      </c>
      <c r="AC78" s="109">
        <f t="shared" si="6"/>
        <v>4.7188754393546759</v>
      </c>
      <c r="AD78" s="109">
        <f t="shared" si="7"/>
        <v>6.4062257548144856</v>
      </c>
      <c r="AE78" s="109">
        <f t="shared" si="8"/>
        <v>0.19147067733558742</v>
      </c>
      <c r="AF78" s="109">
        <f t="shared" si="9"/>
        <v>5.5812036746827971</v>
      </c>
      <c r="AG78" s="109">
        <f t="shared" si="10"/>
        <v>4.4468065047187366</v>
      </c>
      <c r="AH78" s="109">
        <f t="shared" si="11"/>
        <v>11.044998753657296</v>
      </c>
      <c r="AI78" s="109">
        <f t="shared" si="12"/>
        <v>1.5189798237649654</v>
      </c>
      <c r="AJ78" s="109">
        <f t="shared" si="13"/>
        <v>4.5925308389668515</v>
      </c>
      <c r="AK78" s="109">
        <f t="shared" si="14"/>
        <v>1.2887479529730257</v>
      </c>
      <c r="AL78" s="109">
        <f t="shared" si="15"/>
        <v>6.608121069890089</v>
      </c>
      <c r="AM78" s="109">
        <f t="shared" si="16"/>
        <v>2.2088477184206852</v>
      </c>
      <c r="AN78" s="109">
        <f t="shared" si="17"/>
        <v>6.66379872084444</v>
      </c>
      <c r="AO78" s="109">
        <f t="shared" si="18"/>
        <v>3.908378737445517</v>
      </c>
      <c r="AP78" s="71"/>
      <c r="AQ78" s="71"/>
      <c r="AR78" s="72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M78" s="72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  <c r="CF78" s="73"/>
    </row>
    <row r="79" spans="1:84" s="74" customFormat="1" ht="21" x14ac:dyDescent="0.45">
      <c r="A79" s="108">
        <v>43405</v>
      </c>
      <c r="B79" s="109">
        <v>109.87270611080162</v>
      </c>
      <c r="C79" s="109">
        <v>71.161194252068867</v>
      </c>
      <c r="D79" s="109">
        <v>118.2437325647216</v>
      </c>
      <c r="E79" s="109">
        <v>123.48003144774819</v>
      </c>
      <c r="F79" s="109">
        <v>129.13651890007526</v>
      </c>
      <c r="G79" s="109">
        <v>122.4576101095098</v>
      </c>
      <c r="H79" s="109">
        <v>125.44937159380908</v>
      </c>
      <c r="I79" s="109">
        <v>132.14185632931719</v>
      </c>
      <c r="J79" s="109">
        <v>128.79611625838129</v>
      </c>
      <c r="K79" s="109">
        <v>141.99795753896097</v>
      </c>
      <c r="L79" s="109">
        <v>124.54761201100865</v>
      </c>
      <c r="M79" s="109">
        <v>129.39079766712248</v>
      </c>
      <c r="N79" s="109">
        <v>124.8577276354184</v>
      </c>
      <c r="O79" s="109">
        <v>119.16119484328932</v>
      </c>
      <c r="P79" s="109">
        <v>88.413974044409301</v>
      </c>
      <c r="Q79" s="109">
        <v>133.5297897051187</v>
      </c>
      <c r="R79" s="109">
        <v>115.40152680025301</v>
      </c>
      <c r="S79" s="109">
        <v>132.1299999164691</v>
      </c>
      <c r="T79" s="109">
        <v>121.16964648613239</v>
      </c>
      <c r="U79" s="71"/>
      <c r="V79" s="108">
        <v>43405</v>
      </c>
      <c r="W79" s="109">
        <f t="shared" si="0"/>
        <v>0.1614671482098089</v>
      </c>
      <c r="X79" s="109">
        <f t="shared" si="1"/>
        <v>19.04318149672531</v>
      </c>
      <c r="Y79" s="109">
        <f t="shared" si="2"/>
        <v>-0.26869602220894251</v>
      </c>
      <c r="Z79" s="109">
        <f t="shared" si="3"/>
        <v>-1.6433903988973526</v>
      </c>
      <c r="AA79" s="109">
        <f t="shared" si="4"/>
        <v>8.8317541002488724</v>
      </c>
      <c r="AB79" s="109">
        <f t="shared" si="5"/>
        <v>1.529855054699965</v>
      </c>
      <c r="AC79" s="109">
        <f t="shared" si="6"/>
        <v>5.7921738915817684</v>
      </c>
      <c r="AD79" s="109">
        <f t="shared" si="7"/>
        <v>8.033280055909529</v>
      </c>
      <c r="AE79" s="109">
        <f t="shared" si="8"/>
        <v>11.64325748441037</v>
      </c>
      <c r="AF79" s="109">
        <f t="shared" si="9"/>
        <v>11.305215127787065</v>
      </c>
      <c r="AG79" s="109">
        <f t="shared" si="10"/>
        <v>4.5348024665961475</v>
      </c>
      <c r="AH79" s="109">
        <f t="shared" si="11"/>
        <v>10.390142979558959</v>
      </c>
      <c r="AI79" s="109">
        <f t="shared" si="12"/>
        <v>1.1815808439917532</v>
      </c>
      <c r="AJ79" s="109">
        <f t="shared" si="13"/>
        <v>5.0499573841778584</v>
      </c>
      <c r="AK79" s="109">
        <f t="shared" si="14"/>
        <v>1.6663302425074846</v>
      </c>
      <c r="AL79" s="109">
        <f t="shared" si="15"/>
        <v>6.8189677382183049</v>
      </c>
      <c r="AM79" s="109">
        <f t="shared" si="16"/>
        <v>4.0692104346056226</v>
      </c>
      <c r="AN79" s="109">
        <f t="shared" si="17"/>
        <v>6.2874361971181401</v>
      </c>
      <c r="AO79" s="109">
        <f t="shared" si="18"/>
        <v>3.6341643672740815</v>
      </c>
      <c r="AP79" s="71"/>
      <c r="AQ79" s="71"/>
      <c r="AR79" s="72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M79" s="72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  <c r="CF79" s="73"/>
    </row>
    <row r="80" spans="1:84" s="74" customFormat="1" ht="21" x14ac:dyDescent="0.45">
      <c r="A80" s="110">
        <v>43435</v>
      </c>
      <c r="B80" s="111">
        <v>115.61172856711858</v>
      </c>
      <c r="C80" s="111">
        <v>64.825099094651833</v>
      </c>
      <c r="D80" s="111">
        <v>124.08717497951633</v>
      </c>
      <c r="E80" s="111">
        <v>128.62632010240165</v>
      </c>
      <c r="F80" s="111">
        <v>123.50094216424527</v>
      </c>
      <c r="G80" s="111">
        <v>122.45205982374954</v>
      </c>
      <c r="H80" s="111">
        <v>128.11038972790706</v>
      </c>
      <c r="I80" s="111">
        <v>158.73451129481799</v>
      </c>
      <c r="J80" s="111">
        <v>141.97420787328804</v>
      </c>
      <c r="K80" s="111">
        <v>144.65230534947685</v>
      </c>
      <c r="L80" s="111">
        <v>125.45563461653821</v>
      </c>
      <c r="M80" s="111">
        <v>136.96821318197479</v>
      </c>
      <c r="N80" s="111">
        <v>137.73604309696643</v>
      </c>
      <c r="O80" s="111">
        <v>119.85839372036487</v>
      </c>
      <c r="P80" s="111">
        <v>99.712114212244686</v>
      </c>
      <c r="Q80" s="111">
        <v>133.98450360486046</v>
      </c>
      <c r="R80" s="111">
        <v>113.66023842159684</v>
      </c>
      <c r="S80" s="111">
        <v>134.21695770952664</v>
      </c>
      <c r="T80" s="111">
        <v>125.18877997017991</v>
      </c>
      <c r="U80" s="71"/>
      <c r="V80" s="110">
        <v>43435</v>
      </c>
      <c r="W80" s="111">
        <f t="shared" si="0"/>
        <v>0.72533627925434985</v>
      </c>
      <c r="X80" s="111">
        <f t="shared" si="1"/>
        <v>4.3341338750006742</v>
      </c>
      <c r="Y80" s="111">
        <f t="shared" si="2"/>
        <v>2.2587385150641808</v>
      </c>
      <c r="Z80" s="111">
        <f t="shared" si="3"/>
        <v>2.352689951308264</v>
      </c>
      <c r="AA80" s="111">
        <f t="shared" si="4"/>
        <v>7.7794135662574604</v>
      </c>
      <c r="AB80" s="111">
        <f t="shared" si="5"/>
        <v>0.50112963196818328</v>
      </c>
      <c r="AC80" s="111">
        <f t="shared" si="6"/>
        <v>2.402198505078033</v>
      </c>
      <c r="AD80" s="111">
        <f t="shared" si="7"/>
        <v>7.3876426571507068</v>
      </c>
      <c r="AE80" s="111">
        <f t="shared" si="8"/>
        <v>-5.7858142540100346</v>
      </c>
      <c r="AF80" s="111">
        <f t="shared" si="9"/>
        <v>2.887574495266449</v>
      </c>
      <c r="AG80" s="111">
        <f t="shared" si="10"/>
        <v>4.0881372698519556</v>
      </c>
      <c r="AH80" s="111">
        <f t="shared" si="11"/>
        <v>6.5340227559558315</v>
      </c>
      <c r="AI80" s="111">
        <f t="shared" si="12"/>
        <v>2.2229465093297449</v>
      </c>
      <c r="AJ80" s="111">
        <f t="shared" si="13"/>
        <v>3.2917888137044855</v>
      </c>
      <c r="AK80" s="111">
        <f t="shared" si="14"/>
        <v>2.1754757898226842</v>
      </c>
      <c r="AL80" s="111">
        <f t="shared" si="15"/>
        <v>-3.4947768552856076</v>
      </c>
      <c r="AM80" s="111">
        <f t="shared" si="16"/>
        <v>4.3308436677110649</v>
      </c>
      <c r="AN80" s="111">
        <f t="shared" si="17"/>
        <v>3.6944323321575609</v>
      </c>
      <c r="AO80" s="111">
        <f t="shared" si="18"/>
        <v>2.0892695771395324</v>
      </c>
      <c r="AP80" s="71"/>
      <c r="AQ80" s="71"/>
      <c r="AR80" s="72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M80" s="72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</row>
    <row r="81" spans="1:84" s="74" customFormat="1" ht="21" x14ac:dyDescent="0.45">
      <c r="A81" s="77">
        <v>43466</v>
      </c>
      <c r="B81" s="78">
        <v>120.98724892434473</v>
      </c>
      <c r="C81" s="78">
        <v>64.089434836943397</v>
      </c>
      <c r="D81" s="78">
        <v>122.29810892170325</v>
      </c>
      <c r="E81" s="78">
        <v>125.78549612685897</v>
      </c>
      <c r="F81" s="78">
        <v>107.54941724719227</v>
      </c>
      <c r="G81" s="78">
        <v>120.17344505771236</v>
      </c>
      <c r="H81" s="78">
        <v>122.42571916181252</v>
      </c>
      <c r="I81" s="78">
        <v>122.3275787419814</v>
      </c>
      <c r="J81" s="78">
        <v>133.35842160792038</v>
      </c>
      <c r="K81" s="78">
        <v>149.5264271246601</v>
      </c>
      <c r="L81" s="78">
        <v>124.29964427889352</v>
      </c>
      <c r="M81" s="78">
        <v>115.25314011403739</v>
      </c>
      <c r="N81" s="78">
        <v>119.73329651058181</v>
      </c>
      <c r="O81" s="78">
        <v>116.54237809793256</v>
      </c>
      <c r="P81" s="78">
        <v>111.84327402990004</v>
      </c>
      <c r="Q81" s="78">
        <v>124.24148689838908</v>
      </c>
      <c r="R81" s="78">
        <v>119.42720932469481</v>
      </c>
      <c r="S81" s="78">
        <v>132.63219403150336</v>
      </c>
      <c r="T81" s="78">
        <v>121.92126156324463</v>
      </c>
      <c r="U81" s="71"/>
      <c r="V81" s="77">
        <v>43466</v>
      </c>
      <c r="W81" s="78">
        <f t="shared" si="0"/>
        <v>3.5069629188144233</v>
      </c>
      <c r="X81" s="78">
        <f t="shared" si="1"/>
        <v>-0.88901561327142531</v>
      </c>
      <c r="Y81" s="78">
        <f t="shared" si="2"/>
        <v>2.9824205405575981</v>
      </c>
      <c r="Z81" s="78">
        <f t="shared" si="3"/>
        <v>0.42912342082811961</v>
      </c>
      <c r="AA81" s="78">
        <f t="shared" si="4"/>
        <v>4.3462437693050191</v>
      </c>
      <c r="AB81" s="78">
        <f t="shared" si="5"/>
        <v>2.2478852939646714</v>
      </c>
      <c r="AC81" s="78">
        <f t="shared" si="6"/>
        <v>4.3736907623575405</v>
      </c>
      <c r="AD81" s="78">
        <f t="shared" si="7"/>
        <v>5.7854367899686139</v>
      </c>
      <c r="AE81" s="78">
        <f t="shared" si="8"/>
        <v>17.915515113961007</v>
      </c>
      <c r="AF81" s="78">
        <f t="shared" si="9"/>
        <v>1.363828967489809</v>
      </c>
      <c r="AG81" s="78">
        <f t="shared" si="10"/>
        <v>4.6262070262457655</v>
      </c>
      <c r="AH81" s="78">
        <f t="shared" si="11"/>
        <v>5.5790349154472239</v>
      </c>
      <c r="AI81" s="78">
        <f t="shared" si="12"/>
        <v>3.042107449596628</v>
      </c>
      <c r="AJ81" s="78">
        <f t="shared" si="13"/>
        <v>3.2910290829198772</v>
      </c>
      <c r="AK81" s="78">
        <f t="shared" si="14"/>
        <v>2.5140652299807869</v>
      </c>
      <c r="AL81" s="78">
        <f t="shared" si="15"/>
        <v>-3.237388932739151</v>
      </c>
      <c r="AM81" s="78">
        <f t="shared" si="16"/>
        <v>1.747359997309303</v>
      </c>
      <c r="AN81" s="78">
        <f t="shared" si="17"/>
        <v>4.3637273931010725</v>
      </c>
      <c r="AO81" s="78">
        <f t="shared" si="18"/>
        <v>3.5532315780561561</v>
      </c>
      <c r="AP81" s="71"/>
      <c r="AQ81" s="71"/>
      <c r="AR81" s="72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M81" s="72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</row>
    <row r="82" spans="1:84" s="74" customFormat="1" ht="21" x14ac:dyDescent="0.45">
      <c r="A82" s="69">
        <v>43497</v>
      </c>
      <c r="B82" s="70">
        <v>125.98649473655853</v>
      </c>
      <c r="C82" s="70">
        <v>65.035970625218354</v>
      </c>
      <c r="D82" s="70">
        <v>122.28176619937871</v>
      </c>
      <c r="E82" s="70">
        <v>119.99482087658676</v>
      </c>
      <c r="F82" s="70">
        <v>121.07544562633457</v>
      </c>
      <c r="G82" s="70">
        <v>119.11084338795985</v>
      </c>
      <c r="H82" s="70">
        <v>121.05597669421506</v>
      </c>
      <c r="I82" s="70">
        <v>118.24804271355102</v>
      </c>
      <c r="J82" s="70">
        <v>122.2332512484666</v>
      </c>
      <c r="K82" s="70">
        <v>136.20309130407469</v>
      </c>
      <c r="L82" s="70">
        <v>123.92235210350607</v>
      </c>
      <c r="M82" s="70">
        <v>116.69376755055472</v>
      </c>
      <c r="N82" s="70">
        <v>121.68561531177323</v>
      </c>
      <c r="O82" s="70">
        <v>119.89572183034763</v>
      </c>
      <c r="P82" s="70">
        <v>128.43201595260152</v>
      </c>
      <c r="Q82" s="70">
        <v>131.16506231276998</v>
      </c>
      <c r="R82" s="70">
        <v>115.41252148235279</v>
      </c>
      <c r="S82" s="70">
        <v>131.2094453617803</v>
      </c>
      <c r="T82" s="70">
        <v>122.67649584055202</v>
      </c>
      <c r="U82" s="71"/>
      <c r="V82" s="69">
        <v>43497</v>
      </c>
      <c r="W82" s="70">
        <f t="shared" si="0"/>
        <v>2.5245609382614731</v>
      </c>
      <c r="X82" s="70">
        <f t="shared" si="1"/>
        <v>2.2773105897873762</v>
      </c>
      <c r="Y82" s="70">
        <f t="shared" si="2"/>
        <v>3.3348928404960816</v>
      </c>
      <c r="Z82" s="70">
        <f t="shared" si="3"/>
        <v>-2.8902675339173953</v>
      </c>
      <c r="AA82" s="70">
        <f t="shared" si="4"/>
        <v>11.15346707152483</v>
      </c>
      <c r="AB82" s="70">
        <f t="shared" si="5"/>
        <v>4.4751831004872855</v>
      </c>
      <c r="AC82" s="70">
        <f t="shared" si="6"/>
        <v>3.5447290126247424</v>
      </c>
      <c r="AD82" s="70">
        <f t="shared" si="7"/>
        <v>8.4012501999865208</v>
      </c>
      <c r="AE82" s="70">
        <f t="shared" si="8"/>
        <v>7.5708142146229562</v>
      </c>
      <c r="AF82" s="70">
        <f t="shared" si="9"/>
        <v>6.6060235492440285</v>
      </c>
      <c r="AG82" s="70">
        <f t="shared" si="10"/>
        <v>4.5589692523008978</v>
      </c>
      <c r="AH82" s="70">
        <f t="shared" si="11"/>
        <v>5.4898803780486531</v>
      </c>
      <c r="AI82" s="70">
        <f t="shared" si="12"/>
        <v>4.9380739619763148</v>
      </c>
      <c r="AJ82" s="70">
        <f t="shared" si="13"/>
        <v>1.3863198663624132</v>
      </c>
      <c r="AK82" s="70">
        <f t="shared" si="14"/>
        <v>0.87873082183691054</v>
      </c>
      <c r="AL82" s="70">
        <f t="shared" si="15"/>
        <v>3.1152315219155042</v>
      </c>
      <c r="AM82" s="70">
        <f t="shared" si="16"/>
        <v>1.0940696538241639</v>
      </c>
      <c r="AN82" s="70">
        <f t="shared" si="17"/>
        <v>7.118098909677343</v>
      </c>
      <c r="AO82" s="70">
        <f t="shared" si="18"/>
        <v>4.1809648097226955</v>
      </c>
      <c r="AP82" s="71"/>
      <c r="AQ82" s="71"/>
      <c r="AR82" s="72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M82" s="72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73"/>
      <c r="CC82" s="73"/>
      <c r="CD82" s="73"/>
      <c r="CE82" s="73"/>
      <c r="CF82" s="73"/>
    </row>
    <row r="83" spans="1:84" s="74" customFormat="1" ht="21" x14ac:dyDescent="0.45">
      <c r="A83" s="69">
        <v>43525</v>
      </c>
      <c r="B83" s="70">
        <v>132.24756587489722</v>
      </c>
      <c r="C83" s="70">
        <v>65.409925311328834</v>
      </c>
      <c r="D83" s="70">
        <v>127.09851683756384</v>
      </c>
      <c r="E83" s="70">
        <v>123.92909550302225</v>
      </c>
      <c r="F83" s="70">
        <v>115.03209142683276</v>
      </c>
      <c r="G83" s="70">
        <v>120.64685579735949</v>
      </c>
      <c r="H83" s="70">
        <v>123.32096805402081</v>
      </c>
      <c r="I83" s="70">
        <v>134.72788905135451</v>
      </c>
      <c r="J83" s="70">
        <v>124.20408728577286</v>
      </c>
      <c r="K83" s="70">
        <v>139.62960466158427</v>
      </c>
      <c r="L83" s="70">
        <v>125.14464913822387</v>
      </c>
      <c r="M83" s="70">
        <v>119.84702059927311</v>
      </c>
      <c r="N83" s="70">
        <v>129.0766562729514</v>
      </c>
      <c r="O83" s="70">
        <v>121.51161917572051</v>
      </c>
      <c r="P83" s="70">
        <v>130.05192898568336</v>
      </c>
      <c r="Q83" s="70">
        <v>137.92797133212949</v>
      </c>
      <c r="R83" s="70">
        <v>120.81363661370538</v>
      </c>
      <c r="S83" s="70">
        <v>133.96095086474196</v>
      </c>
      <c r="T83" s="70">
        <v>125.93441308289836</v>
      </c>
      <c r="U83" s="71"/>
      <c r="V83" s="69">
        <v>43525</v>
      </c>
      <c r="W83" s="70">
        <f t="shared" si="0"/>
        <v>2.306722522149613</v>
      </c>
      <c r="X83" s="70">
        <f t="shared" si="1"/>
        <v>1.6410617639203338</v>
      </c>
      <c r="Y83" s="70">
        <f t="shared" si="2"/>
        <v>1.0881456749956726</v>
      </c>
      <c r="Z83" s="70">
        <f t="shared" si="3"/>
        <v>-1.0163361808069595</v>
      </c>
      <c r="AA83" s="70">
        <f t="shared" si="4"/>
        <v>9.1273141781694562</v>
      </c>
      <c r="AB83" s="70">
        <f t="shared" si="5"/>
        <v>4.9091822972695525</v>
      </c>
      <c r="AC83" s="70">
        <f t="shared" si="6"/>
        <v>2.5422457793538484</v>
      </c>
      <c r="AD83" s="70">
        <f t="shared" si="7"/>
        <v>2.510092319700604</v>
      </c>
      <c r="AE83" s="70">
        <f t="shared" si="8"/>
        <v>2.3562726322547292</v>
      </c>
      <c r="AF83" s="70">
        <f t="shared" si="9"/>
        <v>7.4927249100353492</v>
      </c>
      <c r="AG83" s="70">
        <f t="shared" si="10"/>
        <v>4.2258887056192123</v>
      </c>
      <c r="AH83" s="70">
        <f t="shared" si="11"/>
        <v>3.6914167572939789</v>
      </c>
      <c r="AI83" s="70">
        <f t="shared" si="12"/>
        <v>4.8802639048938232</v>
      </c>
      <c r="AJ83" s="70">
        <f t="shared" si="13"/>
        <v>1.1713646146696419</v>
      </c>
      <c r="AK83" s="70">
        <f t="shared" si="14"/>
        <v>1.0418548754568917</v>
      </c>
      <c r="AL83" s="70">
        <f t="shared" si="15"/>
        <v>2.8596590107376869</v>
      </c>
      <c r="AM83" s="70">
        <f t="shared" si="16"/>
        <v>0.55126567127341275</v>
      </c>
      <c r="AN83" s="70">
        <f t="shared" si="17"/>
        <v>8.8262706984663595</v>
      </c>
      <c r="AO83" s="70">
        <f t="shared" si="18"/>
        <v>3.4611111802389019</v>
      </c>
      <c r="AP83" s="71"/>
      <c r="AQ83" s="71"/>
      <c r="AR83" s="72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M83" s="72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  <c r="CF83" s="73"/>
    </row>
    <row r="84" spans="1:84" s="74" customFormat="1" ht="21" x14ac:dyDescent="0.45">
      <c r="A84" s="69">
        <v>43556</v>
      </c>
      <c r="B84" s="70">
        <v>117.21070673410375</v>
      </c>
      <c r="C84" s="70">
        <v>68.324689354702869</v>
      </c>
      <c r="D84" s="70">
        <v>124.30079337752468</v>
      </c>
      <c r="E84" s="70">
        <v>119.87685717205807</v>
      </c>
      <c r="F84" s="70">
        <v>130.7980756862477</v>
      </c>
      <c r="G84" s="70">
        <v>121.35454217093724</v>
      </c>
      <c r="H84" s="70">
        <v>121.94207401169409</v>
      </c>
      <c r="I84" s="70">
        <v>133.02926836870941</v>
      </c>
      <c r="J84" s="70">
        <v>128.55406110942388</v>
      </c>
      <c r="K84" s="70">
        <v>140.83695753061079</v>
      </c>
      <c r="L84" s="70">
        <v>125.70841721545867</v>
      </c>
      <c r="M84" s="70">
        <v>125.46068240573614</v>
      </c>
      <c r="N84" s="70">
        <v>121.82139174498609</v>
      </c>
      <c r="O84" s="70">
        <v>121.39748293103521</v>
      </c>
      <c r="P84" s="70">
        <v>113.31104048901298</v>
      </c>
      <c r="Q84" s="70">
        <v>131.39612498045193</v>
      </c>
      <c r="R84" s="70">
        <v>118.28976650256358</v>
      </c>
      <c r="S84" s="70">
        <v>136.38870566798172</v>
      </c>
      <c r="T84" s="70">
        <v>123.96487602328216</v>
      </c>
      <c r="U84" s="71"/>
      <c r="V84" s="69">
        <v>43556</v>
      </c>
      <c r="W84" s="70">
        <f t="shared" si="0"/>
        <v>0.47876738085945192</v>
      </c>
      <c r="X84" s="70">
        <f t="shared" si="1"/>
        <v>-1.0347930961964664</v>
      </c>
      <c r="Y84" s="70">
        <f t="shared" si="2"/>
        <v>2.6442100523101004</v>
      </c>
      <c r="Z84" s="70">
        <f t="shared" si="3"/>
        <v>2.5290638585076834</v>
      </c>
      <c r="AA84" s="70">
        <f t="shared" si="4"/>
        <v>18.679467631659932</v>
      </c>
      <c r="AB84" s="70">
        <f t="shared" si="5"/>
        <v>4.0691305468232031</v>
      </c>
      <c r="AC84" s="70">
        <f t="shared" si="6"/>
        <v>1.4721607488382915</v>
      </c>
      <c r="AD84" s="70">
        <f t="shared" si="7"/>
        <v>11.35040969164551</v>
      </c>
      <c r="AE84" s="70">
        <f t="shared" si="8"/>
        <v>1.1007460794389061</v>
      </c>
      <c r="AF84" s="70">
        <f t="shared" si="9"/>
        <v>7.0282775193112315</v>
      </c>
      <c r="AG84" s="70">
        <f t="shared" si="10"/>
        <v>4.1606933358949476</v>
      </c>
      <c r="AH84" s="70">
        <f t="shared" si="11"/>
        <v>5.0168917075585426</v>
      </c>
      <c r="AI84" s="70">
        <f t="shared" si="12"/>
        <v>2.2758199692091807E-2</v>
      </c>
      <c r="AJ84" s="70">
        <f t="shared" si="13"/>
        <v>1.4328741896742088</v>
      </c>
      <c r="AK84" s="70">
        <f t="shared" si="14"/>
        <v>0.84725483628128018</v>
      </c>
      <c r="AL84" s="70">
        <f t="shared" si="15"/>
        <v>-1.9857495606956661</v>
      </c>
      <c r="AM84" s="70">
        <f t="shared" si="16"/>
        <v>-2.1217523700809835</v>
      </c>
      <c r="AN84" s="70">
        <f t="shared" si="17"/>
        <v>9.5157474043773078</v>
      </c>
      <c r="AO84" s="70">
        <f t="shared" si="18"/>
        <v>3.7530048225029589</v>
      </c>
      <c r="AP84" s="71"/>
      <c r="AQ84" s="71"/>
      <c r="AR84" s="72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M84" s="72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</row>
    <row r="85" spans="1:84" s="74" customFormat="1" ht="21" x14ac:dyDescent="0.45">
      <c r="A85" s="69">
        <v>43586</v>
      </c>
      <c r="B85" s="70">
        <v>112.77171113828574</v>
      </c>
      <c r="C85" s="70">
        <v>80.133749020226801</v>
      </c>
      <c r="D85" s="70">
        <v>124.91531191611239</v>
      </c>
      <c r="E85" s="70">
        <v>112.87018912071271</v>
      </c>
      <c r="F85" s="70">
        <v>138.21534668008402</v>
      </c>
      <c r="G85" s="70">
        <v>119.55417894615053</v>
      </c>
      <c r="H85" s="70">
        <v>123.03696334053718</v>
      </c>
      <c r="I85" s="70">
        <v>134.86324931397573</v>
      </c>
      <c r="J85" s="70">
        <v>127.50353082420646</v>
      </c>
      <c r="K85" s="70">
        <v>148.36985080125777</v>
      </c>
      <c r="L85" s="70">
        <v>126.4410840707117</v>
      </c>
      <c r="M85" s="70">
        <v>122.13298964408277</v>
      </c>
      <c r="N85" s="70">
        <v>120.0961423448737</v>
      </c>
      <c r="O85" s="70">
        <v>122.32907284055996</v>
      </c>
      <c r="P85" s="70">
        <v>105.46397851483793</v>
      </c>
      <c r="Q85" s="70">
        <v>141.61546688893912</v>
      </c>
      <c r="R85" s="70">
        <v>121.28145009174804</v>
      </c>
      <c r="S85" s="70">
        <v>134.53845513596463</v>
      </c>
      <c r="T85" s="70">
        <v>123.68170843211847</v>
      </c>
      <c r="U85" s="71"/>
      <c r="V85" s="69">
        <v>43586</v>
      </c>
      <c r="W85" s="70">
        <f t="shared" ref="W85:W86" si="19">B85/B73*100-100</f>
        <v>0.40758521638267098</v>
      </c>
      <c r="X85" s="70">
        <f t="shared" ref="X85:X86" si="20">C85/C73*100-100</f>
        <v>10.700768154601874</v>
      </c>
      <c r="Y85" s="70">
        <f t="shared" ref="Y85:Y86" si="21">D85/D73*100-100</f>
        <v>6.3910380903460009</v>
      </c>
      <c r="Z85" s="70">
        <f t="shared" ref="Z85:Z86" si="22">E85/E73*100-100</f>
        <v>0.10191954750578702</v>
      </c>
      <c r="AA85" s="70">
        <f t="shared" ref="AA85:AA86" si="23">F85/F73*100-100</f>
        <v>14.937374067193048</v>
      </c>
      <c r="AB85" s="70">
        <f t="shared" ref="AB85:AB86" si="24">G85/G73*100-100</f>
        <v>3.0661611212318292</v>
      </c>
      <c r="AC85" s="70">
        <f t="shared" ref="AC85:AC86" si="25">H85/H73*100-100</f>
        <v>2.9922701416127211</v>
      </c>
      <c r="AD85" s="70">
        <f t="shared" ref="AD85:AD86" si="26">I85/I73*100-100</f>
        <v>8.8713142259146451</v>
      </c>
      <c r="AE85" s="70">
        <f t="shared" ref="AE85:AE86" si="27">J85/J73*100-100</f>
        <v>-5.4569164148190765</v>
      </c>
      <c r="AF85" s="70">
        <f t="shared" ref="AF85:AF86" si="28">K85/K73*100-100</f>
        <v>9.9529571572539908</v>
      </c>
      <c r="AG85" s="70">
        <f t="shared" ref="AG85:AG86" si="29">L85/L73*100-100</f>
        <v>4.3911692148512316</v>
      </c>
      <c r="AH85" s="70">
        <f t="shared" ref="AH85:AH86" si="30">M85/M73*100-100</f>
        <v>5.4078583660825927</v>
      </c>
      <c r="AI85" s="70">
        <f t="shared" ref="AI85:AI86" si="31">N85/N73*100-100</f>
        <v>0.89438279610043026</v>
      </c>
      <c r="AJ85" s="70">
        <f t="shared" ref="AJ85:AJ86" si="32">O85/O73*100-100</f>
        <v>2.7630247564275408</v>
      </c>
      <c r="AK85" s="70">
        <f t="shared" ref="AK85:AK86" si="33">P85/P73*100-100</f>
        <v>0.79216383373423582</v>
      </c>
      <c r="AL85" s="70">
        <f t="shared" ref="AL85:AL86" si="34">Q85/Q73*100-100</f>
        <v>6.0917237853486199</v>
      </c>
      <c r="AM85" s="70">
        <f t="shared" ref="AM85:AM86" si="35">R85/R73*100-100</f>
        <v>2.0396376297540542</v>
      </c>
      <c r="AN85" s="70">
        <f t="shared" ref="AN85:AN86" si="36">S85/S73*100-100</f>
        <v>8.341840259993603</v>
      </c>
      <c r="AO85" s="70">
        <f t="shared" ref="AO85:AO86" si="37">T85/T73*100-100</f>
        <v>4.2275885532442601</v>
      </c>
      <c r="AP85" s="71"/>
      <c r="AQ85" s="71"/>
      <c r="AR85" s="72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M85" s="72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</row>
    <row r="86" spans="1:84" s="74" customFormat="1" ht="21" x14ac:dyDescent="0.45">
      <c r="A86" s="69">
        <v>43617</v>
      </c>
      <c r="B86" s="70">
        <v>107.70792368568573</v>
      </c>
      <c r="C86" s="70">
        <v>65.290315270185801</v>
      </c>
      <c r="D86" s="70">
        <v>117.68182575567138</v>
      </c>
      <c r="E86" s="70">
        <v>110.02441081973859</v>
      </c>
      <c r="F86" s="70">
        <v>130.2141200128267</v>
      </c>
      <c r="G86" s="70">
        <v>117.80246319251519</v>
      </c>
      <c r="H86" s="70">
        <v>119.03841813295544</v>
      </c>
      <c r="I86" s="70">
        <v>136.47371509378928</v>
      </c>
      <c r="J86" s="70">
        <v>124.29966898770407</v>
      </c>
      <c r="K86" s="70">
        <v>143.51765429395201</v>
      </c>
      <c r="L86" s="70">
        <v>126.58315438353746</v>
      </c>
      <c r="M86" s="70">
        <v>118.07925593494778</v>
      </c>
      <c r="N86" s="70">
        <v>119.53361902350032</v>
      </c>
      <c r="O86" s="70">
        <v>122.99889086398491</v>
      </c>
      <c r="P86" s="70">
        <v>105.47262278419905</v>
      </c>
      <c r="Q86" s="70">
        <v>138.72933106475833</v>
      </c>
      <c r="R86" s="70">
        <v>119.24752178254677</v>
      </c>
      <c r="S86" s="70">
        <v>132.01902484928135</v>
      </c>
      <c r="T86" s="70">
        <v>120.49951983491692</v>
      </c>
      <c r="U86" s="71"/>
      <c r="V86" s="69">
        <v>43617</v>
      </c>
      <c r="W86" s="70">
        <f t="shared" si="19"/>
        <v>0.71555347784762091</v>
      </c>
      <c r="X86" s="70">
        <f t="shared" si="20"/>
        <v>-3.1999037011551223</v>
      </c>
      <c r="Y86" s="70">
        <f t="shared" si="21"/>
        <v>3.3381513800198519</v>
      </c>
      <c r="Z86" s="70">
        <f t="shared" si="22"/>
        <v>-9.4521871948130638</v>
      </c>
      <c r="AA86" s="70">
        <f t="shared" si="23"/>
        <v>8.8604756029801592</v>
      </c>
      <c r="AB86" s="70">
        <f t="shared" si="24"/>
        <v>2.4710154940499365</v>
      </c>
      <c r="AC86" s="70">
        <f t="shared" si="25"/>
        <v>2.2807039093930968</v>
      </c>
      <c r="AD86" s="70">
        <f t="shared" si="26"/>
        <v>11.595856516641476</v>
      </c>
      <c r="AE86" s="70">
        <f t="shared" si="27"/>
        <v>5.8253185275538755</v>
      </c>
      <c r="AF86" s="70">
        <f t="shared" si="28"/>
        <v>9.7008663205739936</v>
      </c>
      <c r="AG86" s="70">
        <f t="shared" si="29"/>
        <v>4.5413394177400477</v>
      </c>
      <c r="AH86" s="70">
        <f t="shared" si="30"/>
        <v>4.3360619912506451</v>
      </c>
      <c r="AI86" s="70">
        <f t="shared" si="31"/>
        <v>3.5348206244941451</v>
      </c>
      <c r="AJ86" s="70">
        <f t="shared" si="32"/>
        <v>3.488305186396957</v>
      </c>
      <c r="AK86" s="70">
        <f t="shared" si="33"/>
        <v>0.94867110934539767</v>
      </c>
      <c r="AL86" s="70">
        <f t="shared" si="34"/>
        <v>-2.0103609800953848</v>
      </c>
      <c r="AM86" s="70">
        <f t="shared" si="35"/>
        <v>2.7847984993105541</v>
      </c>
      <c r="AN86" s="70">
        <f t="shared" si="36"/>
        <v>6.8359936607413658</v>
      </c>
      <c r="AO86" s="70">
        <f t="shared" si="37"/>
        <v>3.5203142592602319</v>
      </c>
      <c r="AP86" s="71"/>
      <c r="AQ86" s="71"/>
      <c r="AR86" s="72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M86" s="72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3"/>
      <c r="CA86" s="73"/>
      <c r="CB86" s="73"/>
      <c r="CC86" s="73"/>
      <c r="CD86" s="73"/>
      <c r="CE86" s="73"/>
      <c r="CF86" s="73"/>
    </row>
    <row r="87" spans="1:84" s="74" customFormat="1" ht="21" x14ac:dyDescent="0.45">
      <c r="A87" s="69">
        <v>43647</v>
      </c>
      <c r="B87" s="70">
        <v>109.33164318455857</v>
      </c>
      <c r="C87" s="70">
        <v>76.076800344329243</v>
      </c>
      <c r="D87" s="70">
        <v>122.1230126902738</v>
      </c>
      <c r="E87" s="70">
        <v>103.8223652433698</v>
      </c>
      <c r="F87" s="70">
        <v>133.29899336741821</v>
      </c>
      <c r="G87" s="70">
        <v>119.01171874978451</v>
      </c>
      <c r="H87" s="70">
        <v>119.73758381515822</v>
      </c>
      <c r="I87" s="70">
        <v>141.05008086404121</v>
      </c>
      <c r="J87" s="70">
        <v>129.8551997963495</v>
      </c>
      <c r="K87" s="70">
        <v>147.398284787314</v>
      </c>
      <c r="L87" s="70">
        <v>127.23056549240235</v>
      </c>
      <c r="M87" s="70">
        <v>124.37447677011862</v>
      </c>
      <c r="N87" s="70">
        <v>120.23130094287586</v>
      </c>
      <c r="O87" s="70">
        <v>123.19479981243319</v>
      </c>
      <c r="P87" s="70">
        <v>114.9954050361126</v>
      </c>
      <c r="Q87" s="70">
        <v>144.46639070292451</v>
      </c>
      <c r="R87" s="70">
        <v>119.51021446644965</v>
      </c>
      <c r="S87" s="70">
        <v>132.60583470282242</v>
      </c>
      <c r="T87" s="70">
        <v>123.0362172761096</v>
      </c>
      <c r="U87" s="71"/>
      <c r="V87" s="69">
        <v>43647</v>
      </c>
      <c r="W87" s="70">
        <f t="shared" ref="W87:W89" si="38">B87/B75*100-100</f>
        <v>3.2510584323724601</v>
      </c>
      <c r="X87" s="70">
        <f t="shared" ref="X87:X89" si="39">C87/C75*100-100</f>
        <v>6.9111055904044889</v>
      </c>
      <c r="Y87" s="70">
        <f t="shared" ref="Y87:Y89" si="40">D87/D75*100-100</f>
        <v>5.0870672779821149</v>
      </c>
      <c r="Z87" s="70">
        <f t="shared" ref="Z87:Z89" si="41">E87/E75*100-100</f>
        <v>-11.932003235768789</v>
      </c>
      <c r="AA87" s="70">
        <f t="shared" ref="AA87:AA89" si="42">F87/F75*100-100</f>
        <v>8.2187222810641032</v>
      </c>
      <c r="AB87" s="70">
        <f t="shared" ref="AB87:AB89" si="43">G87/G75*100-100</f>
        <v>2.9347879392481531</v>
      </c>
      <c r="AC87" s="70">
        <f t="shared" ref="AC87:AC89" si="44">H87/H75*100-100</f>
        <v>2.512724909720518</v>
      </c>
      <c r="AD87" s="70">
        <f t="shared" ref="AD87:AD89" si="45">I87/I75*100-100</f>
        <v>6.7709476621225662</v>
      </c>
      <c r="AE87" s="70">
        <f t="shared" ref="AE87:AE89" si="46">J87/J75*100-100</f>
        <v>6.2919054061102599</v>
      </c>
      <c r="AF87" s="70">
        <f t="shared" ref="AF87:AF89" si="47">K87/K75*100-100</f>
        <v>8.9807628455997843</v>
      </c>
      <c r="AG87" s="70">
        <f t="shared" ref="AG87:AG89" si="48">L87/L75*100-100</f>
        <v>4.5350362693273354</v>
      </c>
      <c r="AH87" s="70">
        <f t="shared" ref="AH87:AH89" si="49">M87/M75*100-100</f>
        <v>3.8891274492740564</v>
      </c>
      <c r="AI87" s="70">
        <f t="shared" ref="AI87:AI89" si="50">N87/N75*100-100</f>
        <v>5.6166730028887457</v>
      </c>
      <c r="AJ87" s="70">
        <f t="shared" ref="AJ87:AJ89" si="51">O87/O75*100-100</f>
        <v>3.4858325980720224</v>
      </c>
      <c r="AK87" s="70">
        <f t="shared" ref="AK87:AK89" si="52">P87/P75*100-100</f>
        <v>1.3517650363501303</v>
      </c>
      <c r="AL87" s="70">
        <f t="shared" ref="AL87:AL89" si="53">Q87/Q75*100-100</f>
        <v>4.7653139041397878</v>
      </c>
      <c r="AM87" s="70">
        <f t="shared" ref="AM87:AM89" si="54">R87/R75*100-100</f>
        <v>-0.32431680912203831</v>
      </c>
      <c r="AN87" s="70">
        <f t="shared" ref="AN87:AN89" si="55">S87/S75*100-100</f>
        <v>6.9313426705058134</v>
      </c>
      <c r="AO87" s="70">
        <f t="shared" ref="AO87:AO89" si="56">T87/T75*100-100</f>
        <v>4.0602736734824987</v>
      </c>
      <c r="AP87" s="71"/>
      <c r="AQ87" s="71"/>
      <c r="AR87" s="72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M87" s="72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73"/>
      <c r="CB87" s="73"/>
      <c r="CC87" s="73"/>
      <c r="CD87" s="73"/>
      <c r="CE87" s="73"/>
      <c r="CF87" s="73"/>
    </row>
    <row r="88" spans="1:84" s="74" customFormat="1" ht="21" x14ac:dyDescent="0.45">
      <c r="A88" s="69">
        <v>43678</v>
      </c>
      <c r="B88" s="70">
        <v>112.26526989140289</v>
      </c>
      <c r="C88" s="70">
        <v>74.853420990265192</v>
      </c>
      <c r="D88" s="70">
        <v>116.49215503482091</v>
      </c>
      <c r="E88" s="70">
        <v>104.97077653478684</v>
      </c>
      <c r="F88" s="70">
        <v>133.94915460268643</v>
      </c>
      <c r="G88" s="70">
        <v>121.027061486919</v>
      </c>
      <c r="H88" s="70">
        <v>120.07081440087117</v>
      </c>
      <c r="I88" s="70">
        <v>135.20640363166191</v>
      </c>
      <c r="J88" s="70">
        <v>124.24789349474608</v>
      </c>
      <c r="K88" s="70">
        <v>140.96375272149342</v>
      </c>
      <c r="L88" s="70">
        <v>127.1986928294089</v>
      </c>
      <c r="M88" s="70">
        <v>120.95190940687344</v>
      </c>
      <c r="N88" s="70">
        <v>110.07689733548212</v>
      </c>
      <c r="O88" s="70">
        <v>123.70986193789018</v>
      </c>
      <c r="P88" s="70">
        <v>115.68502089823046</v>
      </c>
      <c r="Q88" s="70">
        <v>143.3226433587804</v>
      </c>
      <c r="R88" s="70">
        <v>119.49811597295552</v>
      </c>
      <c r="S88" s="70">
        <v>132.60756306455588</v>
      </c>
      <c r="T88" s="70">
        <v>121.98566846715799</v>
      </c>
      <c r="U88" s="71"/>
      <c r="V88" s="69">
        <v>43678</v>
      </c>
      <c r="W88" s="70">
        <f t="shared" si="38"/>
        <v>1.4259118097384516</v>
      </c>
      <c r="X88" s="70">
        <f t="shared" si="39"/>
        <v>7.8491425204759508</v>
      </c>
      <c r="Y88" s="70">
        <f t="shared" si="40"/>
        <v>2.065744452789346</v>
      </c>
      <c r="Z88" s="70">
        <f t="shared" si="41"/>
        <v>-10.056141869359607</v>
      </c>
      <c r="AA88" s="70">
        <f t="shared" si="42"/>
        <v>5.0830591867258903</v>
      </c>
      <c r="AB88" s="70">
        <f t="shared" si="43"/>
        <v>3.7650348229208959</v>
      </c>
      <c r="AC88" s="70">
        <f t="shared" si="44"/>
        <v>2.8794511895851542</v>
      </c>
      <c r="AD88" s="70">
        <f t="shared" si="45"/>
        <v>9.0078974251440087</v>
      </c>
      <c r="AE88" s="70">
        <f t="shared" si="46"/>
        <v>5.9177690357959705</v>
      </c>
      <c r="AF88" s="70">
        <f t="shared" si="47"/>
        <v>9.0136977581334037</v>
      </c>
      <c r="AG88" s="70">
        <f t="shared" si="48"/>
        <v>4.3273608282232772</v>
      </c>
      <c r="AH88" s="70">
        <f t="shared" si="49"/>
        <v>2.3213924856337371</v>
      </c>
      <c r="AI88" s="70">
        <f t="shared" si="50"/>
        <v>-0.2877642483307028</v>
      </c>
      <c r="AJ88" s="70">
        <f t="shared" si="51"/>
        <v>4.0718358443069462</v>
      </c>
      <c r="AK88" s="70">
        <f t="shared" si="52"/>
        <v>1.5464098308963798</v>
      </c>
      <c r="AL88" s="70">
        <f t="shared" si="53"/>
        <v>5.4652974365660469</v>
      </c>
      <c r="AM88" s="70">
        <f t="shared" si="54"/>
        <v>-0.78211997561678004</v>
      </c>
      <c r="AN88" s="70">
        <f t="shared" si="55"/>
        <v>7.1969017826400261</v>
      </c>
      <c r="AO88" s="70">
        <f t="shared" si="56"/>
        <v>3.3713834826798177</v>
      </c>
      <c r="AP88" s="71"/>
      <c r="AQ88" s="71"/>
      <c r="AR88" s="72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M88" s="72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</row>
    <row r="89" spans="1:84" s="74" customFormat="1" ht="21" x14ac:dyDescent="0.45">
      <c r="A89" s="69">
        <v>43709</v>
      </c>
      <c r="B89" s="70">
        <v>106.44064510604817</v>
      </c>
      <c r="C89" s="70">
        <v>71.161508860581705</v>
      </c>
      <c r="D89" s="70">
        <v>111.20736698043096</v>
      </c>
      <c r="E89" s="70">
        <v>110.31370571276007</v>
      </c>
      <c r="F89" s="70">
        <v>136.60582482931579</v>
      </c>
      <c r="G89" s="70">
        <v>122.03842256287815</v>
      </c>
      <c r="H89" s="70">
        <v>122.98409970401255</v>
      </c>
      <c r="I89" s="70">
        <v>128.80978210537327</v>
      </c>
      <c r="J89" s="70">
        <v>121.30987413552987</v>
      </c>
      <c r="K89" s="70">
        <v>144.61839556504768</v>
      </c>
      <c r="L89" s="70">
        <v>127.62858478847485</v>
      </c>
      <c r="M89" s="70">
        <v>117.49850117470879</v>
      </c>
      <c r="N89" s="70">
        <v>120.89161666938037</v>
      </c>
      <c r="O89" s="70">
        <v>123.75201643915692</v>
      </c>
      <c r="P89" s="70">
        <v>107.70804150257344</v>
      </c>
      <c r="Q89" s="70">
        <v>140.12957496148607</v>
      </c>
      <c r="R89" s="70">
        <v>120.30652222629084</v>
      </c>
      <c r="S89" s="70">
        <v>132.67207769675187</v>
      </c>
      <c r="T89" s="70">
        <v>120.84603535402142</v>
      </c>
      <c r="U89" s="71"/>
      <c r="V89" s="69">
        <v>43709</v>
      </c>
      <c r="W89" s="70">
        <f t="shared" si="38"/>
        <v>0.63187168303132069</v>
      </c>
      <c r="X89" s="70">
        <f t="shared" si="39"/>
        <v>3.3992453512394576</v>
      </c>
      <c r="Y89" s="70">
        <f t="shared" si="40"/>
        <v>3.0896722409973449</v>
      </c>
      <c r="Z89" s="70">
        <f t="shared" si="41"/>
        <v>-5.1787469366713026</v>
      </c>
      <c r="AA89" s="70">
        <f t="shared" si="42"/>
        <v>15.321364975056454</v>
      </c>
      <c r="AB89" s="70">
        <f t="shared" si="43"/>
        <v>4.1344210230052312</v>
      </c>
      <c r="AC89" s="70">
        <f t="shared" si="44"/>
        <v>4.5273593954747469</v>
      </c>
      <c r="AD89" s="70">
        <f t="shared" si="45"/>
        <v>3.5156584729409985</v>
      </c>
      <c r="AE89" s="70">
        <f t="shared" si="46"/>
        <v>6.1460154341104385</v>
      </c>
      <c r="AF89" s="70">
        <f t="shared" si="47"/>
        <v>8.4194907085134929</v>
      </c>
      <c r="AG89" s="70">
        <f t="shared" si="48"/>
        <v>4.5187957593050072</v>
      </c>
      <c r="AH89" s="70">
        <f t="shared" si="49"/>
        <v>3.0199799734737383</v>
      </c>
      <c r="AI89" s="70">
        <f t="shared" si="50"/>
        <v>7.5431452191187134</v>
      </c>
      <c r="AJ89" s="70">
        <f t="shared" si="51"/>
        <v>3.8680445726065926</v>
      </c>
      <c r="AK89" s="70">
        <f t="shared" si="52"/>
        <v>1.6686692076590646</v>
      </c>
      <c r="AL89" s="70">
        <f t="shared" si="53"/>
        <v>8.9124602534176347</v>
      </c>
      <c r="AM89" s="70">
        <f t="shared" si="54"/>
        <v>6.0521468196170787</v>
      </c>
      <c r="AN89" s="70">
        <f t="shared" si="55"/>
        <v>7.6241781355024898</v>
      </c>
      <c r="AO89" s="70">
        <f t="shared" si="56"/>
        <v>4.686548852278932</v>
      </c>
      <c r="AP89" s="71"/>
      <c r="AQ89" s="71"/>
      <c r="AR89" s="72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M89" s="72"/>
      <c r="BN89" s="73"/>
      <c r="BO89" s="73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3"/>
      <c r="CA89" s="73"/>
      <c r="CB89" s="73"/>
      <c r="CC89" s="73"/>
      <c r="CD89" s="73"/>
      <c r="CE89" s="73"/>
      <c r="CF89" s="73"/>
    </row>
    <row r="90" spans="1:84" s="74" customFormat="1" ht="21" x14ac:dyDescent="0.45">
      <c r="A90" s="69">
        <v>43739</v>
      </c>
      <c r="B90" s="70">
        <v>104.65211307294858</v>
      </c>
      <c r="C90" s="70">
        <v>72.69438690031437</v>
      </c>
      <c r="D90" s="70">
        <v>116.55346934926139</v>
      </c>
      <c r="E90" s="70">
        <v>131.84362407063156</v>
      </c>
      <c r="F90" s="70">
        <v>128.34726362985725</v>
      </c>
      <c r="G90" s="70">
        <v>125.01816535068973</v>
      </c>
      <c r="H90" s="70">
        <v>124.89444306043048</v>
      </c>
      <c r="I90" s="70">
        <v>137.55447842490693</v>
      </c>
      <c r="J90" s="70">
        <v>130.95515049190192</v>
      </c>
      <c r="K90" s="70">
        <v>146.22640255810708</v>
      </c>
      <c r="L90" s="70">
        <v>129.09050901376389</v>
      </c>
      <c r="M90" s="70">
        <v>128.63333851456983</v>
      </c>
      <c r="N90" s="70">
        <v>123.11806438278315</v>
      </c>
      <c r="O90" s="70">
        <v>122.76270997219908</v>
      </c>
      <c r="P90" s="70">
        <v>92.444258071139089</v>
      </c>
      <c r="Q90" s="70">
        <v>143.39286421178443</v>
      </c>
      <c r="R90" s="70">
        <v>123.55346231399521</v>
      </c>
      <c r="S90" s="70">
        <v>137.06258132022043</v>
      </c>
      <c r="T90" s="70">
        <v>122.94063054901868</v>
      </c>
      <c r="U90" s="71"/>
      <c r="V90" s="69">
        <v>43739</v>
      </c>
      <c r="W90" s="70">
        <f t="shared" ref="W90:W92" si="57">B90/B78*100-100</f>
        <v>0.66139125998839177</v>
      </c>
      <c r="X90" s="70">
        <f t="shared" ref="X90:X92" si="58">C90/C78*100-100</f>
        <v>11.503441339863102</v>
      </c>
      <c r="Y90" s="70">
        <f t="shared" ref="Y90:Y92" si="59">D90/D78*100-100</f>
        <v>2.7175967756546413</v>
      </c>
      <c r="Z90" s="70">
        <f t="shared" ref="Z90:Z92" si="60">E90/E78*100-100</f>
        <v>7.5481612277619377</v>
      </c>
      <c r="AA90" s="70">
        <f t="shared" ref="AA90:AA92" si="61">F90/F78*100-100</f>
        <v>1.0401851554539832</v>
      </c>
      <c r="AB90" s="70">
        <f t="shared" ref="AB90:AB92" si="62">G90/G78*100-100</f>
        <v>4.3419824912875384</v>
      </c>
      <c r="AC90" s="70">
        <f t="shared" ref="AC90:AC92" si="63">H90/H78*100-100</f>
        <v>3.0936035502861898</v>
      </c>
      <c r="AD90" s="70">
        <f t="shared" ref="AD90:AD92" si="64">I90/I78*100-100</f>
        <v>3.389254881787366</v>
      </c>
      <c r="AE90" s="70">
        <f t="shared" ref="AE90:AE92" si="65">J90/J78*100-100</f>
        <v>8.8943714818052229</v>
      </c>
      <c r="AF90" s="70">
        <f t="shared" ref="AF90:AF92" si="66">K90/K78*100-100</f>
        <v>10.182231204728083</v>
      </c>
      <c r="AG90" s="70">
        <f t="shared" ref="AG90:AG92" si="67">L90/L78*100-100</f>
        <v>4.2338832109443842</v>
      </c>
      <c r="AH90" s="70">
        <f t="shared" ref="AH90:AH92" si="68">M90/M78*100-100</f>
        <v>1.6996632211086222</v>
      </c>
      <c r="AI90" s="70">
        <f t="shared" ref="AI90:AI92" si="69">N90/N78*100-100</f>
        <v>5.2699229554330032</v>
      </c>
      <c r="AJ90" s="70">
        <f t="shared" ref="AJ90:AJ92" si="70">O90/O78*100-100</f>
        <v>3.8065292119357537</v>
      </c>
      <c r="AK90" s="70">
        <f t="shared" ref="AK90:AK92" si="71">P90/P78*100-100</f>
        <v>1.7814367393346657</v>
      </c>
      <c r="AL90" s="70">
        <f t="shared" ref="AL90:AL92" si="72">Q90/Q78*100-100</f>
        <v>4.558583214542395</v>
      </c>
      <c r="AM90" s="70">
        <f t="shared" ref="AM90:AM92" si="73">R90/R78*100-100</f>
        <v>4.5695249779093672</v>
      </c>
      <c r="AN90" s="70">
        <f t="shared" ref="AN90:AN92" si="74">S90/S78*100-100</f>
        <v>7.964088215712664</v>
      </c>
      <c r="AO90" s="70">
        <f t="shared" ref="AO90:AO92" si="75">T90/T78*100-100</f>
        <v>4.1408481427989869</v>
      </c>
      <c r="AP90" s="71"/>
      <c r="AQ90" s="71"/>
      <c r="AR90" s="72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M90" s="72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</row>
    <row r="91" spans="1:84" s="74" customFormat="1" ht="21" x14ac:dyDescent="0.45">
      <c r="A91" s="69">
        <v>43770</v>
      </c>
      <c r="B91" s="70">
        <v>111.52256793545622</v>
      </c>
      <c r="C91" s="70">
        <v>73.576736419024115</v>
      </c>
      <c r="D91" s="70">
        <v>123.04055633017373</v>
      </c>
      <c r="E91" s="70">
        <v>138.01611765085886</v>
      </c>
      <c r="F91" s="70">
        <v>137.33370943062275</v>
      </c>
      <c r="G91" s="70">
        <v>128.04611612301744</v>
      </c>
      <c r="H91" s="70">
        <v>127.29440562546414</v>
      </c>
      <c r="I91" s="70">
        <v>143.20559133836915</v>
      </c>
      <c r="J91" s="70">
        <v>138.56398184504951</v>
      </c>
      <c r="K91" s="70">
        <v>151.16642584290372</v>
      </c>
      <c r="L91" s="70">
        <v>129.82164888360606</v>
      </c>
      <c r="M91" s="70">
        <v>132.13054355320665</v>
      </c>
      <c r="N91" s="70">
        <v>132.77565851119908</v>
      </c>
      <c r="O91" s="70">
        <v>122.82865390510258</v>
      </c>
      <c r="P91" s="70">
        <v>89.84783319354267</v>
      </c>
      <c r="Q91" s="70">
        <v>140.85196364728088</v>
      </c>
      <c r="R91" s="70">
        <v>125.37497903175071</v>
      </c>
      <c r="S91" s="70">
        <v>142.710483069628</v>
      </c>
      <c r="T91" s="70">
        <v>127.07797800654431</v>
      </c>
      <c r="U91" s="71"/>
      <c r="V91" s="69">
        <v>43770</v>
      </c>
      <c r="W91" s="70">
        <f t="shared" si="57"/>
        <v>1.501612077335011</v>
      </c>
      <c r="X91" s="70">
        <f t="shared" si="58"/>
        <v>3.39446547004097</v>
      </c>
      <c r="Y91" s="70">
        <f t="shared" si="59"/>
        <v>4.0567255967047089</v>
      </c>
      <c r="Z91" s="70">
        <f t="shared" si="60"/>
        <v>11.77201368729952</v>
      </c>
      <c r="AA91" s="70">
        <f t="shared" si="61"/>
        <v>6.3476935884344385</v>
      </c>
      <c r="AB91" s="70">
        <f t="shared" si="62"/>
        <v>4.5636249217259888</v>
      </c>
      <c r="AC91" s="70">
        <f t="shared" si="63"/>
        <v>1.4707399552618625</v>
      </c>
      <c r="AD91" s="70">
        <f t="shared" si="64"/>
        <v>8.3726196349773261</v>
      </c>
      <c r="AE91" s="70">
        <f t="shared" si="65"/>
        <v>7.5839752551797801</v>
      </c>
      <c r="AF91" s="70">
        <f t="shared" si="66"/>
        <v>6.4567606906790473</v>
      </c>
      <c r="AG91" s="70">
        <f t="shared" si="67"/>
        <v>4.2345547918905453</v>
      </c>
      <c r="AH91" s="70">
        <f t="shared" si="68"/>
        <v>2.1174194266369426</v>
      </c>
      <c r="AI91" s="70">
        <f t="shared" si="69"/>
        <v>6.3415625333987009</v>
      </c>
      <c r="AJ91" s="70">
        <f t="shared" si="70"/>
        <v>3.0777293452254924</v>
      </c>
      <c r="AK91" s="70">
        <f t="shared" si="71"/>
        <v>1.6217562490892732</v>
      </c>
      <c r="AL91" s="70">
        <f t="shared" si="72"/>
        <v>5.4835508678117151</v>
      </c>
      <c r="AM91" s="70">
        <f t="shared" si="73"/>
        <v>8.6423919232547348</v>
      </c>
      <c r="AN91" s="70">
        <f t="shared" si="74"/>
        <v>8.0076312418434554</v>
      </c>
      <c r="AO91" s="70">
        <f t="shared" si="75"/>
        <v>4.8760821639337877</v>
      </c>
      <c r="AP91" s="71"/>
      <c r="AQ91" s="71"/>
      <c r="AR91" s="72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M91" s="72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</row>
    <row r="92" spans="1:84" s="74" customFormat="1" ht="21" x14ac:dyDescent="0.45">
      <c r="A92" s="75">
        <v>43800</v>
      </c>
      <c r="B92" s="76">
        <v>118.66814672517251</v>
      </c>
      <c r="C92" s="76">
        <v>62.733351082878102</v>
      </c>
      <c r="D92" s="76">
        <v>127.00629551061407</v>
      </c>
      <c r="E92" s="76">
        <v>131.26731965879955</v>
      </c>
      <c r="F92" s="76">
        <v>142.93524674596546</v>
      </c>
      <c r="G92" s="76">
        <v>128.12381913709169</v>
      </c>
      <c r="H92" s="76">
        <v>131.72151272159039</v>
      </c>
      <c r="I92" s="76">
        <v>167.36430700208194</v>
      </c>
      <c r="J92" s="76">
        <v>145.73771809429056</v>
      </c>
      <c r="K92" s="76">
        <v>155.65537931089986</v>
      </c>
      <c r="L92" s="76">
        <v>130.39296085416953</v>
      </c>
      <c r="M92" s="76">
        <v>139.26735068025005</v>
      </c>
      <c r="N92" s="76">
        <v>134.72119899237597</v>
      </c>
      <c r="O92" s="76">
        <v>123.62794900183313</v>
      </c>
      <c r="P92" s="76">
        <v>100.92618962506432</v>
      </c>
      <c r="Q92" s="76">
        <v>141.68973467454774</v>
      </c>
      <c r="R92" s="76">
        <v>125.60887685436553</v>
      </c>
      <c r="S92" s="76">
        <v>144.26764236185269</v>
      </c>
      <c r="T92" s="76">
        <v>130.65436263350637</v>
      </c>
      <c r="U92" s="71"/>
      <c r="V92" s="75">
        <v>43800</v>
      </c>
      <c r="W92" s="76">
        <f t="shared" si="57"/>
        <v>2.6436921201117798</v>
      </c>
      <c r="X92" s="76">
        <f t="shared" si="58"/>
        <v>-3.2267563659556373</v>
      </c>
      <c r="Y92" s="76">
        <f t="shared" si="59"/>
        <v>2.3524756136801557</v>
      </c>
      <c r="Z92" s="76">
        <f t="shared" si="60"/>
        <v>2.0532341703434867</v>
      </c>
      <c r="AA92" s="76">
        <f t="shared" si="61"/>
        <v>15.736158964580426</v>
      </c>
      <c r="AB92" s="76">
        <f t="shared" si="62"/>
        <v>4.6318202580714001</v>
      </c>
      <c r="AC92" s="76">
        <f t="shared" si="63"/>
        <v>2.8187588854838168</v>
      </c>
      <c r="AD92" s="76">
        <f t="shared" si="64"/>
        <v>5.4366222171029932</v>
      </c>
      <c r="AE92" s="76">
        <f t="shared" si="65"/>
        <v>2.6508407952249087</v>
      </c>
      <c r="AF92" s="76">
        <f t="shared" si="66"/>
        <v>7.6065666114617443</v>
      </c>
      <c r="AG92" s="76">
        <f t="shared" si="67"/>
        <v>3.9355157324918224</v>
      </c>
      <c r="AH92" s="76">
        <f t="shared" si="68"/>
        <v>1.6785920213623768</v>
      </c>
      <c r="AI92" s="76">
        <f t="shared" si="69"/>
        <v>-2.1888563347707048</v>
      </c>
      <c r="AJ92" s="76">
        <f t="shared" si="70"/>
        <v>3.1450073411319011</v>
      </c>
      <c r="AK92" s="76">
        <f t="shared" si="71"/>
        <v>1.2175806544783399</v>
      </c>
      <c r="AL92" s="76">
        <f t="shared" si="72"/>
        <v>5.7508374941710514</v>
      </c>
      <c r="AM92" s="76">
        <f t="shared" si="73"/>
        <v>10.512593144884946</v>
      </c>
      <c r="AN92" s="76">
        <f t="shared" si="74"/>
        <v>7.4883865823257736</v>
      </c>
      <c r="AO92" s="76">
        <f t="shared" si="75"/>
        <v>4.3658726162427257</v>
      </c>
      <c r="AP92" s="71"/>
      <c r="AQ92" s="71"/>
      <c r="AR92" s="72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M92" s="72"/>
      <c r="BN92" s="73"/>
      <c r="BO92" s="73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3"/>
      <c r="CA92" s="73"/>
      <c r="CB92" s="73"/>
      <c r="CC92" s="73"/>
      <c r="CD92" s="73"/>
      <c r="CE92" s="73"/>
      <c r="CF92" s="73"/>
    </row>
    <row r="93" spans="1:84" s="74" customFormat="1" ht="21" x14ac:dyDescent="0.45">
      <c r="A93" s="106">
        <v>43831</v>
      </c>
      <c r="B93" s="107">
        <v>122.06874031649531</v>
      </c>
      <c r="C93" s="107">
        <v>72.819431569844625</v>
      </c>
      <c r="D93" s="107">
        <v>126.40886699092235</v>
      </c>
      <c r="E93" s="107">
        <v>132.92714634163261</v>
      </c>
      <c r="F93" s="107">
        <v>120.17215517431467</v>
      </c>
      <c r="G93" s="107">
        <v>125.5808763117093</v>
      </c>
      <c r="H93" s="107">
        <v>126.82510138784075</v>
      </c>
      <c r="I93" s="107">
        <v>127.92056469093301</v>
      </c>
      <c r="J93" s="107">
        <v>132.80223432022515</v>
      </c>
      <c r="K93" s="107">
        <v>163.9259453813381</v>
      </c>
      <c r="L93" s="107">
        <v>129.45577799806787</v>
      </c>
      <c r="M93" s="107">
        <v>118.89288675028556</v>
      </c>
      <c r="N93" s="107">
        <v>125.49397642229587</v>
      </c>
      <c r="O93" s="107">
        <v>121.92661106772982</v>
      </c>
      <c r="P93" s="107">
        <v>109.39727395694663</v>
      </c>
      <c r="Q93" s="107">
        <v>140.23897144175379</v>
      </c>
      <c r="R93" s="107">
        <v>122.45761889140211</v>
      </c>
      <c r="S93" s="107">
        <v>142.23113179923263</v>
      </c>
      <c r="T93" s="107">
        <v>127.12936107115438</v>
      </c>
      <c r="U93" s="71"/>
      <c r="V93" s="106">
        <v>43831</v>
      </c>
      <c r="W93" s="107">
        <f t="shared" ref="W93:W95" si="76">B93/B81*100-100</f>
        <v>0.89388873766924348</v>
      </c>
      <c r="X93" s="107">
        <f t="shared" ref="X93:X95" si="77">C93/C81*100-100</f>
        <v>13.621584829250139</v>
      </c>
      <c r="Y93" s="107">
        <f t="shared" ref="Y93:Y95" si="78">D93/D81*100-100</f>
        <v>3.3612605341680819</v>
      </c>
      <c r="Z93" s="107">
        <f t="shared" ref="Z93:Z95" si="79">E93/E81*100-100</f>
        <v>5.6776420451297724</v>
      </c>
      <c r="AA93" s="107">
        <f t="shared" ref="AA93:AA95" si="80">F93/F81*100-100</f>
        <v>11.736686492787058</v>
      </c>
      <c r="AB93" s="107">
        <f t="shared" ref="AB93:AB95" si="81">G93/G81*100-100</f>
        <v>4.4996889715527999</v>
      </c>
      <c r="AC93" s="107">
        <f t="shared" ref="AC93:AC95" si="82">H93/H81*100-100</f>
        <v>3.5935114419981318</v>
      </c>
      <c r="AD93" s="107">
        <f t="shared" ref="AD93:AD95" si="83">I93/I81*100-100</f>
        <v>4.5721381935863974</v>
      </c>
      <c r="AE93" s="107">
        <f t="shared" ref="AE93:AE95" si="84">J93/J81*100-100</f>
        <v>-0.41706199052838144</v>
      </c>
      <c r="AF93" s="107">
        <f t="shared" ref="AF93:AF95" si="85">K93/K81*100-100</f>
        <v>9.6300824767739073</v>
      </c>
      <c r="AG93" s="107">
        <f t="shared" ref="AG93:AG95" si="86">L93/L81*100-100</f>
        <v>4.1481484111132545</v>
      </c>
      <c r="AH93" s="107">
        <f t="shared" ref="AH93:AH95" si="87">M93/M81*100-100</f>
        <v>3.1580455271299428</v>
      </c>
      <c r="AI93" s="107">
        <f t="shared" ref="AI93:AI95" si="88">N93/N81*100-100</f>
        <v>4.8112597578109444</v>
      </c>
      <c r="AJ93" s="107">
        <f t="shared" ref="AJ93:AJ95" si="89">O93/O81*100-100</f>
        <v>4.6199786358167501</v>
      </c>
      <c r="AK93" s="107">
        <f t="shared" ref="AK93:AK95" si="90">P93/P81*100-100</f>
        <v>-2.1869889755726319</v>
      </c>
      <c r="AL93" s="107">
        <f t="shared" ref="AL93:AL95" si="91">Q93/Q81*100-100</f>
        <v>12.876121288252335</v>
      </c>
      <c r="AM93" s="107">
        <f t="shared" ref="AM93:AM95" si="92">R93/R81*100-100</f>
        <v>2.5374532184439857</v>
      </c>
      <c r="AN93" s="107">
        <f t="shared" ref="AN93:AN95" si="93">S93/S81*100-100</f>
        <v>7.2372607856048035</v>
      </c>
      <c r="AO93" s="107">
        <f t="shared" ref="AO93:AO95" si="94">T93/T81*100-100</f>
        <v>4.271690959503502</v>
      </c>
      <c r="AP93" s="71"/>
      <c r="AQ93" s="71"/>
      <c r="AR93" s="72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M93" s="72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3"/>
      <c r="CA93" s="73"/>
      <c r="CB93" s="73"/>
      <c r="CC93" s="73"/>
      <c r="CD93" s="73"/>
      <c r="CE93" s="73"/>
      <c r="CF93" s="73"/>
    </row>
    <row r="94" spans="1:84" s="74" customFormat="1" ht="21" x14ac:dyDescent="0.45">
      <c r="A94" s="108">
        <v>43862</v>
      </c>
      <c r="B94" s="109">
        <v>127.52489777054308</v>
      </c>
      <c r="C94" s="109">
        <v>66.166769632038168</v>
      </c>
      <c r="D94" s="109">
        <v>122.74463954609881</v>
      </c>
      <c r="E94" s="109">
        <v>123.41031781191121</v>
      </c>
      <c r="F94" s="109">
        <v>119.53509062100557</v>
      </c>
      <c r="G94" s="109">
        <v>123.18923473693107</v>
      </c>
      <c r="H94" s="109">
        <v>124.84049253621838</v>
      </c>
      <c r="I94" s="109">
        <v>130.0108786821028</v>
      </c>
      <c r="J94" s="109">
        <v>121.03615038793507</v>
      </c>
      <c r="K94" s="109">
        <v>149.62097376490917</v>
      </c>
      <c r="L94" s="109">
        <v>128.54364115263385</v>
      </c>
      <c r="M94" s="109">
        <v>117.97948160157182</v>
      </c>
      <c r="N94" s="109">
        <v>121.05612168713682</v>
      </c>
      <c r="O94" s="109">
        <v>124.69421260235173</v>
      </c>
      <c r="P94" s="109">
        <v>124.48824048839059</v>
      </c>
      <c r="Q94" s="109">
        <v>133.83570810443044</v>
      </c>
      <c r="R94" s="109">
        <v>118.25881424638555</v>
      </c>
      <c r="S94" s="109">
        <v>137.12398496792201</v>
      </c>
      <c r="T94" s="109">
        <v>125.52793864783661</v>
      </c>
      <c r="U94" s="71"/>
      <c r="V94" s="108">
        <v>43862</v>
      </c>
      <c r="W94" s="109">
        <f t="shared" si="76"/>
        <v>1.2210856704930109</v>
      </c>
      <c r="X94" s="109">
        <f t="shared" si="77"/>
        <v>1.7387285773533705</v>
      </c>
      <c r="Y94" s="109">
        <f t="shared" si="78"/>
        <v>0.37853014485035885</v>
      </c>
      <c r="Z94" s="109">
        <f t="shared" si="79"/>
        <v>2.8463702936289792</v>
      </c>
      <c r="AA94" s="109">
        <f t="shared" si="80"/>
        <v>-1.2722274094145121</v>
      </c>
      <c r="AB94" s="109">
        <f t="shared" si="81"/>
        <v>3.4240302838653918</v>
      </c>
      <c r="AC94" s="109">
        <f t="shared" si="82"/>
        <v>3.1262527843320953</v>
      </c>
      <c r="AD94" s="109">
        <f t="shared" si="83"/>
        <v>9.9475946481808251</v>
      </c>
      <c r="AE94" s="109">
        <f t="shared" si="84"/>
        <v>-0.97935778383097727</v>
      </c>
      <c r="AF94" s="109">
        <f t="shared" si="85"/>
        <v>9.8513787993834256</v>
      </c>
      <c r="AG94" s="109">
        <f t="shared" si="86"/>
        <v>3.7291811934523764</v>
      </c>
      <c r="AH94" s="109">
        <f t="shared" si="87"/>
        <v>1.1017846779692917</v>
      </c>
      <c r="AI94" s="109">
        <f t="shared" si="88"/>
        <v>-0.51731145297952708</v>
      </c>
      <c r="AJ94" s="109">
        <f t="shared" si="89"/>
        <v>4.0022201782929017</v>
      </c>
      <c r="AK94" s="109">
        <f t="shared" si="90"/>
        <v>-3.0707105506047583</v>
      </c>
      <c r="AL94" s="109">
        <f t="shared" si="91"/>
        <v>2.0360953935219186</v>
      </c>
      <c r="AM94" s="109">
        <f t="shared" si="92"/>
        <v>2.4661906069420638</v>
      </c>
      <c r="AN94" s="109">
        <f t="shared" si="93"/>
        <v>4.507708717031548</v>
      </c>
      <c r="AO94" s="109">
        <f t="shared" si="94"/>
        <v>2.3243595178906276</v>
      </c>
      <c r="AP94" s="71"/>
      <c r="AQ94" s="71"/>
      <c r="AR94" s="72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M94" s="72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  <c r="CA94" s="73"/>
      <c r="CB94" s="73"/>
      <c r="CC94" s="73"/>
      <c r="CD94" s="73"/>
      <c r="CE94" s="73"/>
      <c r="CF94" s="73"/>
    </row>
    <row r="95" spans="1:84" s="74" customFormat="1" ht="21" x14ac:dyDescent="0.45">
      <c r="A95" s="108">
        <v>43891</v>
      </c>
      <c r="B95" s="109">
        <v>131.11246217944802</v>
      </c>
      <c r="C95" s="109">
        <v>62.731780812183281</v>
      </c>
      <c r="D95" s="109">
        <v>118.11929564164362</v>
      </c>
      <c r="E95" s="109">
        <v>124.39460031308413</v>
      </c>
      <c r="F95" s="109">
        <v>115.15056180609429</v>
      </c>
      <c r="G95" s="109">
        <v>118.72851462246589</v>
      </c>
      <c r="H95" s="109">
        <v>108.9111390103746</v>
      </c>
      <c r="I95" s="109">
        <v>95.712121828601141</v>
      </c>
      <c r="J95" s="109">
        <v>133.01357411287634</v>
      </c>
      <c r="K95" s="109">
        <v>147.13876893756751</v>
      </c>
      <c r="L95" s="109">
        <v>128.44850859372701</v>
      </c>
      <c r="M95" s="109">
        <v>116.80610748074427</v>
      </c>
      <c r="N95" s="109">
        <v>116.96668212302599</v>
      </c>
      <c r="O95" s="109">
        <v>124.97987158642103</v>
      </c>
      <c r="P95" s="109">
        <v>110.79764084565613</v>
      </c>
      <c r="Q95" s="109">
        <v>128.34511718946979</v>
      </c>
      <c r="R95" s="109">
        <v>103.19578012836865</v>
      </c>
      <c r="S95" s="109">
        <v>128.02020285301506</v>
      </c>
      <c r="T95" s="109">
        <v>120.91075447845404</v>
      </c>
      <c r="U95" s="71"/>
      <c r="V95" s="108">
        <v>43891</v>
      </c>
      <c r="W95" s="109">
        <f t="shared" si="76"/>
        <v>-0.85831726878284087</v>
      </c>
      <c r="X95" s="109">
        <f t="shared" si="77"/>
        <v>-4.0944007907034035</v>
      </c>
      <c r="Y95" s="109">
        <f t="shared" si="78"/>
        <v>-7.0647726026543296</v>
      </c>
      <c r="Z95" s="109">
        <f t="shared" si="79"/>
        <v>0.37562188941377883</v>
      </c>
      <c r="AA95" s="109">
        <f t="shared" si="80"/>
        <v>0.10298898141556379</v>
      </c>
      <c r="AB95" s="109">
        <f t="shared" si="81"/>
        <v>-1.5900465554740038</v>
      </c>
      <c r="AC95" s="109">
        <f t="shared" si="82"/>
        <v>-11.684816678810023</v>
      </c>
      <c r="AD95" s="109">
        <f t="shared" si="83"/>
        <v>-28.958939012160755</v>
      </c>
      <c r="AE95" s="109">
        <f t="shared" si="84"/>
        <v>7.0927511482245649</v>
      </c>
      <c r="AF95" s="109">
        <f t="shared" si="85"/>
        <v>5.3779170213816343</v>
      </c>
      <c r="AG95" s="109">
        <f t="shared" si="86"/>
        <v>2.6400325369516793</v>
      </c>
      <c r="AH95" s="109">
        <f t="shared" si="87"/>
        <v>-2.5373289242596968</v>
      </c>
      <c r="AI95" s="109">
        <f t="shared" si="88"/>
        <v>-9.3820017496557284</v>
      </c>
      <c r="AJ95" s="109">
        <f t="shared" si="89"/>
        <v>2.8542557775359683</v>
      </c>
      <c r="AK95" s="109">
        <f t="shared" si="90"/>
        <v>-14.805076933650724</v>
      </c>
      <c r="AL95" s="109">
        <f t="shared" si="91"/>
        <v>-6.947723547375503</v>
      </c>
      <c r="AM95" s="109">
        <f t="shared" si="92"/>
        <v>-14.582672104862468</v>
      </c>
      <c r="AN95" s="109">
        <f t="shared" si="93"/>
        <v>-4.4346863570154653</v>
      </c>
      <c r="AO95" s="109">
        <f t="shared" si="94"/>
        <v>-3.9891070927034207</v>
      </c>
      <c r="AP95" s="71"/>
      <c r="AQ95" s="71"/>
      <c r="AR95" s="72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M95" s="72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</row>
    <row r="96" spans="1:84" s="74" customFormat="1" ht="21" x14ac:dyDescent="0.45">
      <c r="A96" s="108">
        <v>43922</v>
      </c>
      <c r="B96" s="109">
        <v>113.87401330255716</v>
      </c>
      <c r="C96" s="109">
        <v>61.361388841744954</v>
      </c>
      <c r="D96" s="109">
        <v>110.63111546364635</v>
      </c>
      <c r="E96" s="109">
        <v>107.46401779604784</v>
      </c>
      <c r="F96" s="109">
        <v>119.04624816991458</v>
      </c>
      <c r="G96" s="109">
        <v>112.7841571985894</v>
      </c>
      <c r="H96" s="109">
        <v>86.755925878714322</v>
      </c>
      <c r="I96" s="109">
        <v>72.385541563340794</v>
      </c>
      <c r="J96" s="109">
        <v>123.77904545724263</v>
      </c>
      <c r="K96" s="109">
        <v>137.57004153020986</v>
      </c>
      <c r="L96" s="109">
        <v>128.24654213389817</v>
      </c>
      <c r="M96" s="109">
        <v>117.69185645808166</v>
      </c>
      <c r="N96" s="109">
        <v>119.62403059925205</v>
      </c>
      <c r="O96" s="109">
        <v>123.32830833831129</v>
      </c>
      <c r="P96" s="109">
        <v>92.436542354144308</v>
      </c>
      <c r="Q96" s="109">
        <v>110.74929478739979</v>
      </c>
      <c r="R96" s="109">
        <v>87.818639348735644</v>
      </c>
      <c r="S96" s="109">
        <v>116.49807089964771</v>
      </c>
      <c r="T96" s="109">
        <v>112.08754495257908</v>
      </c>
      <c r="U96" s="71"/>
      <c r="V96" s="108">
        <v>43922</v>
      </c>
      <c r="W96" s="109">
        <f t="shared" ref="W96:W98" si="95">B96/B84*100-100</f>
        <v>-2.8467479844789096</v>
      </c>
      <c r="X96" s="109">
        <f t="shared" ref="X96:X98" si="96">C96/C84*100-100</f>
        <v>-10.191485067437952</v>
      </c>
      <c r="Y96" s="109">
        <f t="shared" ref="Y96:Y98" si="97">D96/D84*100-100</f>
        <v>-10.997257171449391</v>
      </c>
      <c r="Z96" s="109">
        <f t="shared" ref="Z96:Z98" si="98">E96/E84*100-100</f>
        <v>-10.354658662926241</v>
      </c>
      <c r="AA96" s="109">
        <f t="shared" ref="AA96:AA98" si="99">F96/F84*100-100</f>
        <v>-8.9847097938373821</v>
      </c>
      <c r="AB96" s="109">
        <f t="shared" ref="AB96:AB98" si="100">G96/G84*100-100</f>
        <v>-7.0622696266908491</v>
      </c>
      <c r="AC96" s="109">
        <f t="shared" ref="AC96:AC98" si="101">H96/H84*100-100</f>
        <v>-28.85480538046734</v>
      </c>
      <c r="AD96" s="109">
        <f t="shared" ref="AD96:AD98" si="102">I96/I84*100-100</f>
        <v>-45.586755117141564</v>
      </c>
      <c r="AE96" s="109">
        <f t="shared" ref="AE96:AE98" si="103">J96/J84*100-100</f>
        <v>-3.7144028053044593</v>
      </c>
      <c r="AF96" s="109">
        <f t="shared" ref="AF96:AF98" si="104">K96/K84*100-100</f>
        <v>-2.3196439753328804</v>
      </c>
      <c r="AG96" s="109">
        <f t="shared" ref="AG96:AG98" si="105">L96/L84*100-100</f>
        <v>2.0190572554018189</v>
      </c>
      <c r="AH96" s="109">
        <f t="shared" ref="AH96:AH98" si="106">M96/M84*100-100</f>
        <v>-6.192239511762196</v>
      </c>
      <c r="AI96" s="109">
        <f t="shared" ref="AI96:AI98" si="107">N96/N84*100-100</f>
        <v>-1.8037563963592476</v>
      </c>
      <c r="AJ96" s="109">
        <f t="shared" ref="AJ96:AJ98" si="108">O96/O84*100-100</f>
        <v>1.5904987160013491</v>
      </c>
      <c r="AK96" s="109">
        <f t="shared" ref="AK96:AK98" si="109">P96/P84*100-100</f>
        <v>-18.422298519880528</v>
      </c>
      <c r="AL96" s="109">
        <f t="shared" ref="AL96:AL98" si="110">Q96/Q84*100-100</f>
        <v>-15.713423965983637</v>
      </c>
      <c r="AM96" s="109">
        <f t="shared" ref="AM96:AM98" si="111">R96/R84*100-100</f>
        <v>-25.759732269965681</v>
      </c>
      <c r="AN96" s="109">
        <f t="shared" ref="AN96:AN98" si="112">S96/S84*100-100</f>
        <v>-14.583784391029297</v>
      </c>
      <c r="AO96" s="109">
        <f t="shared" ref="AO96:AO98" si="113">T96/T84*100-100</f>
        <v>-9.5812067512352144</v>
      </c>
      <c r="AP96" s="71"/>
      <c r="AQ96" s="71"/>
      <c r="AR96" s="72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M96" s="72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3"/>
      <c r="CA96" s="73"/>
      <c r="CB96" s="73"/>
      <c r="CC96" s="73"/>
      <c r="CD96" s="73"/>
      <c r="CE96" s="73"/>
      <c r="CF96" s="73"/>
    </row>
    <row r="97" spans="1:84" s="74" customFormat="1" ht="21" x14ac:dyDescent="0.45">
      <c r="A97" s="108">
        <v>43952</v>
      </c>
      <c r="B97" s="109">
        <v>110.23511903253213</v>
      </c>
      <c r="C97" s="109">
        <v>65.33589342739478</v>
      </c>
      <c r="D97" s="109">
        <v>111.01196143835453</v>
      </c>
      <c r="E97" s="109">
        <v>101.50975843415614</v>
      </c>
      <c r="F97" s="109">
        <v>130.23266855357414</v>
      </c>
      <c r="G97" s="109">
        <v>108.93716722135267</v>
      </c>
      <c r="H97" s="109">
        <v>83.636187946770278</v>
      </c>
      <c r="I97" s="109">
        <v>84.605609567489779</v>
      </c>
      <c r="J97" s="109">
        <v>122.79583503653586</v>
      </c>
      <c r="K97" s="109">
        <v>139.02357631347977</v>
      </c>
      <c r="L97" s="109">
        <v>127.91006382576283</v>
      </c>
      <c r="M97" s="109">
        <v>111.37609400204612</v>
      </c>
      <c r="N97" s="109">
        <v>106.2578739788656</v>
      </c>
      <c r="O97" s="109">
        <v>123.12334599469177</v>
      </c>
      <c r="P97" s="109">
        <v>89.943842601374413</v>
      </c>
      <c r="Q97" s="109">
        <v>117.225203713643</v>
      </c>
      <c r="R97" s="109">
        <v>91.892369736212586</v>
      </c>
      <c r="S97" s="109">
        <v>110.42672235636911</v>
      </c>
      <c r="T97" s="109">
        <v>110.96450215761902</v>
      </c>
      <c r="U97" s="71"/>
      <c r="V97" s="108">
        <v>43952</v>
      </c>
      <c r="W97" s="109">
        <f t="shared" si="95"/>
        <v>-2.2493159677635219</v>
      </c>
      <c r="X97" s="109">
        <f t="shared" si="96"/>
        <v>-18.466446127582088</v>
      </c>
      <c r="Y97" s="109">
        <f t="shared" si="97"/>
        <v>-11.130221159031919</v>
      </c>
      <c r="Z97" s="109">
        <f t="shared" si="98"/>
        <v>-10.065040889057769</v>
      </c>
      <c r="AA97" s="109">
        <f t="shared" si="99"/>
        <v>-5.7755367390473253</v>
      </c>
      <c r="AB97" s="109">
        <f t="shared" si="100"/>
        <v>-8.8805023951358208</v>
      </c>
      <c r="AC97" s="109">
        <f t="shared" si="101"/>
        <v>-32.023527177531918</v>
      </c>
      <c r="AD97" s="109">
        <f t="shared" si="102"/>
        <v>-37.265630186234731</v>
      </c>
      <c r="AE97" s="109">
        <f t="shared" si="103"/>
        <v>-3.6922081743455948</v>
      </c>
      <c r="AF97" s="109">
        <f t="shared" si="104"/>
        <v>-6.2993084088878675</v>
      </c>
      <c r="AG97" s="109">
        <f t="shared" si="105"/>
        <v>1.1617899085945851</v>
      </c>
      <c r="AH97" s="109">
        <f t="shared" si="106"/>
        <v>-8.8075266751302479</v>
      </c>
      <c r="AI97" s="109">
        <f t="shared" si="107"/>
        <v>-11.522658509937372</v>
      </c>
      <c r="AJ97" s="109">
        <f t="shared" si="108"/>
        <v>0.64929222112803586</v>
      </c>
      <c r="AK97" s="109">
        <f t="shared" si="109"/>
        <v>-14.71605389064662</v>
      </c>
      <c r="AL97" s="109">
        <f t="shared" si="110"/>
        <v>-17.222880883783702</v>
      </c>
      <c r="AM97" s="109">
        <f t="shared" si="111"/>
        <v>-24.23213140451648</v>
      </c>
      <c r="AN97" s="109">
        <f t="shared" si="112"/>
        <v>-17.921814811407032</v>
      </c>
      <c r="AO97" s="109">
        <f t="shared" si="113"/>
        <v>-10.282204568252027</v>
      </c>
      <c r="AP97" s="71"/>
      <c r="AQ97" s="71"/>
      <c r="AR97" s="72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M97" s="72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3"/>
      <c r="CA97" s="73"/>
      <c r="CB97" s="73"/>
      <c r="CC97" s="73"/>
      <c r="CD97" s="73"/>
      <c r="CE97" s="73"/>
      <c r="CF97" s="73"/>
    </row>
    <row r="98" spans="1:84" s="74" customFormat="1" ht="21" x14ac:dyDescent="0.45">
      <c r="A98" s="108">
        <v>43983</v>
      </c>
      <c r="B98" s="109">
        <v>105.32124805387713</v>
      </c>
      <c r="C98" s="109">
        <v>58.927594832523617</v>
      </c>
      <c r="D98" s="109">
        <v>113.42320496804165</v>
      </c>
      <c r="E98" s="109">
        <v>105.86841366265338</v>
      </c>
      <c r="F98" s="109">
        <v>118.13640975735747</v>
      </c>
      <c r="G98" s="109">
        <v>111.41858353177776</v>
      </c>
      <c r="H98" s="109">
        <v>82.817023478552727</v>
      </c>
      <c r="I98" s="109">
        <v>73.822656568287087</v>
      </c>
      <c r="J98" s="109">
        <v>126.81409262013715</v>
      </c>
      <c r="K98" s="109">
        <v>139.78748346956809</v>
      </c>
      <c r="L98" s="109">
        <v>127.90979819294114</v>
      </c>
      <c r="M98" s="109">
        <v>107.81860486010059</v>
      </c>
      <c r="N98" s="109">
        <v>100.50159521084554</v>
      </c>
      <c r="O98" s="109">
        <v>123.27407282480584</v>
      </c>
      <c r="P98" s="109">
        <v>95.182681255166329</v>
      </c>
      <c r="Q98" s="109">
        <v>127.06711758397471</v>
      </c>
      <c r="R98" s="109">
        <v>94.027715751367282</v>
      </c>
      <c r="S98" s="109">
        <v>112.32765134388228</v>
      </c>
      <c r="T98" s="109">
        <v>111.01203268226801</v>
      </c>
      <c r="U98" s="71"/>
      <c r="V98" s="108">
        <v>43983</v>
      </c>
      <c r="W98" s="109">
        <f t="shared" si="95"/>
        <v>-2.2158774862037234</v>
      </c>
      <c r="X98" s="109">
        <f t="shared" si="96"/>
        <v>-9.7452744887688709</v>
      </c>
      <c r="Y98" s="109">
        <f t="shared" si="97"/>
        <v>-3.6187582579415505</v>
      </c>
      <c r="Z98" s="109">
        <f t="shared" si="98"/>
        <v>-3.7773409792616803</v>
      </c>
      <c r="AA98" s="109">
        <f t="shared" si="99"/>
        <v>-9.2752692674799846</v>
      </c>
      <c r="AB98" s="109">
        <f t="shared" si="100"/>
        <v>-5.419139369186837</v>
      </c>
      <c r="AC98" s="109">
        <f t="shared" si="101"/>
        <v>-30.428323244304707</v>
      </c>
      <c r="AD98" s="109">
        <f t="shared" si="102"/>
        <v>-45.907051392604281</v>
      </c>
      <c r="AE98" s="109">
        <f t="shared" si="103"/>
        <v>2.0228723478594333</v>
      </c>
      <c r="AF98" s="109">
        <f t="shared" si="104"/>
        <v>-2.5991024189566332</v>
      </c>
      <c r="AG98" s="109">
        <f t="shared" si="105"/>
        <v>1.0480413573705505</v>
      </c>
      <c r="AH98" s="109">
        <f t="shared" si="106"/>
        <v>-8.689630531293318</v>
      </c>
      <c r="AI98" s="109">
        <f t="shared" si="107"/>
        <v>-15.921900439501542</v>
      </c>
      <c r="AJ98" s="109">
        <f t="shared" si="108"/>
        <v>0.22372718882908771</v>
      </c>
      <c r="AK98" s="109">
        <f t="shared" si="109"/>
        <v>-9.7560307664732306</v>
      </c>
      <c r="AL98" s="109">
        <f t="shared" si="110"/>
        <v>-8.406451174582358</v>
      </c>
      <c r="AM98" s="109">
        <f t="shared" si="111"/>
        <v>-21.149123817574122</v>
      </c>
      <c r="AN98" s="109">
        <f t="shared" si="112"/>
        <v>-14.915557456873813</v>
      </c>
      <c r="AO98" s="109">
        <f t="shared" si="113"/>
        <v>-7.8734646956657315</v>
      </c>
      <c r="AP98" s="71"/>
      <c r="AQ98" s="71"/>
      <c r="AR98" s="72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M98" s="72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  <c r="CA98" s="73"/>
      <c r="CB98" s="73"/>
      <c r="CC98" s="73"/>
      <c r="CD98" s="73"/>
      <c r="CE98" s="73"/>
      <c r="CF98" s="73"/>
    </row>
    <row r="99" spans="1:84" s="74" customFormat="1" ht="21" x14ac:dyDescent="0.45">
      <c r="A99" s="108">
        <v>44013</v>
      </c>
      <c r="B99" s="109">
        <v>109.3265999535342</v>
      </c>
      <c r="C99" s="109">
        <v>70.353271086038546</v>
      </c>
      <c r="D99" s="109">
        <v>121.82906287734221</v>
      </c>
      <c r="E99" s="109">
        <v>104.08296915345974</v>
      </c>
      <c r="F99" s="109">
        <v>131.67828034883215</v>
      </c>
      <c r="G99" s="109">
        <v>117.16530678646751</v>
      </c>
      <c r="H99" s="109">
        <v>100.76328456104947</v>
      </c>
      <c r="I99" s="109">
        <v>85.210530951682429</v>
      </c>
      <c r="J99" s="109">
        <v>128.95838378282423</v>
      </c>
      <c r="K99" s="109">
        <v>150.97705955401005</v>
      </c>
      <c r="L99" s="109">
        <v>129.14070003594938</v>
      </c>
      <c r="M99" s="109">
        <v>115.56877508666436</v>
      </c>
      <c r="N99" s="109">
        <v>116.83750007406591</v>
      </c>
      <c r="O99" s="109">
        <v>123.52378106236574</v>
      </c>
      <c r="P99" s="109">
        <v>109.67298313516481</v>
      </c>
      <c r="Q99" s="109">
        <v>139.03856640505543</v>
      </c>
      <c r="R99" s="109">
        <v>99.363726386157722</v>
      </c>
      <c r="S99" s="109">
        <v>119.27342335463899</v>
      </c>
      <c r="T99" s="109">
        <v>118.26067055881525</v>
      </c>
      <c r="U99" s="71"/>
      <c r="V99" s="108">
        <v>44013</v>
      </c>
      <c r="W99" s="109">
        <f t="shared" ref="W99:W101" si="114">B99/B87*100-100</f>
        <v>-4.612782610308841E-3</v>
      </c>
      <c r="X99" s="109">
        <f t="shared" ref="X99:X101" si="115">C99/C87*100-100</f>
        <v>-7.5233569660994988</v>
      </c>
      <c r="Y99" s="109">
        <f t="shared" ref="Y99:Y101" si="116">D99/D87*100-100</f>
        <v>-0.24069977185799019</v>
      </c>
      <c r="Z99" s="109">
        <f t="shared" ref="Z99:Z101" si="117">E99/E87*100-100</f>
        <v>0.25100941351033157</v>
      </c>
      <c r="AA99" s="109">
        <f t="shared" ref="AA99:AA101" si="118">F99/F87*100-100</f>
        <v>-1.215847905256723</v>
      </c>
      <c r="AB99" s="109">
        <f t="shared" ref="AB99:AB101" si="119">G99/G87*100-100</f>
        <v>-1.5514539095086661</v>
      </c>
      <c r="AC99" s="109">
        <f t="shared" ref="AC99:AC101" si="120">H99/H87*100-100</f>
        <v>-15.846569347348634</v>
      </c>
      <c r="AD99" s="109">
        <f t="shared" ref="AD99:AD101" si="121">I99/I87*100-100</f>
        <v>-39.588456504454449</v>
      </c>
      <c r="AE99" s="109">
        <f t="shared" ref="AE99:AE101" si="122">J99/J87*100-100</f>
        <v>-0.6906277260608249</v>
      </c>
      <c r="AF99" s="109">
        <f t="shared" ref="AF99:AF101" si="123">K99/K87*100-100</f>
        <v>2.4279622872545445</v>
      </c>
      <c r="AG99" s="109">
        <f t="shared" ref="AG99:AG101" si="124">L99/L87*100-100</f>
        <v>1.5013173415951826</v>
      </c>
      <c r="AH99" s="109">
        <f t="shared" ref="AH99:AH101" si="125">M99/M87*100-100</f>
        <v>-7.0799909371517202</v>
      </c>
      <c r="AI99" s="109">
        <f t="shared" ref="AI99:AI101" si="126">N99/N87*100-100</f>
        <v>-2.822726563045677</v>
      </c>
      <c r="AJ99" s="109">
        <f t="shared" ref="AJ99:AJ101" si="127">O99/O87*100-100</f>
        <v>0.26704150697385387</v>
      </c>
      <c r="AK99" s="109">
        <f t="shared" ref="AK99:AK101" si="128">P99/P87*100-100</f>
        <v>-4.6283778897742565</v>
      </c>
      <c r="AL99" s="109">
        <f t="shared" ref="AL99:AL101" si="129">Q99/Q87*100-100</f>
        <v>-3.7571536683785922</v>
      </c>
      <c r="AM99" s="109">
        <f t="shared" ref="AM99:AM101" si="130">R99/R87*100-100</f>
        <v>-16.857544913826345</v>
      </c>
      <c r="AN99" s="109">
        <f t="shared" ref="AN99:AN101" si="131">S99/S87*100-100</f>
        <v>-10.054166453581885</v>
      </c>
      <c r="AO99" s="109">
        <f t="shared" ref="AO99:AO101" si="132">T99/T87*100-100</f>
        <v>-3.8814154263028087</v>
      </c>
      <c r="AP99" s="71"/>
      <c r="AQ99" s="71"/>
      <c r="AR99" s="72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M99" s="72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3"/>
      <c r="CA99" s="73"/>
      <c r="CB99" s="73"/>
      <c r="CC99" s="73"/>
      <c r="CD99" s="73"/>
      <c r="CE99" s="73"/>
      <c r="CF99" s="73"/>
    </row>
    <row r="100" spans="1:84" s="74" customFormat="1" ht="21" x14ac:dyDescent="0.45">
      <c r="A100" s="108">
        <v>44044</v>
      </c>
      <c r="B100" s="109">
        <v>111.92388670738481</v>
      </c>
      <c r="C100" s="109">
        <v>75.016334462527809</v>
      </c>
      <c r="D100" s="109">
        <v>119.28853846324292</v>
      </c>
      <c r="E100" s="109">
        <v>115.1480135715839</v>
      </c>
      <c r="F100" s="109">
        <v>135.05803968730811</v>
      </c>
      <c r="G100" s="109">
        <v>122.84607827040696</v>
      </c>
      <c r="H100" s="109">
        <v>105.63934590918396</v>
      </c>
      <c r="I100" s="109">
        <v>97.910833069030417</v>
      </c>
      <c r="J100" s="109">
        <v>127.81001596433538</v>
      </c>
      <c r="K100" s="109">
        <v>148.79335199608499</v>
      </c>
      <c r="L100" s="109">
        <v>130.03843281745219</v>
      </c>
      <c r="M100" s="109">
        <v>114.42573803834478</v>
      </c>
      <c r="N100" s="109">
        <v>104.85501379021767</v>
      </c>
      <c r="O100" s="109">
        <v>123.30297929840752</v>
      </c>
      <c r="P100" s="109">
        <v>113.00645444671235</v>
      </c>
      <c r="Q100" s="109">
        <v>141.60271845052159</v>
      </c>
      <c r="R100" s="109">
        <v>104.81090105036115</v>
      </c>
      <c r="S100" s="109">
        <v>125.90260648811918</v>
      </c>
      <c r="T100" s="109">
        <v>120.62692451577941</v>
      </c>
      <c r="U100" s="71"/>
      <c r="V100" s="108">
        <v>44044</v>
      </c>
      <c r="W100" s="109">
        <f t="shared" si="114"/>
        <v>-0.30408619188135333</v>
      </c>
      <c r="X100" s="109">
        <f t="shared" si="115"/>
        <v>0.2176433222521581</v>
      </c>
      <c r="Y100" s="109">
        <f t="shared" si="116"/>
        <v>2.4004907691733735</v>
      </c>
      <c r="Z100" s="109">
        <f t="shared" si="117"/>
        <v>9.695305086577477</v>
      </c>
      <c r="AA100" s="109">
        <f t="shared" si="118"/>
        <v>0.82784030097897698</v>
      </c>
      <c r="AB100" s="109">
        <f t="shared" si="119"/>
        <v>1.5029835155376077</v>
      </c>
      <c r="AC100" s="109">
        <f t="shared" si="120"/>
        <v>-12.019131013391799</v>
      </c>
      <c r="AD100" s="109">
        <f t="shared" si="121"/>
        <v>-27.584174684680264</v>
      </c>
      <c r="AE100" s="109">
        <f t="shared" si="122"/>
        <v>2.8669479774640365</v>
      </c>
      <c r="AF100" s="109">
        <f t="shared" si="123"/>
        <v>5.5543351559749823</v>
      </c>
      <c r="AG100" s="109">
        <f t="shared" si="124"/>
        <v>2.2325229331183323</v>
      </c>
      <c r="AH100" s="109">
        <f t="shared" si="125"/>
        <v>-5.3956745292669126</v>
      </c>
      <c r="AI100" s="109">
        <f t="shared" si="126"/>
        <v>-4.7438505914185356</v>
      </c>
      <c r="AJ100" s="109">
        <f t="shared" si="127"/>
        <v>-0.32890073039362733</v>
      </c>
      <c r="AK100" s="109">
        <f t="shared" si="128"/>
        <v>-2.3153960907994104</v>
      </c>
      <c r="AL100" s="109">
        <f t="shared" si="129"/>
        <v>-1.2000371106422563</v>
      </c>
      <c r="AM100" s="109">
        <f t="shared" si="130"/>
        <v>-12.290750195524708</v>
      </c>
      <c r="AN100" s="109">
        <f t="shared" si="131"/>
        <v>-5.0562399470176445</v>
      </c>
      <c r="AO100" s="109">
        <f t="shared" si="132"/>
        <v>-1.1138553966644054</v>
      </c>
      <c r="AP100" s="71"/>
      <c r="AQ100" s="71"/>
      <c r="AR100" s="72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M100" s="72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73"/>
      <c r="BY100" s="73"/>
      <c r="BZ100" s="73"/>
      <c r="CA100" s="73"/>
      <c r="CB100" s="73"/>
      <c r="CC100" s="73"/>
      <c r="CD100" s="73"/>
      <c r="CE100" s="73"/>
      <c r="CF100" s="73"/>
    </row>
    <row r="101" spans="1:84" s="74" customFormat="1" ht="21" x14ac:dyDescent="0.45">
      <c r="A101" s="108">
        <v>44075</v>
      </c>
      <c r="B101" s="109">
        <v>108.34461833722429</v>
      </c>
      <c r="C101" s="109">
        <v>72.837807063687791</v>
      </c>
      <c r="D101" s="109">
        <v>119.71558197026103</v>
      </c>
      <c r="E101" s="109">
        <v>125.32286074065202</v>
      </c>
      <c r="F101" s="109">
        <v>128.85699243692127</v>
      </c>
      <c r="G101" s="109">
        <v>127.04093338138408</v>
      </c>
      <c r="H101" s="109">
        <v>110.62634354250831</v>
      </c>
      <c r="I101" s="109">
        <v>99.787751198355195</v>
      </c>
      <c r="J101" s="109">
        <v>129.05533236383289</v>
      </c>
      <c r="K101" s="109">
        <v>149.00676070430529</v>
      </c>
      <c r="L101" s="109">
        <v>131.19453579999882</v>
      </c>
      <c r="M101" s="109">
        <v>113.2111673605971</v>
      </c>
      <c r="N101" s="109">
        <v>110.33703659017563</v>
      </c>
      <c r="O101" s="109">
        <v>123.38444849146464</v>
      </c>
      <c r="P101" s="109">
        <v>107.36872344843263</v>
      </c>
      <c r="Q101" s="109">
        <v>146.02281549996377</v>
      </c>
      <c r="R101" s="109">
        <v>108.1107991441459</v>
      </c>
      <c r="S101" s="109">
        <v>131.53179480666421</v>
      </c>
      <c r="T101" s="109">
        <v>121.82082570805863</v>
      </c>
      <c r="U101" s="71"/>
      <c r="V101" s="108">
        <v>44075</v>
      </c>
      <c r="W101" s="109">
        <f t="shared" si="114"/>
        <v>1.7887652120852664</v>
      </c>
      <c r="X101" s="109">
        <f t="shared" si="115"/>
        <v>2.3556248735397958</v>
      </c>
      <c r="Y101" s="109">
        <f t="shared" si="116"/>
        <v>7.6507656109934317</v>
      </c>
      <c r="Z101" s="109">
        <f t="shared" si="117"/>
        <v>13.605884174513633</v>
      </c>
      <c r="AA101" s="109">
        <f t="shared" si="118"/>
        <v>-5.672402624175362</v>
      </c>
      <c r="AB101" s="109">
        <f t="shared" si="119"/>
        <v>4.0991277283418412</v>
      </c>
      <c r="AC101" s="109">
        <f t="shared" si="120"/>
        <v>-10.048255173836139</v>
      </c>
      <c r="AD101" s="109">
        <f t="shared" si="121"/>
        <v>-22.530921512837054</v>
      </c>
      <c r="AE101" s="109">
        <f t="shared" si="122"/>
        <v>6.3848538987433443</v>
      </c>
      <c r="AF101" s="109">
        <f t="shared" si="123"/>
        <v>3.0344446307204294</v>
      </c>
      <c r="AG101" s="109">
        <f t="shared" si="124"/>
        <v>2.7940065444069546</v>
      </c>
      <c r="AH101" s="109">
        <f t="shared" si="125"/>
        <v>-3.6488412798873497</v>
      </c>
      <c r="AI101" s="109">
        <f t="shared" si="126"/>
        <v>-8.7306137265662187</v>
      </c>
      <c r="AJ101" s="109">
        <f t="shared" si="127"/>
        <v>-0.2970197644197583</v>
      </c>
      <c r="AK101" s="109">
        <f t="shared" si="128"/>
        <v>-0.31503502376160952</v>
      </c>
      <c r="AL101" s="109">
        <f t="shared" si="129"/>
        <v>4.2055651279163868</v>
      </c>
      <c r="AM101" s="109">
        <f t="shared" si="130"/>
        <v>-10.137208570625418</v>
      </c>
      <c r="AN101" s="109">
        <f t="shared" si="131"/>
        <v>-0.85947466104660464</v>
      </c>
      <c r="AO101" s="109">
        <f t="shared" si="132"/>
        <v>0.80663825766524155</v>
      </c>
      <c r="AP101" s="71"/>
      <c r="AQ101" s="71"/>
      <c r="AR101" s="72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M101" s="72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73"/>
      <c r="BY101" s="73"/>
      <c r="BZ101" s="73"/>
      <c r="CA101" s="73"/>
      <c r="CB101" s="73"/>
      <c r="CC101" s="73"/>
      <c r="CD101" s="73"/>
      <c r="CE101" s="73"/>
      <c r="CF101" s="73"/>
    </row>
    <row r="102" spans="1:84" s="74" customFormat="1" ht="21" x14ac:dyDescent="0.45">
      <c r="A102" s="108">
        <v>44105</v>
      </c>
      <c r="B102" s="109">
        <v>105.67182366123474</v>
      </c>
      <c r="C102" s="109">
        <v>77.718968058912594</v>
      </c>
      <c r="D102" s="109">
        <v>122.90650645818067</v>
      </c>
      <c r="E102" s="109">
        <v>136.93579462469762</v>
      </c>
      <c r="F102" s="109">
        <v>128.02369566261993</v>
      </c>
      <c r="G102" s="109">
        <v>130.61223377802486</v>
      </c>
      <c r="H102" s="109">
        <v>112.82311515884484</v>
      </c>
      <c r="I102" s="109">
        <v>114.71073195997367</v>
      </c>
      <c r="J102" s="109">
        <v>134.44392235733187</v>
      </c>
      <c r="K102" s="109">
        <v>154.46912154694712</v>
      </c>
      <c r="L102" s="109">
        <v>132.89064534619285</v>
      </c>
      <c r="M102" s="109">
        <v>126.73009855440647</v>
      </c>
      <c r="N102" s="109">
        <v>130.59708710909908</v>
      </c>
      <c r="O102" s="109">
        <v>122.80905098168746</v>
      </c>
      <c r="P102" s="109">
        <v>105.21940385418648</v>
      </c>
      <c r="Q102" s="109">
        <v>154.8692102985402</v>
      </c>
      <c r="R102" s="109">
        <v>117.48489938981369</v>
      </c>
      <c r="S102" s="109">
        <v>136.18219494620689</v>
      </c>
      <c r="T102" s="109">
        <v>125.69427071198587</v>
      </c>
      <c r="U102" s="71"/>
      <c r="V102" s="108">
        <v>44105</v>
      </c>
      <c r="W102" s="109">
        <f t="shared" ref="W102:W104" si="133">B102/B90*100-100</f>
        <v>0.974381269851051</v>
      </c>
      <c r="X102" s="109">
        <f t="shared" ref="X102:X104" si="134">C102/C90*100-100</f>
        <v>6.9119245279397177</v>
      </c>
      <c r="Y102" s="109">
        <f t="shared" ref="Y102:Y104" si="135">D102/D90*100-100</f>
        <v>5.4507490376643659</v>
      </c>
      <c r="Z102" s="109">
        <f t="shared" ref="Z102:Z104" si="136">E102/E90*100-100</f>
        <v>3.8622804780745952</v>
      </c>
      <c r="AA102" s="109">
        <f t="shared" ref="AA102:AA104" si="137">F102/F90*100-100</f>
        <v>-0.25210351828806665</v>
      </c>
      <c r="AB102" s="109">
        <f t="shared" ref="AB102:AB104" si="138">G102/G90*100-100</f>
        <v>4.474604479791509</v>
      </c>
      <c r="AC102" s="109">
        <f t="shared" ref="AC102:AC104" si="139">H102/H90*100-100</f>
        <v>-9.6652241731402597</v>
      </c>
      <c r="AD102" s="109">
        <f t="shared" ref="AD102:AD104" si="140">I102/I90*100-100</f>
        <v>-16.607053966188388</v>
      </c>
      <c r="AE102" s="109">
        <f t="shared" ref="AE102:AE104" si="141">J102/J90*100-100</f>
        <v>2.6640967173304801</v>
      </c>
      <c r="AF102" s="109">
        <f t="shared" ref="AF102:AF104" si="142">K102/K90*100-100</f>
        <v>5.6369566949884984</v>
      </c>
      <c r="AG102" s="109">
        <f t="shared" ref="AG102:AG104" si="143">L102/L90*100-100</f>
        <v>2.9437767047798786</v>
      </c>
      <c r="AH102" s="109">
        <f t="shared" ref="AH102:AH104" si="144">M102/M90*100-100</f>
        <v>-1.4795852942491905</v>
      </c>
      <c r="AI102" s="109">
        <f t="shared" ref="AI102:AI104" si="145">N102/N90*100-100</f>
        <v>6.0746753645046851</v>
      </c>
      <c r="AJ102" s="109">
        <f t="shared" ref="AJ102:AJ104" si="146">O102/O90*100-100</f>
        <v>3.7748441280641032E-2</v>
      </c>
      <c r="AK102" s="109">
        <f t="shared" ref="AK102:AK104" si="147">P102/P90*100-100</f>
        <v>13.819296135425162</v>
      </c>
      <c r="AL102" s="109">
        <f t="shared" ref="AL102:AL104" si="148">Q102/Q90*100-100</f>
        <v>8.0034290059272166</v>
      </c>
      <c r="AM102" s="109">
        <f t="shared" ref="AM102:AM104" si="149">R102/R90*100-100</f>
        <v>-4.9116898956332307</v>
      </c>
      <c r="AN102" s="109">
        <f t="shared" ref="AN102:AN104" si="150">S102/S90*100-100</f>
        <v>-0.64232437878627024</v>
      </c>
      <c r="AO102" s="109">
        <f t="shared" ref="AO102:AO104" si="151">T102/T90*100-100</f>
        <v>2.2398129492830776</v>
      </c>
      <c r="AP102" s="71"/>
      <c r="AQ102" s="71"/>
      <c r="AR102" s="72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M102" s="72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73"/>
      <c r="BY102" s="73"/>
      <c r="BZ102" s="73"/>
      <c r="CA102" s="73"/>
      <c r="CB102" s="73"/>
      <c r="CC102" s="73"/>
      <c r="CD102" s="73"/>
      <c r="CE102" s="73"/>
      <c r="CF102" s="73"/>
    </row>
    <row r="103" spans="1:84" s="74" customFormat="1" ht="21" x14ac:dyDescent="0.45">
      <c r="A103" s="108">
        <v>44136</v>
      </c>
      <c r="B103" s="109">
        <v>112.27380085324442</v>
      </c>
      <c r="C103" s="109">
        <v>69.104680465537683</v>
      </c>
      <c r="D103" s="109">
        <v>124.04739691195627</v>
      </c>
      <c r="E103" s="109">
        <v>135.27922467592578</v>
      </c>
      <c r="F103" s="109">
        <v>134.7670326704384</v>
      </c>
      <c r="G103" s="109">
        <v>134.3482043039715</v>
      </c>
      <c r="H103" s="109">
        <v>117.37478105357911</v>
      </c>
      <c r="I103" s="109">
        <v>116.51787937073524</v>
      </c>
      <c r="J103" s="109">
        <v>135.66702019215836</v>
      </c>
      <c r="K103" s="109">
        <v>156.17425332995887</v>
      </c>
      <c r="L103" s="109">
        <v>133.68911521023745</v>
      </c>
      <c r="M103" s="109">
        <v>130.35823278988266</v>
      </c>
      <c r="N103" s="109">
        <v>129.56878750868225</v>
      </c>
      <c r="O103" s="109">
        <v>123.17199221374496</v>
      </c>
      <c r="P103" s="109">
        <v>112.4975443923974</v>
      </c>
      <c r="Q103" s="109">
        <v>153.11284896740142</v>
      </c>
      <c r="R103" s="109">
        <v>118.84600851673257</v>
      </c>
      <c r="S103" s="109">
        <v>143.39225297848407</v>
      </c>
      <c r="T103" s="109">
        <v>128.69470391367349</v>
      </c>
      <c r="U103" s="71"/>
      <c r="V103" s="108">
        <v>44136</v>
      </c>
      <c r="W103" s="109">
        <f t="shared" si="133"/>
        <v>0.67361515404036254</v>
      </c>
      <c r="X103" s="109">
        <f t="shared" si="134"/>
        <v>-6.078084148796421</v>
      </c>
      <c r="Y103" s="109">
        <f t="shared" si="135"/>
        <v>0.81829976376303648</v>
      </c>
      <c r="Z103" s="109">
        <f t="shared" si="136"/>
        <v>-1.9830241724786362</v>
      </c>
      <c r="AA103" s="109">
        <f t="shared" si="137"/>
        <v>-1.8689342702717653</v>
      </c>
      <c r="AB103" s="109">
        <f t="shared" si="138"/>
        <v>4.9217331784584957</v>
      </c>
      <c r="AC103" s="109">
        <f t="shared" si="139"/>
        <v>-7.7926634113610049</v>
      </c>
      <c r="AD103" s="109">
        <f t="shared" si="140"/>
        <v>-18.635942715794968</v>
      </c>
      <c r="AE103" s="109">
        <f t="shared" si="141"/>
        <v>-2.0907032363797811</v>
      </c>
      <c r="AF103" s="109">
        <f t="shared" si="142"/>
        <v>3.3127908258275625</v>
      </c>
      <c r="AG103" s="109">
        <f t="shared" si="143"/>
        <v>2.9790611657527535</v>
      </c>
      <c r="AH103" s="109">
        <f t="shared" si="144"/>
        <v>-1.3413331359000296</v>
      </c>
      <c r="AI103" s="109">
        <f t="shared" si="145"/>
        <v>-2.4152552045120075</v>
      </c>
      <c r="AJ103" s="109">
        <f t="shared" si="146"/>
        <v>0.27952623246008557</v>
      </c>
      <c r="AK103" s="109">
        <f t="shared" si="147"/>
        <v>25.208967644288791</v>
      </c>
      <c r="AL103" s="109">
        <f t="shared" si="148"/>
        <v>8.7048025477472635</v>
      </c>
      <c r="AM103" s="109">
        <f t="shared" si="149"/>
        <v>-5.2075546216958486</v>
      </c>
      <c r="AN103" s="109">
        <f t="shared" si="150"/>
        <v>0.47772938202686532</v>
      </c>
      <c r="AO103" s="109">
        <f t="shared" si="151"/>
        <v>1.2722313751686585</v>
      </c>
      <c r="AP103" s="71"/>
      <c r="AQ103" s="71"/>
      <c r="AR103" s="72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M103" s="72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73"/>
      <c r="BY103" s="73"/>
      <c r="BZ103" s="73"/>
      <c r="CA103" s="73"/>
      <c r="CB103" s="73"/>
      <c r="CC103" s="73"/>
      <c r="CD103" s="73"/>
      <c r="CE103" s="73"/>
      <c r="CF103" s="73"/>
    </row>
    <row r="104" spans="1:84" s="74" customFormat="1" ht="21" x14ac:dyDescent="0.45">
      <c r="A104" s="110">
        <v>44166</v>
      </c>
      <c r="B104" s="111">
        <v>120.87372962809788</v>
      </c>
      <c r="C104" s="111">
        <v>72.706368271821162</v>
      </c>
      <c r="D104" s="111">
        <v>135.66342045197936</v>
      </c>
      <c r="E104" s="111">
        <v>144.31872353317016</v>
      </c>
      <c r="F104" s="111">
        <v>137.74857216611795</v>
      </c>
      <c r="G104" s="111">
        <v>135.98766386162907</v>
      </c>
      <c r="H104" s="111">
        <v>127.15401883145188</v>
      </c>
      <c r="I104" s="111">
        <v>145.35517877033249</v>
      </c>
      <c r="J104" s="111">
        <v>159.14235081337739</v>
      </c>
      <c r="K104" s="111">
        <v>167.556676379105</v>
      </c>
      <c r="L104" s="111">
        <v>134.8879610176017</v>
      </c>
      <c r="M104" s="111">
        <v>142.63299891556889</v>
      </c>
      <c r="N104" s="111">
        <v>150.93048354115683</v>
      </c>
      <c r="O104" s="111">
        <v>124.08441013045582</v>
      </c>
      <c r="P104" s="111">
        <v>110.59020520457545</v>
      </c>
      <c r="Q104" s="111">
        <v>161.04739552341334</v>
      </c>
      <c r="R104" s="111">
        <v>122.81782176156257</v>
      </c>
      <c r="S104" s="111">
        <v>148.92836530851639</v>
      </c>
      <c r="T104" s="111">
        <v>135.97027958029406</v>
      </c>
      <c r="U104" s="71"/>
      <c r="V104" s="110">
        <v>44166</v>
      </c>
      <c r="W104" s="111">
        <f t="shared" si="133"/>
        <v>1.858614096361805</v>
      </c>
      <c r="X104" s="111">
        <f t="shared" si="134"/>
        <v>15.897472423826912</v>
      </c>
      <c r="Y104" s="111">
        <f t="shared" si="135"/>
        <v>6.8162959218362573</v>
      </c>
      <c r="Z104" s="111">
        <f t="shared" si="136"/>
        <v>9.9426147408927505</v>
      </c>
      <c r="AA104" s="111">
        <f t="shared" si="137"/>
        <v>-3.6286883032186097</v>
      </c>
      <c r="AB104" s="111">
        <f t="shared" si="138"/>
        <v>6.1376914749341864</v>
      </c>
      <c r="AC104" s="111">
        <f t="shared" si="139"/>
        <v>-3.4675382902658214</v>
      </c>
      <c r="AD104" s="111">
        <f t="shared" si="140"/>
        <v>-13.150431311184931</v>
      </c>
      <c r="AE104" s="111">
        <f t="shared" si="141"/>
        <v>9.1977786494599911</v>
      </c>
      <c r="AF104" s="111">
        <f t="shared" si="142"/>
        <v>7.6459272534577565</v>
      </c>
      <c r="AG104" s="111">
        <f t="shared" si="143"/>
        <v>3.4472721027167523</v>
      </c>
      <c r="AH104" s="111">
        <f t="shared" si="144"/>
        <v>2.4166814539656087</v>
      </c>
      <c r="AI104" s="111">
        <f t="shared" si="145"/>
        <v>12.031725274133095</v>
      </c>
      <c r="AJ104" s="111">
        <f t="shared" si="146"/>
        <v>0.36922163014767762</v>
      </c>
      <c r="AK104" s="111">
        <f t="shared" si="147"/>
        <v>9.5753298677107068</v>
      </c>
      <c r="AL104" s="111">
        <f t="shared" si="148"/>
        <v>13.662006561963665</v>
      </c>
      <c r="AM104" s="111">
        <f t="shared" si="149"/>
        <v>-2.2220205790383574</v>
      </c>
      <c r="AN104" s="111">
        <f t="shared" si="150"/>
        <v>3.2306086592679151</v>
      </c>
      <c r="AO104" s="111">
        <f t="shared" si="151"/>
        <v>4.0686869076841816</v>
      </c>
      <c r="AP104" s="71"/>
      <c r="AQ104" s="71"/>
      <c r="AR104" s="72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M104" s="72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73"/>
      <c r="BY104" s="73"/>
      <c r="BZ104" s="73"/>
      <c r="CA104" s="73"/>
      <c r="CB104" s="73"/>
      <c r="CC104" s="73"/>
      <c r="CD104" s="73"/>
      <c r="CE104" s="73"/>
      <c r="CF104" s="73"/>
    </row>
    <row r="105" spans="1:84" s="74" customFormat="1" ht="21" x14ac:dyDescent="0.45">
      <c r="A105" s="77">
        <v>44197</v>
      </c>
      <c r="B105" s="78">
        <v>125.83235025902708</v>
      </c>
      <c r="C105" s="78">
        <v>65.544002386632542</v>
      </c>
      <c r="D105" s="78">
        <v>128.63491472781544</v>
      </c>
      <c r="E105" s="78">
        <v>134.07066626932456</v>
      </c>
      <c r="F105" s="78">
        <v>125.09901094775635</v>
      </c>
      <c r="G105" s="78">
        <v>132.08532138141072</v>
      </c>
      <c r="H105" s="78">
        <v>114.9815236349209</v>
      </c>
      <c r="I105" s="78">
        <v>117.96816665405808</v>
      </c>
      <c r="J105" s="78">
        <v>133.98516939586986</v>
      </c>
      <c r="K105" s="78">
        <v>169.02446412049329</v>
      </c>
      <c r="L105" s="78">
        <v>134.18552023505691</v>
      </c>
      <c r="M105" s="78">
        <v>121.00837841790252</v>
      </c>
      <c r="N105" s="78">
        <v>125.28959741883524</v>
      </c>
      <c r="O105" s="78">
        <v>121.79162145374877</v>
      </c>
      <c r="P105" s="78">
        <v>98.754175241908172</v>
      </c>
      <c r="Q105" s="78">
        <v>154.14012407768416</v>
      </c>
      <c r="R105" s="78">
        <v>111.96824748319754</v>
      </c>
      <c r="S105" s="78">
        <v>146.90441002053581</v>
      </c>
      <c r="T105" s="78">
        <v>128.85574988782986</v>
      </c>
      <c r="U105" s="71"/>
      <c r="V105" s="77">
        <v>44197</v>
      </c>
      <c r="W105" s="78">
        <f t="shared" ref="W105:W107" si="152">B105/B93*100-100</f>
        <v>3.083188974321871</v>
      </c>
      <c r="X105" s="78">
        <f t="shared" ref="X105:X107" si="153">C105/C93*100-100</f>
        <v>-9.9910546215042473</v>
      </c>
      <c r="Y105" s="78">
        <f t="shared" ref="Y105:Y107" si="154">D105/D93*100-100</f>
        <v>1.760990182004349</v>
      </c>
      <c r="Z105" s="78">
        <f t="shared" ref="Z105:Z107" si="155">E105/E93*100-100</f>
        <v>0.86026064589772488</v>
      </c>
      <c r="AA105" s="78">
        <f t="shared" ref="AA105:AA107" si="156">F105/F93*100-100</f>
        <v>4.0998314179312842</v>
      </c>
      <c r="AB105" s="78">
        <f t="shared" ref="AB105:AB107" si="157">G105/G93*100-100</f>
        <v>5.1794869256657279</v>
      </c>
      <c r="AC105" s="78">
        <f t="shared" ref="AC105:AC107" si="158">H105/H93*100-100</f>
        <v>-9.3385123475685532</v>
      </c>
      <c r="AD105" s="78">
        <f t="shared" ref="AD105:AD107" si="159">I105/I93*100-100</f>
        <v>-7.7801392300923453</v>
      </c>
      <c r="AE105" s="78">
        <f t="shared" ref="AE105:AE107" si="160">J105/J93*100-100</f>
        <v>0.89074937759880868</v>
      </c>
      <c r="AF105" s="78">
        <f t="shared" ref="AF105:AF107" si="161">K105/K93*100-100</f>
        <v>3.1102573343680291</v>
      </c>
      <c r="AG105" s="78">
        <f t="shared" ref="AG105:AG107" si="162">L105/L93*100-100</f>
        <v>3.6535582344262991</v>
      </c>
      <c r="AH105" s="78">
        <f t="shared" ref="AH105:AH107" si="163">M105/M93*100-100</f>
        <v>1.779325681661831</v>
      </c>
      <c r="AI105" s="78">
        <f t="shared" ref="AI105:AI107" si="164">N105/N93*100-100</f>
        <v>-0.16285961229954182</v>
      </c>
      <c r="AJ105" s="78">
        <f t="shared" ref="AJ105:AJ107" si="165">O105/O93*100-100</f>
        <v>-0.11071382432344024</v>
      </c>
      <c r="AK105" s="78">
        <f t="shared" ref="AK105:AK107" si="166">P105/P93*100-100</f>
        <v>-9.72885185349962</v>
      </c>
      <c r="AL105" s="78">
        <f t="shared" ref="AL105:AL107" si="167">Q105/Q93*100-100</f>
        <v>9.9124747515023017</v>
      </c>
      <c r="AM105" s="78">
        <f t="shared" ref="AM105:AM107" si="168">R105/R93*100-100</f>
        <v>-8.5657156354695587</v>
      </c>
      <c r="AN105" s="78">
        <f t="shared" ref="AN105:AN107" si="169">S105/S93*100-100</f>
        <v>3.2856929155986592</v>
      </c>
      <c r="AO105" s="78">
        <f t="shared" ref="AO105:AO107" si="170">T105/T93*100-100</f>
        <v>1.3579780486029591</v>
      </c>
      <c r="AP105" s="71"/>
      <c r="AQ105" s="71"/>
      <c r="AR105" s="72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M105" s="72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  <c r="BZ105" s="73"/>
      <c r="CA105" s="73"/>
      <c r="CB105" s="73"/>
      <c r="CC105" s="73"/>
      <c r="CD105" s="73"/>
      <c r="CE105" s="73"/>
      <c r="CF105" s="73"/>
    </row>
    <row r="106" spans="1:84" s="74" customFormat="1" ht="21" x14ac:dyDescent="0.45">
      <c r="A106" s="69">
        <v>44228</v>
      </c>
      <c r="B106" s="70">
        <v>130.22859424400048</v>
      </c>
      <c r="C106" s="70">
        <v>70.077303602512359</v>
      </c>
      <c r="D106" s="70">
        <v>128.11535097582623</v>
      </c>
      <c r="E106" s="70">
        <v>124.4912288357893</v>
      </c>
      <c r="F106" s="70">
        <v>137.29520132485487</v>
      </c>
      <c r="G106" s="70">
        <v>129.16360927898262</v>
      </c>
      <c r="H106" s="70">
        <v>117.29772055000369</v>
      </c>
      <c r="I106" s="70">
        <v>109.94269436909137</v>
      </c>
      <c r="J106" s="70">
        <v>130.02958778029802</v>
      </c>
      <c r="K106" s="70">
        <v>150.83941198969623</v>
      </c>
      <c r="L106" s="70">
        <v>133.78566572883389</v>
      </c>
      <c r="M106" s="70">
        <v>122.78408920283951</v>
      </c>
      <c r="N106" s="70">
        <v>123.38093700870489</v>
      </c>
      <c r="O106" s="70">
        <v>124.66772075416962</v>
      </c>
      <c r="P106" s="70">
        <v>111.62246183239542</v>
      </c>
      <c r="Q106" s="70">
        <v>146.46598237455098</v>
      </c>
      <c r="R106" s="70">
        <v>110.08656120921043</v>
      </c>
      <c r="S106" s="70">
        <v>142.74335654723291</v>
      </c>
      <c r="T106" s="70">
        <v>128.52345122751692</v>
      </c>
      <c r="U106" s="71"/>
      <c r="V106" s="69">
        <v>44228</v>
      </c>
      <c r="W106" s="70">
        <f t="shared" si="152"/>
        <v>2.1201322414091948</v>
      </c>
      <c r="X106" s="70">
        <f t="shared" si="153"/>
        <v>5.9101177104778913</v>
      </c>
      <c r="Y106" s="70">
        <f t="shared" si="154"/>
        <v>4.3755160710789056</v>
      </c>
      <c r="Z106" s="70">
        <f t="shared" si="155"/>
        <v>0.87586762844699706</v>
      </c>
      <c r="AA106" s="70">
        <f t="shared" si="156"/>
        <v>14.857654444048563</v>
      </c>
      <c r="AB106" s="70">
        <f t="shared" si="157"/>
        <v>4.8497537587677471</v>
      </c>
      <c r="AC106" s="70">
        <f t="shared" si="158"/>
        <v>-6.0419274491619035</v>
      </c>
      <c r="AD106" s="70">
        <f t="shared" si="159"/>
        <v>-15.435773157168882</v>
      </c>
      <c r="AE106" s="70">
        <f t="shared" si="160"/>
        <v>7.4303729617456611</v>
      </c>
      <c r="AF106" s="70">
        <f t="shared" si="161"/>
        <v>0.81434988299268696</v>
      </c>
      <c r="AG106" s="70">
        <f t="shared" si="162"/>
        <v>4.0780115836112145</v>
      </c>
      <c r="AH106" s="70">
        <f t="shared" si="163"/>
        <v>4.0724094868405274</v>
      </c>
      <c r="AI106" s="70">
        <f t="shared" si="164"/>
        <v>1.9204442445103496</v>
      </c>
      <c r="AJ106" s="70">
        <f t="shared" si="165"/>
        <v>-2.1245451275746063E-2</v>
      </c>
      <c r="AK106" s="70">
        <f t="shared" si="166"/>
        <v>-10.334934934834266</v>
      </c>
      <c r="AL106" s="70">
        <f t="shared" si="167"/>
        <v>9.4371483134122087</v>
      </c>
      <c r="AM106" s="70">
        <f t="shared" si="168"/>
        <v>-6.9104811250252425</v>
      </c>
      <c r="AN106" s="70">
        <f t="shared" si="169"/>
        <v>4.0980223705032017</v>
      </c>
      <c r="AO106" s="70">
        <f t="shared" si="170"/>
        <v>2.3863313712846832</v>
      </c>
      <c r="AP106" s="71"/>
      <c r="AQ106" s="71"/>
      <c r="AR106" s="72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M106" s="72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3"/>
      <c r="CA106" s="73"/>
      <c r="CB106" s="73"/>
      <c r="CC106" s="73"/>
      <c r="CD106" s="73"/>
      <c r="CE106" s="73"/>
      <c r="CF106" s="73"/>
    </row>
    <row r="107" spans="1:84" s="74" customFormat="1" ht="21" x14ac:dyDescent="0.45">
      <c r="A107" s="69">
        <v>44256</v>
      </c>
      <c r="B107" s="70">
        <v>136.20461895010942</v>
      </c>
      <c r="C107" s="70">
        <v>76.170159110449333</v>
      </c>
      <c r="D107" s="70">
        <v>134.17656698519724</v>
      </c>
      <c r="E107" s="70">
        <v>133.11208107052892</v>
      </c>
      <c r="F107" s="70">
        <v>136.50919794450994</v>
      </c>
      <c r="G107" s="70">
        <v>129.11527721164316</v>
      </c>
      <c r="H107" s="70">
        <v>118.16138471727416</v>
      </c>
      <c r="I107" s="70">
        <v>120.06358996718838</v>
      </c>
      <c r="J107" s="70">
        <v>141.65898340081793</v>
      </c>
      <c r="K107" s="70">
        <v>152.9380145964798</v>
      </c>
      <c r="L107" s="70">
        <v>134.73776375192162</v>
      </c>
      <c r="M107" s="70">
        <v>126.34437461616834</v>
      </c>
      <c r="N107" s="70">
        <v>138.09369494789007</v>
      </c>
      <c r="O107" s="70">
        <v>125.79553496035371</v>
      </c>
      <c r="P107" s="70">
        <v>128.0976173832413</v>
      </c>
      <c r="Q107" s="70">
        <v>152.80552356670148</v>
      </c>
      <c r="R107" s="70">
        <v>114.88219009029063</v>
      </c>
      <c r="S107" s="70">
        <v>143.40237279018697</v>
      </c>
      <c r="T107" s="70">
        <v>132.97119810560761</v>
      </c>
      <c r="U107" s="71"/>
      <c r="V107" s="69">
        <v>44256</v>
      </c>
      <c r="W107" s="70">
        <f t="shared" si="152"/>
        <v>3.8838083626955324</v>
      </c>
      <c r="X107" s="70">
        <f t="shared" si="153"/>
        <v>21.421962080910916</v>
      </c>
      <c r="Y107" s="70">
        <f t="shared" si="154"/>
        <v>13.594113693556892</v>
      </c>
      <c r="Z107" s="70">
        <f t="shared" si="155"/>
        <v>7.0079253725676978</v>
      </c>
      <c r="AA107" s="70">
        <f t="shared" si="156"/>
        <v>18.548442841626894</v>
      </c>
      <c r="AB107" s="70">
        <f t="shared" si="157"/>
        <v>8.748330274496567</v>
      </c>
      <c r="AC107" s="70">
        <f t="shared" si="158"/>
        <v>8.4933880877128729</v>
      </c>
      <c r="AD107" s="70">
        <f t="shared" si="159"/>
        <v>25.442407579465481</v>
      </c>
      <c r="AE107" s="70">
        <f t="shared" si="160"/>
        <v>6.4996443750959116</v>
      </c>
      <c r="AF107" s="70">
        <f t="shared" si="161"/>
        <v>3.9413444198197425</v>
      </c>
      <c r="AG107" s="70">
        <f t="shared" si="162"/>
        <v>4.8963240033304203</v>
      </c>
      <c r="AH107" s="70">
        <f t="shared" si="163"/>
        <v>8.1658976068494269</v>
      </c>
      <c r="AI107" s="70">
        <f t="shared" si="164"/>
        <v>18.062419521007371</v>
      </c>
      <c r="AJ107" s="70">
        <f t="shared" si="165"/>
        <v>0.65263579133115002</v>
      </c>
      <c r="AK107" s="70">
        <f t="shared" si="166"/>
        <v>15.614029690112673</v>
      </c>
      <c r="AL107" s="70">
        <f t="shared" si="167"/>
        <v>19.058306940592033</v>
      </c>
      <c r="AM107" s="70">
        <f t="shared" si="168"/>
        <v>11.324503722327478</v>
      </c>
      <c r="AN107" s="70">
        <f t="shared" si="169"/>
        <v>12.015423811531349</v>
      </c>
      <c r="AO107" s="70">
        <f t="shared" si="170"/>
        <v>9.9746657600277473</v>
      </c>
      <c r="AP107" s="71"/>
      <c r="AQ107" s="71"/>
      <c r="AR107" s="72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M107" s="72"/>
      <c r="BN107" s="73"/>
      <c r="BO107" s="73"/>
      <c r="BP107" s="73"/>
      <c r="BQ107" s="73"/>
      <c r="BR107" s="73"/>
      <c r="BS107" s="73"/>
      <c r="BT107" s="73"/>
      <c r="BU107" s="73"/>
      <c r="BV107" s="73"/>
      <c r="BW107" s="73"/>
      <c r="BX107" s="73"/>
      <c r="BY107" s="73"/>
      <c r="BZ107" s="73"/>
      <c r="CA107" s="73"/>
      <c r="CB107" s="73"/>
      <c r="CC107" s="73"/>
      <c r="CD107" s="73"/>
      <c r="CE107" s="73"/>
      <c r="CF107" s="73"/>
    </row>
    <row r="108" spans="1:84" s="74" customFormat="1" ht="21" x14ac:dyDescent="0.45">
      <c r="A108" s="69">
        <v>44287</v>
      </c>
      <c r="B108" s="70">
        <v>122.01799154753327</v>
      </c>
      <c r="C108" s="70">
        <v>78.959445567711114</v>
      </c>
      <c r="D108" s="70">
        <v>132.37158781267556</v>
      </c>
      <c r="E108" s="70">
        <v>116.09283594488434</v>
      </c>
      <c r="F108" s="70">
        <v>135.0042826944067</v>
      </c>
      <c r="G108" s="70">
        <v>131.63178557354237</v>
      </c>
      <c r="H108" s="70">
        <v>110.49467185638073</v>
      </c>
      <c r="I108" s="70">
        <v>126.2520297256479</v>
      </c>
      <c r="J108" s="70">
        <v>136.20781719408654</v>
      </c>
      <c r="K108" s="70">
        <v>153.63266986902426</v>
      </c>
      <c r="L108" s="70">
        <v>134.79023420037851</v>
      </c>
      <c r="M108" s="70">
        <v>130.10378233721718</v>
      </c>
      <c r="N108" s="70">
        <v>131.05902165301228</v>
      </c>
      <c r="O108" s="70">
        <v>125.78198541416943</v>
      </c>
      <c r="P108" s="70">
        <v>112.29359382732801</v>
      </c>
      <c r="Q108" s="70">
        <v>149.82225545195359</v>
      </c>
      <c r="R108" s="70">
        <v>104.27420256204979</v>
      </c>
      <c r="S108" s="70">
        <v>141.36707424085955</v>
      </c>
      <c r="T108" s="70">
        <v>129.3991408562753</v>
      </c>
      <c r="U108" s="71"/>
      <c r="V108" s="69">
        <v>44287</v>
      </c>
      <c r="W108" s="70">
        <f t="shared" ref="W108:W110" si="171">B108/B96*100-100</f>
        <v>7.1517442907171471</v>
      </c>
      <c r="X108" s="70">
        <f t="shared" ref="X108:X110" si="172">C108/C96*100-100</f>
        <v>28.679365083069911</v>
      </c>
      <c r="Y108" s="70">
        <f t="shared" ref="Y108:Y110" si="173">D108/D96*100-100</f>
        <v>19.651318038254061</v>
      </c>
      <c r="Z108" s="70">
        <f t="shared" ref="Z108:Z110" si="174">E108/E96*100-100</f>
        <v>8.0294951983023992</v>
      </c>
      <c r="AA108" s="70">
        <f t="shared" ref="AA108:AA110" si="175">F108/F96*100-100</f>
        <v>13.404903363031835</v>
      </c>
      <c r="AB108" s="70">
        <f t="shared" ref="AB108:AB110" si="176">G108/G96*100-100</f>
        <v>16.711237502769322</v>
      </c>
      <c r="AC108" s="70">
        <f t="shared" ref="AC108:AC110" si="177">H108/H96*100-100</f>
        <v>27.362679537134355</v>
      </c>
      <c r="AD108" s="70">
        <f t="shared" ref="AD108:AD110" si="178">I108/I96*100-100</f>
        <v>74.416087797272837</v>
      </c>
      <c r="AE108" s="70">
        <f t="shared" ref="AE108:AE110" si="179">J108/J96*100-100</f>
        <v>10.041095155429375</v>
      </c>
      <c r="AF108" s="70">
        <f t="shared" ref="AF108:AF110" si="180">K108/K96*100-100</f>
        <v>11.675963865495447</v>
      </c>
      <c r="AG108" s="70">
        <f t="shared" ref="AG108:AG110" si="181">L108/L96*100-100</f>
        <v>5.1024315802981022</v>
      </c>
      <c r="AH108" s="70">
        <f t="shared" ref="AH108:AH110" si="182">M108/M96*100-100</f>
        <v>10.546121246338132</v>
      </c>
      <c r="AI108" s="70">
        <f t="shared" ref="AI108:AI110" si="183">N108/N96*100-100</f>
        <v>9.5591086477165845</v>
      </c>
      <c r="AJ108" s="70">
        <f t="shared" ref="AJ108:AJ110" si="184">O108/O96*100-100</f>
        <v>1.9895489599413452</v>
      </c>
      <c r="AK108" s="70">
        <f t="shared" ref="AK108:AK110" si="185">P108/P96*100-100</f>
        <v>21.48181981656893</v>
      </c>
      <c r="AL108" s="70">
        <f t="shared" ref="AL108:AL110" si="186">Q108/Q96*100-100</f>
        <v>35.280550309200919</v>
      </c>
      <c r="AM108" s="70">
        <f t="shared" ref="AM108:AM110" si="187">R108/R96*100-100</f>
        <v>18.738121354815846</v>
      </c>
      <c r="AN108" s="70">
        <f t="shared" ref="AN108:AN110" si="188">S108/S96*100-100</f>
        <v>21.347137466880611</v>
      </c>
      <c r="AO108" s="70">
        <f t="shared" ref="AO108:AO110" si="189">T108/T96*100-100</f>
        <v>15.444709678510876</v>
      </c>
      <c r="AP108" s="71"/>
      <c r="AQ108" s="71"/>
      <c r="AR108" s="72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M108" s="72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  <c r="CE108" s="73"/>
      <c r="CF108" s="73"/>
    </row>
    <row r="109" spans="1:84" s="74" customFormat="1" ht="21" x14ac:dyDescent="0.45">
      <c r="A109" s="69">
        <v>44317</v>
      </c>
      <c r="B109" s="70">
        <v>114.96324791227671</v>
      </c>
      <c r="C109" s="70">
        <v>75.341341267677478</v>
      </c>
      <c r="D109" s="70">
        <v>131.6670850391003</v>
      </c>
      <c r="E109" s="70">
        <v>129.47594004081037</v>
      </c>
      <c r="F109" s="70">
        <v>145.14735024006583</v>
      </c>
      <c r="G109" s="70">
        <v>130.41133277013432</v>
      </c>
      <c r="H109" s="70">
        <v>108.37895635021025</v>
      </c>
      <c r="I109" s="70">
        <v>137.61463324470898</v>
      </c>
      <c r="J109" s="70">
        <v>133.8621205796191</v>
      </c>
      <c r="K109" s="70">
        <v>156.33611254931932</v>
      </c>
      <c r="L109" s="70">
        <v>135.00271907519954</v>
      </c>
      <c r="M109" s="70">
        <v>126.64536693496953</v>
      </c>
      <c r="N109" s="70">
        <v>136.72961372609026</v>
      </c>
      <c r="O109" s="70">
        <v>125.74703513618971</v>
      </c>
      <c r="P109" s="70">
        <v>104.62771664997314</v>
      </c>
      <c r="Q109" s="70">
        <v>160.08697300683443</v>
      </c>
      <c r="R109" s="70">
        <v>111.76191291174796</v>
      </c>
      <c r="S109" s="70">
        <v>137.91753416420283</v>
      </c>
      <c r="T109" s="70">
        <v>129.44474801367016</v>
      </c>
      <c r="U109" s="71"/>
      <c r="V109" s="69">
        <v>44317</v>
      </c>
      <c r="W109" s="70">
        <f t="shared" si="171"/>
        <v>4.2891311963379337</v>
      </c>
      <c r="X109" s="70">
        <f t="shared" si="172"/>
        <v>15.313860904651676</v>
      </c>
      <c r="Y109" s="70">
        <f t="shared" si="173"/>
        <v>18.606214441329058</v>
      </c>
      <c r="Z109" s="70">
        <f t="shared" si="174"/>
        <v>27.550239541545523</v>
      </c>
      <c r="AA109" s="70">
        <f t="shared" si="175"/>
        <v>11.452335156870561</v>
      </c>
      <c r="AB109" s="70">
        <f t="shared" si="176"/>
        <v>19.712432493446116</v>
      </c>
      <c r="AC109" s="70">
        <f t="shared" si="177"/>
        <v>29.583806975022981</v>
      </c>
      <c r="AD109" s="70">
        <f t="shared" si="178"/>
        <v>62.654266009317013</v>
      </c>
      <c r="AE109" s="70">
        <f t="shared" si="179"/>
        <v>9.0119388330969485</v>
      </c>
      <c r="AF109" s="70">
        <f t="shared" si="180"/>
        <v>12.452949848450217</v>
      </c>
      <c r="AG109" s="70">
        <f t="shared" si="181"/>
        <v>5.5450329999820838</v>
      </c>
      <c r="AH109" s="70">
        <f t="shared" si="182"/>
        <v>13.709650234854621</v>
      </c>
      <c r="AI109" s="70">
        <f t="shared" si="183"/>
        <v>28.677159260014378</v>
      </c>
      <c r="AJ109" s="70">
        <f t="shared" si="184"/>
        <v>2.1309436649090401</v>
      </c>
      <c r="AK109" s="70">
        <f t="shared" si="185"/>
        <v>16.325602313519965</v>
      </c>
      <c r="AL109" s="70">
        <f t="shared" si="186"/>
        <v>36.56361254691771</v>
      </c>
      <c r="AM109" s="70">
        <f t="shared" si="187"/>
        <v>21.622625722432815</v>
      </c>
      <c r="AN109" s="70">
        <f t="shared" si="188"/>
        <v>24.895071791694917</v>
      </c>
      <c r="AO109" s="70">
        <f t="shared" si="189"/>
        <v>16.654196158876971</v>
      </c>
      <c r="AP109" s="71"/>
      <c r="AQ109" s="71"/>
      <c r="AR109" s="72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M109" s="72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  <c r="CB109" s="73"/>
      <c r="CC109" s="73"/>
      <c r="CD109" s="73"/>
      <c r="CE109" s="73"/>
      <c r="CF109" s="73"/>
    </row>
    <row r="110" spans="1:84" s="74" customFormat="1" ht="21" x14ac:dyDescent="0.45">
      <c r="A110" s="69">
        <v>44348</v>
      </c>
      <c r="B110" s="70">
        <v>112.28892876744798</v>
      </c>
      <c r="C110" s="70">
        <v>74.154976096037572</v>
      </c>
      <c r="D110" s="70">
        <v>130.76046784466212</v>
      </c>
      <c r="E110" s="70">
        <v>123.38693049170433</v>
      </c>
      <c r="F110" s="70">
        <v>136.40432996342645</v>
      </c>
      <c r="G110" s="70">
        <v>129.33212401535263</v>
      </c>
      <c r="H110" s="70">
        <v>111.7606744875675</v>
      </c>
      <c r="I110" s="70">
        <v>113.54810814051979</v>
      </c>
      <c r="J110" s="70">
        <v>136.68883116563688</v>
      </c>
      <c r="K110" s="70">
        <v>151.74442373457751</v>
      </c>
      <c r="L110" s="70">
        <v>135.29835780831326</v>
      </c>
      <c r="M110" s="70">
        <v>123.13895746661451</v>
      </c>
      <c r="N110" s="70">
        <v>124.02316758998789</v>
      </c>
      <c r="O110" s="70">
        <v>126.08564485296984</v>
      </c>
      <c r="P110" s="70">
        <v>104.23275250467078</v>
      </c>
      <c r="Q110" s="70">
        <v>168.84195459572001</v>
      </c>
      <c r="R110" s="70">
        <v>107.21554358306628</v>
      </c>
      <c r="S110" s="70">
        <v>137.50561487537851</v>
      </c>
      <c r="T110" s="70">
        <v>127.14301624174037</v>
      </c>
      <c r="U110" s="71"/>
      <c r="V110" s="69">
        <v>44348</v>
      </c>
      <c r="W110" s="70">
        <f t="shared" si="171"/>
        <v>6.6156457906827484</v>
      </c>
      <c r="X110" s="70">
        <f t="shared" si="172"/>
        <v>25.840832816596787</v>
      </c>
      <c r="Y110" s="70">
        <f t="shared" si="173"/>
        <v>15.285463747480478</v>
      </c>
      <c r="Z110" s="70">
        <f t="shared" si="174"/>
        <v>16.547444344328426</v>
      </c>
      <c r="AA110" s="70">
        <f t="shared" si="175"/>
        <v>15.463412375227747</v>
      </c>
      <c r="AB110" s="70">
        <f t="shared" si="176"/>
        <v>16.077695403896186</v>
      </c>
      <c r="AC110" s="70">
        <f t="shared" si="177"/>
        <v>34.948914840570637</v>
      </c>
      <c r="AD110" s="70">
        <f t="shared" si="178"/>
        <v>53.812004903245452</v>
      </c>
      <c r="AE110" s="70">
        <f t="shared" si="179"/>
        <v>7.7867832679123836</v>
      </c>
      <c r="AF110" s="70">
        <f t="shared" si="180"/>
        <v>8.5536558554703817</v>
      </c>
      <c r="AG110" s="70">
        <f t="shared" si="181"/>
        <v>5.7763828258309786</v>
      </c>
      <c r="AH110" s="70">
        <f t="shared" si="182"/>
        <v>14.209377524772052</v>
      </c>
      <c r="AI110" s="70">
        <f t="shared" si="183"/>
        <v>23.404178142442106</v>
      </c>
      <c r="AJ110" s="70">
        <f t="shared" si="184"/>
        <v>2.2807488742257647</v>
      </c>
      <c r="AK110" s="70">
        <f t="shared" si="185"/>
        <v>9.5081070738519884</v>
      </c>
      <c r="AL110" s="70">
        <f t="shared" si="186"/>
        <v>32.876197875612945</v>
      </c>
      <c r="AM110" s="70">
        <f t="shared" si="187"/>
        <v>14.025468689009628</v>
      </c>
      <c r="AN110" s="70">
        <f t="shared" si="188"/>
        <v>22.414751159014145</v>
      </c>
      <c r="AO110" s="70">
        <f t="shared" si="189"/>
        <v>14.530842440874395</v>
      </c>
      <c r="AP110" s="71"/>
      <c r="AQ110" s="71"/>
      <c r="AR110" s="72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M110" s="72"/>
      <c r="BN110" s="73"/>
      <c r="BO110" s="73"/>
      <c r="BP110" s="73"/>
      <c r="BQ110" s="73"/>
      <c r="BR110" s="73"/>
      <c r="BS110" s="73"/>
      <c r="BT110" s="73"/>
      <c r="BU110" s="73"/>
      <c r="BV110" s="73"/>
      <c r="BW110" s="73"/>
      <c r="BX110" s="73"/>
      <c r="BY110" s="73"/>
      <c r="BZ110" s="73"/>
      <c r="CA110" s="73"/>
      <c r="CB110" s="73"/>
      <c r="CC110" s="73"/>
      <c r="CD110" s="73"/>
      <c r="CE110" s="73"/>
      <c r="CF110" s="73"/>
    </row>
    <row r="111" spans="1:84" s="74" customFormat="1" ht="21" x14ac:dyDescent="0.45">
      <c r="A111" s="69">
        <v>44378</v>
      </c>
      <c r="B111" s="70">
        <v>112.91169282284436</v>
      </c>
      <c r="C111" s="70">
        <v>80.625933218793293</v>
      </c>
      <c r="D111" s="70">
        <v>132.82593677779579</v>
      </c>
      <c r="E111" s="70">
        <v>130.06353494036202</v>
      </c>
      <c r="F111" s="70">
        <v>146.073287473904</v>
      </c>
      <c r="G111" s="70">
        <v>131.04413412346724</v>
      </c>
      <c r="H111" s="70">
        <v>117.89625194704045</v>
      </c>
      <c r="I111" s="70">
        <v>123.7484312230858</v>
      </c>
      <c r="J111" s="70">
        <v>133.25279725415237</v>
      </c>
      <c r="K111" s="70">
        <v>161.57953782790821</v>
      </c>
      <c r="L111" s="70">
        <v>136.50347104965149</v>
      </c>
      <c r="M111" s="70">
        <v>130.08473497404523</v>
      </c>
      <c r="N111" s="70">
        <v>138.65164097985388</v>
      </c>
      <c r="O111" s="70">
        <v>126.62207953821822</v>
      </c>
      <c r="P111" s="70">
        <v>114.83309613688871</v>
      </c>
      <c r="Q111" s="70">
        <v>175.36855273246957</v>
      </c>
      <c r="R111" s="70">
        <v>112.15594053707632</v>
      </c>
      <c r="S111" s="70">
        <v>139.6353810736419</v>
      </c>
      <c r="T111" s="70">
        <v>131.01768242352486</v>
      </c>
      <c r="U111" s="71"/>
      <c r="V111" s="69">
        <v>44378</v>
      </c>
      <c r="W111" s="70">
        <f t="shared" ref="W111:W113" si="190">B111/B99*100-100</f>
        <v>3.2792503113001601</v>
      </c>
      <c r="X111" s="70">
        <f t="shared" ref="X111:X113" si="191">C111/C99*100-100</f>
        <v>14.601541583179255</v>
      </c>
      <c r="Y111" s="70">
        <f t="shared" ref="Y111:Y113" si="192">D111/D99*100-100</f>
        <v>9.0264782809051525</v>
      </c>
      <c r="Z111" s="70">
        <f t="shared" ref="Z111:Z113" si="193">E111/E99*100-100</f>
        <v>24.96139954327839</v>
      </c>
      <c r="AA111" s="70">
        <f t="shared" ref="AA111:AA113" si="194">F111/F99*100-100</f>
        <v>10.931952548998723</v>
      </c>
      <c r="AB111" s="70">
        <f t="shared" ref="AB111:AB113" si="195">G111/G99*100-100</f>
        <v>11.845509321538117</v>
      </c>
      <c r="AC111" s="70">
        <f t="shared" ref="AC111:AC113" si="196">H111/H99*100-100</f>
        <v>17.003184702271824</v>
      </c>
      <c r="AD111" s="70">
        <f t="shared" ref="AD111:AD113" si="197">I111/I99*100-100</f>
        <v>45.226687172335318</v>
      </c>
      <c r="AE111" s="70">
        <f t="shared" ref="AE111:AE113" si="198">J111/J99*100-100</f>
        <v>3.3300769948856299</v>
      </c>
      <c r="AF111" s="70">
        <f t="shared" ref="AF111:AF113" si="199">K111/K99*100-100</f>
        <v>7.0225756848213479</v>
      </c>
      <c r="AG111" s="70">
        <f t="shared" ref="AG111:AG113" si="200">L111/L99*100-100</f>
        <v>5.7013559719379714</v>
      </c>
      <c r="AH111" s="70">
        <f t="shared" ref="AH111:AH113" si="201">M111/M99*100-100</f>
        <v>12.560451451090856</v>
      </c>
      <c r="AI111" s="70">
        <f t="shared" ref="AI111:AI113" si="202">N111/N99*100-100</f>
        <v>18.670496109519206</v>
      </c>
      <c r="AJ111" s="70">
        <f t="shared" ref="AJ111:AJ113" si="203">O111/O99*100-100</f>
        <v>2.5082607164430755</v>
      </c>
      <c r="AK111" s="70">
        <f t="shared" ref="AK111:AK113" si="204">P111/P99*100-100</f>
        <v>4.7049992206051172</v>
      </c>
      <c r="AL111" s="70">
        <f t="shared" ref="AL111:AL113" si="205">Q111/Q99*100-100</f>
        <v>26.129431039712728</v>
      </c>
      <c r="AM111" s="70">
        <f t="shared" ref="AM111:AM113" si="206">R111/R99*100-100</f>
        <v>12.874128835712284</v>
      </c>
      <c r="AN111" s="70">
        <f t="shared" ref="AN111:AN113" si="207">S111/S99*100-100</f>
        <v>17.07166370035354</v>
      </c>
      <c r="AO111" s="70">
        <f t="shared" ref="AO111:AO113" si="208">T111/T99*100-100</f>
        <v>10.787197302728885</v>
      </c>
      <c r="AP111" s="71"/>
      <c r="AQ111" s="71"/>
      <c r="AR111" s="72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M111" s="72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  <c r="CB111" s="73"/>
      <c r="CC111" s="73"/>
      <c r="CD111" s="73"/>
      <c r="CE111" s="73"/>
      <c r="CF111" s="73"/>
    </row>
    <row r="112" spans="1:84" s="74" customFormat="1" ht="21" x14ac:dyDescent="0.45">
      <c r="A112" s="69">
        <v>44409</v>
      </c>
      <c r="B112" s="70">
        <v>116.66082896593331</v>
      </c>
      <c r="C112" s="70">
        <v>78.746522754264745</v>
      </c>
      <c r="D112" s="70">
        <v>124.35953310350541</v>
      </c>
      <c r="E112" s="70">
        <v>128.6967071017973</v>
      </c>
      <c r="F112" s="70">
        <v>144.27475363446848</v>
      </c>
      <c r="G112" s="70">
        <v>132.52971262867715</v>
      </c>
      <c r="H112" s="70">
        <v>119.67404841266048</v>
      </c>
      <c r="I112" s="70">
        <v>118.03910854458898</v>
      </c>
      <c r="J112" s="70">
        <v>135.91891591753799</v>
      </c>
      <c r="K112" s="70">
        <v>161.48673133678946</v>
      </c>
      <c r="L112" s="70">
        <v>136.91871777949663</v>
      </c>
      <c r="M112" s="70">
        <v>127.21271729853065</v>
      </c>
      <c r="N112" s="70">
        <v>121.32940454925776</v>
      </c>
      <c r="O112" s="70">
        <v>127.60786782226307</v>
      </c>
      <c r="P112" s="70">
        <v>115.28704750257586</v>
      </c>
      <c r="Q112" s="70">
        <v>179.00695510312354</v>
      </c>
      <c r="R112" s="70">
        <v>111.56427081348451</v>
      </c>
      <c r="S112" s="70">
        <v>141.26798663729312</v>
      </c>
      <c r="T112" s="70">
        <v>129.97424535005666</v>
      </c>
      <c r="U112" s="71"/>
      <c r="V112" s="69">
        <v>44409</v>
      </c>
      <c r="W112" s="70">
        <f t="shared" si="190"/>
        <v>4.2322889223216578</v>
      </c>
      <c r="X112" s="70">
        <f t="shared" si="191"/>
        <v>4.97250141380907</v>
      </c>
      <c r="Y112" s="70">
        <f t="shared" si="192"/>
        <v>4.2510325850165742</v>
      </c>
      <c r="Z112" s="70">
        <f t="shared" si="193"/>
        <v>11.766328493188126</v>
      </c>
      <c r="AA112" s="70">
        <f t="shared" si="194"/>
        <v>6.8242616052323086</v>
      </c>
      <c r="AB112" s="70">
        <f t="shared" si="195"/>
        <v>7.8827378900567737</v>
      </c>
      <c r="AC112" s="70">
        <f t="shared" si="196"/>
        <v>13.2854878858696</v>
      </c>
      <c r="AD112" s="70">
        <f t="shared" si="197"/>
        <v>20.557761429082589</v>
      </c>
      <c r="AE112" s="70">
        <f t="shared" si="198"/>
        <v>6.3444949067726952</v>
      </c>
      <c r="AF112" s="70">
        <f t="shared" si="199"/>
        <v>8.530878006591621</v>
      </c>
      <c r="AG112" s="70">
        <f t="shared" si="200"/>
        <v>5.2909626892404731</v>
      </c>
      <c r="AH112" s="70">
        <f t="shared" si="201"/>
        <v>11.174915258926177</v>
      </c>
      <c r="AI112" s="70">
        <f t="shared" si="202"/>
        <v>15.711590856303957</v>
      </c>
      <c r="AJ112" s="70">
        <f t="shared" si="203"/>
        <v>3.4913094138927789</v>
      </c>
      <c r="AK112" s="70">
        <f t="shared" si="204"/>
        <v>2.0181086708980018</v>
      </c>
      <c r="AL112" s="70">
        <f t="shared" si="205"/>
        <v>26.414914248748417</v>
      </c>
      <c r="AM112" s="70">
        <f t="shared" si="206"/>
        <v>6.4433848916902292</v>
      </c>
      <c r="AN112" s="70">
        <f t="shared" si="207"/>
        <v>12.20417954621449</v>
      </c>
      <c r="AO112" s="70">
        <f t="shared" si="208"/>
        <v>7.748950635854527</v>
      </c>
      <c r="AP112" s="71"/>
      <c r="AQ112" s="71"/>
      <c r="AR112" s="72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M112" s="72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</row>
    <row r="113" spans="1:84" s="74" customFormat="1" ht="21" x14ac:dyDescent="0.45">
      <c r="A113" s="69">
        <v>44440</v>
      </c>
      <c r="B113" s="70">
        <v>112.97856237706331</v>
      </c>
      <c r="C113" s="70">
        <v>73.195826377401104</v>
      </c>
      <c r="D113" s="70">
        <v>122.58437819275333</v>
      </c>
      <c r="E113" s="70">
        <v>128.46720720162935</v>
      </c>
      <c r="F113" s="70">
        <v>138.74982034985177</v>
      </c>
      <c r="G113" s="70">
        <v>133.24761291861267</v>
      </c>
      <c r="H113" s="70">
        <v>122.20440816598074</v>
      </c>
      <c r="I113" s="70">
        <v>116.35221859491297</v>
      </c>
      <c r="J113" s="70">
        <v>137.73509304839482</v>
      </c>
      <c r="K113" s="70">
        <v>161.07696818565418</v>
      </c>
      <c r="L113" s="70">
        <v>137.71930752153929</v>
      </c>
      <c r="M113" s="70">
        <v>124.66657425438176</v>
      </c>
      <c r="N113" s="70">
        <v>123.65551797551927</v>
      </c>
      <c r="O113" s="70">
        <v>127.62853762585623</v>
      </c>
      <c r="P113" s="70">
        <v>108.31050010007344</v>
      </c>
      <c r="Q113" s="70">
        <v>172.22944305557255</v>
      </c>
      <c r="R113" s="70">
        <v>117.80260827627473</v>
      </c>
      <c r="S113" s="70">
        <v>142.64846084209043</v>
      </c>
      <c r="T113" s="70">
        <v>129.09304824329794</v>
      </c>
      <c r="U113" s="71"/>
      <c r="V113" s="69">
        <v>44440</v>
      </c>
      <c r="W113" s="70">
        <f t="shared" si="190"/>
        <v>4.277041269752587</v>
      </c>
      <c r="X113" s="70">
        <f t="shared" si="191"/>
        <v>0.49152950664792172</v>
      </c>
      <c r="Y113" s="70">
        <f t="shared" si="192"/>
        <v>2.396343212201856</v>
      </c>
      <c r="Z113" s="70">
        <f t="shared" si="193"/>
        <v>2.5089967164764602</v>
      </c>
      <c r="AA113" s="70">
        <f t="shared" si="194"/>
        <v>7.6773698701475581</v>
      </c>
      <c r="AB113" s="70">
        <f t="shared" si="195"/>
        <v>4.8855745719340575</v>
      </c>
      <c r="AC113" s="70">
        <f t="shared" si="196"/>
        <v>10.465920008486535</v>
      </c>
      <c r="AD113" s="70">
        <f t="shared" si="197"/>
        <v>16.599700061013905</v>
      </c>
      <c r="AE113" s="70">
        <f t="shared" si="198"/>
        <v>6.7256118174892094</v>
      </c>
      <c r="AF113" s="70">
        <f t="shared" si="199"/>
        <v>8.1004428418529812</v>
      </c>
      <c r="AG113" s="70">
        <f t="shared" si="200"/>
        <v>4.9733563076798077</v>
      </c>
      <c r="AH113" s="70">
        <f t="shared" si="201"/>
        <v>10.118619179411169</v>
      </c>
      <c r="AI113" s="70">
        <f t="shared" si="202"/>
        <v>12.070726019960489</v>
      </c>
      <c r="AJ113" s="70">
        <f t="shared" si="203"/>
        <v>3.4397277665711528</v>
      </c>
      <c r="AK113" s="70">
        <f t="shared" si="204"/>
        <v>0.87714245023424553</v>
      </c>
      <c r="AL113" s="70">
        <f t="shared" si="205"/>
        <v>17.946940322908162</v>
      </c>
      <c r="AM113" s="70">
        <f t="shared" si="206"/>
        <v>8.9647002971521772</v>
      </c>
      <c r="AN113" s="70">
        <f t="shared" si="207"/>
        <v>8.4516949318348225</v>
      </c>
      <c r="AO113" s="70">
        <f t="shared" si="208"/>
        <v>5.9696053552181922</v>
      </c>
      <c r="AP113" s="71"/>
      <c r="AQ113" s="71"/>
      <c r="AR113" s="72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M113" s="72"/>
      <c r="BN113" s="73"/>
      <c r="BO113" s="73"/>
      <c r="BP113" s="73"/>
      <c r="BQ113" s="73"/>
      <c r="BR113" s="73"/>
      <c r="BS113" s="73"/>
      <c r="BT113" s="73"/>
      <c r="BU113" s="73"/>
      <c r="BV113" s="73"/>
      <c r="BW113" s="73"/>
      <c r="BX113" s="73"/>
      <c r="BY113" s="73"/>
      <c r="BZ113" s="73"/>
      <c r="CA113" s="73"/>
      <c r="CB113" s="73"/>
      <c r="CC113" s="73"/>
      <c r="CD113" s="73"/>
      <c r="CE113" s="73"/>
      <c r="CF113" s="73"/>
    </row>
    <row r="114" spans="1:84" s="74" customFormat="1" ht="21" x14ac:dyDescent="0.45">
      <c r="A114" s="69">
        <v>44470</v>
      </c>
      <c r="B114" s="70">
        <v>107.88082170184265</v>
      </c>
      <c r="C114" s="70">
        <v>75.793502075697688</v>
      </c>
      <c r="D114" s="70">
        <v>125.54708713711857</v>
      </c>
      <c r="E114" s="70">
        <v>127.22767977673927</v>
      </c>
      <c r="F114" s="70">
        <v>140.80024608911791</v>
      </c>
      <c r="G114" s="70">
        <v>135.49152144008139</v>
      </c>
      <c r="H114" s="70">
        <v>120.93332880555363</v>
      </c>
      <c r="I114" s="70">
        <v>128.42999879106281</v>
      </c>
      <c r="J114" s="70">
        <v>143.98069850019729</v>
      </c>
      <c r="K114" s="70">
        <v>169.29789206519879</v>
      </c>
      <c r="L114" s="70">
        <v>139.71364674178523</v>
      </c>
      <c r="M114" s="70">
        <v>137.46787713202241</v>
      </c>
      <c r="N114" s="70">
        <v>134.58326764585433</v>
      </c>
      <c r="O114" s="70">
        <v>126.56895778544568</v>
      </c>
      <c r="P114" s="70">
        <v>105.27960233581776</v>
      </c>
      <c r="Q114" s="70">
        <v>167.2790857476966</v>
      </c>
      <c r="R114" s="70">
        <v>126.66649877668914</v>
      </c>
      <c r="S114" s="70">
        <v>146.0667999457936</v>
      </c>
      <c r="T114" s="70">
        <v>131.32731552598119</v>
      </c>
      <c r="U114" s="71"/>
      <c r="V114" s="69">
        <v>44470</v>
      </c>
      <c r="W114" s="70">
        <f t="shared" ref="W114:W116" si="209">B114/B102*100-100</f>
        <v>2.0904324010623441</v>
      </c>
      <c r="X114" s="70">
        <f t="shared" ref="X114:X116" si="210">C114/C102*100-100</f>
        <v>-2.4774723999878177</v>
      </c>
      <c r="Y114" s="70">
        <f t="shared" ref="Y114:Y116" si="211">D114/D102*100-100</f>
        <v>2.1484466160758871</v>
      </c>
      <c r="Z114" s="70">
        <f t="shared" ref="Z114:Z116" si="212">E114/E102*100-100</f>
        <v>-7.0895377461864939</v>
      </c>
      <c r="AA114" s="70">
        <f t="shared" ref="AA114:AA116" si="213">F114/F102*100-100</f>
        <v>9.9798325305090003</v>
      </c>
      <c r="AB114" s="70">
        <f t="shared" ref="AB114:AB116" si="214">G114/G102*100-100</f>
        <v>3.7357049343087283</v>
      </c>
      <c r="AC114" s="70">
        <f t="shared" ref="AC114:AC116" si="215">H114/H102*100-100</f>
        <v>7.1884326498965549</v>
      </c>
      <c r="AD114" s="70">
        <f t="shared" ref="AD114:AD116" si="216">I114/I102*100-100</f>
        <v>11.959880820807811</v>
      </c>
      <c r="AE114" s="70">
        <f t="shared" ref="AE114:AE116" si="217">J114/J102*100-100</f>
        <v>7.0934974044554338</v>
      </c>
      <c r="AF114" s="70">
        <f t="shared" ref="AF114:AF116" si="218">K114/K102*100-100</f>
        <v>9.5998283474052215</v>
      </c>
      <c r="AG114" s="70">
        <f t="shared" ref="AG114:AG116" si="219">L114/L102*100-100</f>
        <v>5.1342977361708222</v>
      </c>
      <c r="AH114" s="70">
        <f t="shared" ref="AH114:AH116" si="220">M114/M102*100-100</f>
        <v>8.4729505461610017</v>
      </c>
      <c r="AI114" s="70">
        <f t="shared" ref="AI114:AI116" si="221">N114/N102*100-100</f>
        <v>3.0522736953736569</v>
      </c>
      <c r="AJ114" s="70">
        <f t="shared" ref="AJ114:AJ116" si="222">O114/O102*100-100</f>
        <v>3.0615877035959471</v>
      </c>
      <c r="AK114" s="70">
        <f t="shared" ref="AK114:AK116" si="223">P114/P102*100-100</f>
        <v>5.7212338624054837E-2</v>
      </c>
      <c r="AL114" s="70">
        <f t="shared" ref="AL114:AL116" si="224">Q114/Q102*100-100</f>
        <v>8.0131327752198018</v>
      </c>
      <c r="AM114" s="70">
        <f t="shared" ref="AM114:AM116" si="225">R114/R102*100-100</f>
        <v>7.8151315058890987</v>
      </c>
      <c r="AN114" s="70">
        <f t="shared" ref="AN114:AN116" si="226">S114/S102*100-100</f>
        <v>7.258368102740036</v>
      </c>
      <c r="AO114" s="70">
        <f t="shared" ref="AO114:AO116" si="227">T114/T102*100-100</f>
        <v>4.4815446098595828</v>
      </c>
      <c r="AP114" s="71"/>
      <c r="AQ114" s="71"/>
      <c r="AR114" s="72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M114" s="72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</row>
    <row r="115" spans="1:84" s="74" customFormat="1" ht="21" x14ac:dyDescent="0.45">
      <c r="A115" s="69">
        <v>44501</v>
      </c>
      <c r="B115" s="70">
        <v>119.15542482888135</v>
      </c>
      <c r="C115" s="70">
        <v>76.230688614144952</v>
      </c>
      <c r="D115" s="70">
        <v>131.45873172471556</v>
      </c>
      <c r="E115" s="70">
        <v>129.81724112026583</v>
      </c>
      <c r="F115" s="70">
        <v>153.10967294260672</v>
      </c>
      <c r="G115" s="70">
        <v>139.53140007813028</v>
      </c>
      <c r="H115" s="70">
        <v>130.26657468073981</v>
      </c>
      <c r="I115" s="70">
        <v>130.74400200287781</v>
      </c>
      <c r="J115" s="70">
        <v>141.69165109024701</v>
      </c>
      <c r="K115" s="70">
        <v>172.87293408647179</v>
      </c>
      <c r="L115" s="70">
        <v>140.80950529556085</v>
      </c>
      <c r="M115" s="70">
        <v>142.46981236621698</v>
      </c>
      <c r="N115" s="70">
        <v>147.50898380849495</v>
      </c>
      <c r="O115" s="70">
        <v>127.06298962584627</v>
      </c>
      <c r="P115" s="70">
        <v>113.9392889115702</v>
      </c>
      <c r="Q115" s="70">
        <v>163.11962902988603</v>
      </c>
      <c r="R115" s="70">
        <v>127.02798994913618</v>
      </c>
      <c r="S115" s="70">
        <v>153.39576208822828</v>
      </c>
      <c r="T115" s="70">
        <v>136.64863841314755</v>
      </c>
      <c r="U115" s="71"/>
      <c r="V115" s="69">
        <v>44501</v>
      </c>
      <c r="W115" s="70">
        <f t="shared" si="209"/>
        <v>6.1293230685510025</v>
      </c>
      <c r="X115" s="70">
        <f t="shared" si="210"/>
        <v>10.311903767735359</v>
      </c>
      <c r="Y115" s="70">
        <f t="shared" si="211"/>
        <v>5.9745992235690011</v>
      </c>
      <c r="Z115" s="70">
        <f t="shared" si="212"/>
        <v>-4.0375627290477496</v>
      </c>
      <c r="AA115" s="70">
        <f t="shared" si="213"/>
        <v>13.610628585274071</v>
      </c>
      <c r="AB115" s="70">
        <f t="shared" si="214"/>
        <v>3.8580313008363447</v>
      </c>
      <c r="AC115" s="70">
        <f t="shared" si="215"/>
        <v>10.983444238567628</v>
      </c>
      <c r="AD115" s="70">
        <f t="shared" si="216"/>
        <v>12.209390274670255</v>
      </c>
      <c r="AE115" s="70">
        <f t="shared" si="217"/>
        <v>4.4407483038658739</v>
      </c>
      <c r="AF115" s="70">
        <f t="shared" si="218"/>
        <v>10.692339102292749</v>
      </c>
      <c r="AG115" s="70">
        <f t="shared" si="219"/>
        <v>5.3260806417381019</v>
      </c>
      <c r="AH115" s="70">
        <f t="shared" si="220"/>
        <v>9.2909970602749183</v>
      </c>
      <c r="AI115" s="70">
        <f t="shared" si="221"/>
        <v>13.846078708277304</v>
      </c>
      <c r="AJ115" s="70">
        <f t="shared" si="222"/>
        <v>3.1589952733322093</v>
      </c>
      <c r="AK115" s="70">
        <f t="shared" si="223"/>
        <v>1.2815786575251167</v>
      </c>
      <c r="AL115" s="70">
        <f t="shared" si="224"/>
        <v>6.5355586614517875</v>
      </c>
      <c r="AM115" s="70">
        <f t="shared" si="225"/>
        <v>6.8845235397633644</v>
      </c>
      <c r="AN115" s="70">
        <f t="shared" si="226"/>
        <v>6.9763246632614369</v>
      </c>
      <c r="AO115" s="70">
        <f t="shared" si="227"/>
        <v>6.1804676164525176</v>
      </c>
      <c r="AP115" s="71"/>
      <c r="AQ115" s="71"/>
      <c r="AR115" s="72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M115" s="72"/>
      <c r="BN115" s="73"/>
      <c r="BO115" s="73"/>
      <c r="BP115" s="73"/>
      <c r="BQ115" s="73"/>
      <c r="BR115" s="73"/>
      <c r="BS115" s="73"/>
      <c r="BT115" s="73"/>
      <c r="BU115" s="73"/>
      <c r="BV115" s="73"/>
      <c r="BW115" s="73"/>
      <c r="BX115" s="73"/>
      <c r="BY115" s="73"/>
      <c r="BZ115" s="73"/>
      <c r="CA115" s="73"/>
      <c r="CB115" s="73"/>
      <c r="CC115" s="73"/>
      <c r="CD115" s="73"/>
      <c r="CE115" s="73"/>
      <c r="CF115" s="73"/>
    </row>
    <row r="116" spans="1:84" s="74" customFormat="1" ht="21" x14ac:dyDescent="0.45">
      <c r="A116" s="75">
        <v>44531</v>
      </c>
      <c r="B116" s="76">
        <v>126.04638317963605</v>
      </c>
      <c r="C116" s="76">
        <v>72.064914920228134</v>
      </c>
      <c r="D116" s="76">
        <v>141.4282685906021</v>
      </c>
      <c r="E116" s="76">
        <v>135.41329258184174</v>
      </c>
      <c r="F116" s="76">
        <v>143.55758232013071</v>
      </c>
      <c r="G116" s="76">
        <v>140.99388885271793</v>
      </c>
      <c r="H116" s="76">
        <v>141.13357368962275</v>
      </c>
      <c r="I116" s="76">
        <v>166.27563106347137</v>
      </c>
      <c r="J116" s="76">
        <v>150.30537459771239</v>
      </c>
      <c r="K116" s="76">
        <v>183.20904337563766</v>
      </c>
      <c r="L116" s="76">
        <v>141.93060480273817</v>
      </c>
      <c r="M116" s="76">
        <v>152.07490893029063</v>
      </c>
      <c r="N116" s="76">
        <v>153.60451260552429</v>
      </c>
      <c r="O116" s="76">
        <v>127.67148015573865</v>
      </c>
      <c r="P116" s="76">
        <v>111.47149884401348</v>
      </c>
      <c r="Q116" s="76">
        <v>169.43602433821607</v>
      </c>
      <c r="R116" s="76">
        <v>129.67167479377994</v>
      </c>
      <c r="S116" s="76">
        <v>158.66829151555206</v>
      </c>
      <c r="T116" s="76">
        <v>141.6058944444884</v>
      </c>
      <c r="U116" s="71"/>
      <c r="V116" s="75">
        <v>44531</v>
      </c>
      <c r="W116" s="76">
        <f t="shared" si="209"/>
        <v>4.2793860729318993</v>
      </c>
      <c r="X116" s="76">
        <f t="shared" si="210"/>
        <v>-0.8822519496433614</v>
      </c>
      <c r="Y116" s="76">
        <f t="shared" si="211"/>
        <v>4.2493754907671217</v>
      </c>
      <c r="Z116" s="76">
        <f t="shared" si="212"/>
        <v>-6.1706691504111006</v>
      </c>
      <c r="AA116" s="76">
        <f t="shared" si="213"/>
        <v>4.217110974484271</v>
      </c>
      <c r="AB116" s="76">
        <f t="shared" si="214"/>
        <v>3.681381714287582</v>
      </c>
      <c r="AC116" s="76">
        <f t="shared" si="215"/>
        <v>10.994190342266236</v>
      </c>
      <c r="AD116" s="76">
        <f t="shared" si="216"/>
        <v>14.392643227520722</v>
      </c>
      <c r="AE116" s="76">
        <f t="shared" si="217"/>
        <v>-5.5528752531926102</v>
      </c>
      <c r="AF116" s="76">
        <f t="shared" si="218"/>
        <v>9.3415358520948786</v>
      </c>
      <c r="AG116" s="76">
        <f t="shared" si="219"/>
        <v>5.2211062662719456</v>
      </c>
      <c r="AH116" s="76">
        <f t="shared" si="220"/>
        <v>6.6197234065805901</v>
      </c>
      <c r="AI116" s="76">
        <f t="shared" si="221"/>
        <v>1.7716958175902704</v>
      </c>
      <c r="AJ116" s="76">
        <f t="shared" si="222"/>
        <v>2.8908305414931448</v>
      </c>
      <c r="AK116" s="76">
        <f t="shared" si="223"/>
        <v>0.79690026599350006</v>
      </c>
      <c r="AL116" s="76">
        <f t="shared" si="224"/>
        <v>5.2087950801931413</v>
      </c>
      <c r="AM116" s="76">
        <f t="shared" si="225"/>
        <v>5.5805036548550504</v>
      </c>
      <c r="AN116" s="76">
        <f t="shared" si="226"/>
        <v>6.5400074638962735</v>
      </c>
      <c r="AO116" s="76">
        <f t="shared" si="227"/>
        <v>4.144740219399452</v>
      </c>
      <c r="AP116" s="71"/>
      <c r="AQ116" s="71"/>
      <c r="AR116" s="72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M116" s="72"/>
      <c r="BN116" s="73"/>
      <c r="BO116" s="73"/>
      <c r="BP116" s="73"/>
      <c r="BQ116" s="73"/>
      <c r="BR116" s="73"/>
      <c r="BS116" s="73"/>
      <c r="BT116" s="73"/>
      <c r="BU116" s="73"/>
      <c r="BV116" s="73"/>
      <c r="BW116" s="73"/>
      <c r="BX116" s="73"/>
      <c r="BY116" s="73"/>
      <c r="BZ116" s="73"/>
      <c r="CA116" s="73"/>
      <c r="CB116" s="73"/>
      <c r="CC116" s="73"/>
      <c r="CD116" s="73"/>
      <c r="CE116" s="73"/>
      <c r="CF116" s="73"/>
    </row>
    <row r="117" spans="1:84" s="74" customFormat="1" ht="21" x14ac:dyDescent="0.45">
      <c r="A117" s="106">
        <v>44562</v>
      </c>
      <c r="B117" s="107">
        <v>129.49815063568457</v>
      </c>
      <c r="C117" s="107">
        <v>72.614518493327338</v>
      </c>
      <c r="D117" s="107">
        <v>134.78851581966589</v>
      </c>
      <c r="E117" s="107">
        <v>137.23398296999483</v>
      </c>
      <c r="F117" s="107">
        <v>134.1671852386003</v>
      </c>
      <c r="G117" s="107">
        <v>135.64672336662031</v>
      </c>
      <c r="H117" s="107">
        <v>130.36415414211203</v>
      </c>
      <c r="I117" s="107">
        <v>134.55605929585113</v>
      </c>
      <c r="J117" s="107">
        <v>138.63084373953237</v>
      </c>
      <c r="K117" s="107">
        <v>178.76925631356568</v>
      </c>
      <c r="L117" s="107">
        <v>141.25704643348516</v>
      </c>
      <c r="M117" s="107">
        <v>128.51970243010106</v>
      </c>
      <c r="N117" s="107">
        <v>141.92702511539287</v>
      </c>
      <c r="O117" s="107">
        <v>125.779375191819</v>
      </c>
      <c r="P117" s="107">
        <v>101.77111847271395</v>
      </c>
      <c r="Q117" s="107">
        <v>164.332438835359</v>
      </c>
      <c r="R117" s="107">
        <v>117.55510044440342</v>
      </c>
      <c r="S117" s="107">
        <v>147.11301542331478</v>
      </c>
      <c r="T117" s="107">
        <v>134.87773587983244</v>
      </c>
      <c r="U117" s="71"/>
      <c r="V117" s="106">
        <v>44562</v>
      </c>
      <c r="W117" s="107">
        <f t="shared" ref="W117:W119" si="228">B117/B105*100-100</f>
        <v>2.9132416021089966</v>
      </c>
      <c r="X117" s="107">
        <f t="shared" ref="X117:X119" si="229">C117/C105*100-100</f>
        <v>10.787434165199542</v>
      </c>
      <c r="Y117" s="107">
        <f t="shared" ref="Y117:Y119" si="230">D117/D105*100-100</f>
        <v>4.7837720457708741</v>
      </c>
      <c r="Z117" s="107">
        <f t="shared" ref="Z117:Z119" si="231">E117/E105*100-100</f>
        <v>2.3594398302725779</v>
      </c>
      <c r="AA117" s="107">
        <f t="shared" ref="AA117:AA119" si="232">F117/F105*100-100</f>
        <v>7.2487977499925904</v>
      </c>
      <c r="AB117" s="107">
        <f t="shared" ref="AB117:AB119" si="233">G117/G105*100-100</f>
        <v>2.6962889955997866</v>
      </c>
      <c r="AC117" s="107">
        <f t="shared" ref="AC117:AC119" si="234">H117/H105*100-100</f>
        <v>13.378349860828664</v>
      </c>
      <c r="AD117" s="107">
        <f t="shared" ref="AD117:AD119" si="235">I117/I105*100-100</f>
        <v>14.061329519884012</v>
      </c>
      <c r="AE117" s="107">
        <f t="shared" ref="AE117:AE119" si="236">J117/J105*100-100</f>
        <v>3.467304899944935</v>
      </c>
      <c r="AF117" s="107">
        <f t="shared" ref="AF117:AF119" si="237">K117/K105*100-100</f>
        <v>5.7653146506209794</v>
      </c>
      <c r="AG117" s="107">
        <f t="shared" ref="AG117:AG119" si="238">L117/L105*100-100</f>
        <v>5.2699622031056919</v>
      </c>
      <c r="AH117" s="107">
        <f t="shared" ref="AH117:AH119" si="239">M117/M105*100-100</f>
        <v>6.2072759840299483</v>
      </c>
      <c r="AI117" s="107">
        <f t="shared" ref="AI117:AI119" si="240">N117/N105*100-100</f>
        <v>13.279177233637157</v>
      </c>
      <c r="AJ117" s="107">
        <f t="shared" ref="AJ117:AJ119" si="241">O117/O105*100-100</f>
        <v>3.2742430804935054</v>
      </c>
      <c r="AK117" s="107">
        <f t="shared" ref="AK117:AK119" si="242">P117/P105*100-100</f>
        <v>3.0550032172467496</v>
      </c>
      <c r="AL117" s="107">
        <f t="shared" ref="AL117:AL119" si="243">Q117/Q105*100-100</f>
        <v>6.6123696335796893</v>
      </c>
      <c r="AM117" s="107">
        <f t="shared" ref="AM117:AM119" si="244">R117/R105*100-100</f>
        <v>4.989676168722994</v>
      </c>
      <c r="AN117" s="107">
        <f t="shared" ref="AN117:AN119" si="245">S117/S105*100-100</f>
        <v>0.14200077638908226</v>
      </c>
      <c r="AO117" s="107">
        <f t="shared" ref="AO117:AO119" si="246">T117/T105*100-100</f>
        <v>4.6734321109029224</v>
      </c>
      <c r="AP117" s="71"/>
      <c r="AQ117" s="71"/>
      <c r="AR117" s="72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M117" s="72"/>
      <c r="BN117" s="73"/>
      <c r="BO117" s="73"/>
      <c r="BP117" s="73"/>
      <c r="BQ117" s="73"/>
      <c r="BR117" s="73"/>
      <c r="BS117" s="73"/>
      <c r="BT117" s="73"/>
      <c r="BU117" s="73"/>
      <c r="BV117" s="73"/>
      <c r="BW117" s="73"/>
      <c r="BX117" s="73"/>
      <c r="BY117" s="73"/>
      <c r="BZ117" s="73"/>
      <c r="CA117" s="73"/>
      <c r="CB117" s="73"/>
      <c r="CC117" s="73"/>
      <c r="CD117" s="73"/>
      <c r="CE117" s="73"/>
      <c r="CF117" s="73"/>
    </row>
    <row r="118" spans="1:84" s="74" customFormat="1" ht="21" x14ac:dyDescent="0.45">
      <c r="A118" s="108">
        <v>44593</v>
      </c>
      <c r="B118" s="109">
        <v>136.68944790953111</v>
      </c>
      <c r="C118" s="109">
        <v>73.470713638569208</v>
      </c>
      <c r="D118" s="109">
        <v>134.30889108415695</v>
      </c>
      <c r="E118" s="109">
        <v>132.85137054407602</v>
      </c>
      <c r="F118" s="109">
        <v>138.91391126033136</v>
      </c>
      <c r="G118" s="109">
        <v>132.90126363538531</v>
      </c>
      <c r="H118" s="109">
        <v>129.46102639583896</v>
      </c>
      <c r="I118" s="109">
        <v>131.21608431526002</v>
      </c>
      <c r="J118" s="109">
        <v>126.16894439611629</v>
      </c>
      <c r="K118" s="109">
        <v>163.145026092905</v>
      </c>
      <c r="L118" s="109">
        <v>140.61581125773739</v>
      </c>
      <c r="M118" s="109">
        <v>128.38150728782585</v>
      </c>
      <c r="N118" s="109">
        <v>145.28204629822415</v>
      </c>
      <c r="O118" s="109">
        <v>128.51879940685023</v>
      </c>
      <c r="P118" s="109">
        <v>114.63087126022896</v>
      </c>
      <c r="Q118" s="109">
        <v>159.7228616425663</v>
      </c>
      <c r="R118" s="109">
        <v>112.71062391038485</v>
      </c>
      <c r="S118" s="109">
        <v>139.76169550027956</v>
      </c>
      <c r="T118" s="109">
        <v>134.20805670154203</v>
      </c>
      <c r="U118" s="71"/>
      <c r="V118" s="108">
        <v>44593</v>
      </c>
      <c r="W118" s="109">
        <f t="shared" si="228"/>
        <v>4.9611636392429972</v>
      </c>
      <c r="X118" s="109">
        <f t="shared" si="229"/>
        <v>4.8423810015646609</v>
      </c>
      <c r="Y118" s="109">
        <f t="shared" si="230"/>
        <v>4.8343465955920948</v>
      </c>
      <c r="Z118" s="109">
        <f t="shared" si="231"/>
        <v>6.7154463703737832</v>
      </c>
      <c r="AA118" s="109">
        <f t="shared" si="232"/>
        <v>1.178999644456951</v>
      </c>
      <c r="AB118" s="109">
        <f t="shared" si="233"/>
        <v>2.8937363838522572</v>
      </c>
      <c r="AC118" s="109">
        <f t="shared" si="234"/>
        <v>10.369601206913543</v>
      </c>
      <c r="AD118" s="109">
        <f t="shared" si="235"/>
        <v>19.349525739974325</v>
      </c>
      <c r="AE118" s="109">
        <f t="shared" si="236"/>
        <v>-2.9690499293935915</v>
      </c>
      <c r="AF118" s="109">
        <f t="shared" si="237"/>
        <v>8.1580894150193046</v>
      </c>
      <c r="AG118" s="109">
        <f t="shared" si="238"/>
        <v>5.1052894879988884</v>
      </c>
      <c r="AH118" s="109">
        <f t="shared" si="239"/>
        <v>4.5587487119274925</v>
      </c>
      <c r="AI118" s="109">
        <f t="shared" si="240"/>
        <v>17.750804800561752</v>
      </c>
      <c r="AJ118" s="109">
        <f t="shared" si="241"/>
        <v>3.0890744046524219</v>
      </c>
      <c r="AK118" s="109">
        <f t="shared" si="242"/>
        <v>2.6951649143438345</v>
      </c>
      <c r="AL118" s="109">
        <f t="shared" si="243"/>
        <v>9.0511660476315257</v>
      </c>
      <c r="AM118" s="109">
        <f t="shared" si="244"/>
        <v>2.3836358156265902</v>
      </c>
      <c r="AN118" s="109">
        <f t="shared" si="245"/>
        <v>-2.0888264918772137</v>
      </c>
      <c r="AO118" s="109">
        <f t="shared" si="246"/>
        <v>4.4230102909095024</v>
      </c>
      <c r="AP118" s="71"/>
      <c r="AQ118" s="71"/>
      <c r="AR118" s="72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  <c r="BM118" s="72"/>
      <c r="BN118" s="73"/>
      <c r="BO118" s="73"/>
      <c r="BP118" s="73"/>
      <c r="BQ118" s="73"/>
      <c r="BR118" s="73"/>
      <c r="BS118" s="73"/>
      <c r="BT118" s="73"/>
      <c r="BU118" s="73"/>
      <c r="BV118" s="73"/>
      <c r="BW118" s="73"/>
      <c r="BX118" s="73"/>
      <c r="BY118" s="73"/>
      <c r="BZ118" s="73"/>
      <c r="CA118" s="73"/>
      <c r="CB118" s="73"/>
      <c r="CC118" s="73"/>
      <c r="CD118" s="73"/>
      <c r="CE118" s="73"/>
      <c r="CF118" s="73"/>
    </row>
    <row r="119" spans="1:84" s="74" customFormat="1" ht="21" x14ac:dyDescent="0.45">
      <c r="A119" s="108">
        <v>44621</v>
      </c>
      <c r="B119" s="109">
        <v>140.87170845728667</v>
      </c>
      <c r="C119" s="109">
        <v>72.306973815485378</v>
      </c>
      <c r="D119" s="109">
        <v>141.54367412416565</v>
      </c>
      <c r="E119" s="109">
        <v>143.77420919062948</v>
      </c>
      <c r="F119" s="109">
        <v>142.62025664851026</v>
      </c>
      <c r="G119" s="109">
        <v>134.05009285166705</v>
      </c>
      <c r="H119" s="109">
        <v>133.64537515365856</v>
      </c>
      <c r="I119" s="109">
        <v>142.39078183401745</v>
      </c>
      <c r="J119" s="109">
        <v>137.55107167143959</v>
      </c>
      <c r="K119" s="109">
        <v>169.76996936453236</v>
      </c>
      <c r="L119" s="109">
        <v>141.37175751124093</v>
      </c>
      <c r="M119" s="109">
        <v>132.38164134775366</v>
      </c>
      <c r="N119" s="109">
        <v>141.26718163591133</v>
      </c>
      <c r="O119" s="109">
        <v>129.10140400646009</v>
      </c>
      <c r="P119" s="109">
        <v>133.69023893732358</v>
      </c>
      <c r="Q119" s="109">
        <v>162.60866397063549</v>
      </c>
      <c r="R119" s="109">
        <v>120.15471046874519</v>
      </c>
      <c r="S119" s="109">
        <v>142.11983992910072</v>
      </c>
      <c r="T119" s="109">
        <v>138.93273759767482</v>
      </c>
      <c r="U119" s="71"/>
      <c r="V119" s="108">
        <v>44621</v>
      </c>
      <c r="W119" s="109">
        <f t="shared" si="228"/>
        <v>3.4265280745631372</v>
      </c>
      <c r="X119" s="109">
        <f t="shared" si="229"/>
        <v>-5.0717831498319583</v>
      </c>
      <c r="Y119" s="109">
        <f t="shared" si="230"/>
        <v>5.4906063737501682</v>
      </c>
      <c r="Z119" s="109">
        <f t="shared" si="231"/>
        <v>8.0098876333029949</v>
      </c>
      <c r="AA119" s="109">
        <f t="shared" si="232"/>
        <v>4.4766644270259661</v>
      </c>
      <c r="AB119" s="109">
        <f t="shared" si="233"/>
        <v>3.8220230375487034</v>
      </c>
      <c r="AC119" s="109">
        <f t="shared" si="234"/>
        <v>13.104103742041517</v>
      </c>
      <c r="AD119" s="109">
        <f t="shared" si="235"/>
        <v>18.596138823544052</v>
      </c>
      <c r="AE119" s="109">
        <f t="shared" si="236"/>
        <v>-2.8998596705690005</v>
      </c>
      <c r="AF119" s="109">
        <f t="shared" si="237"/>
        <v>11.005736417111805</v>
      </c>
      <c r="AG119" s="109">
        <f t="shared" si="238"/>
        <v>4.923633563886213</v>
      </c>
      <c r="AH119" s="109">
        <f t="shared" si="239"/>
        <v>4.778421476956467</v>
      </c>
      <c r="AI119" s="109">
        <f t="shared" si="240"/>
        <v>2.2980677642225231</v>
      </c>
      <c r="AJ119" s="109">
        <f t="shared" si="241"/>
        <v>2.6279701001695059</v>
      </c>
      <c r="AK119" s="109">
        <f t="shared" si="242"/>
        <v>4.3659059928884858</v>
      </c>
      <c r="AL119" s="109">
        <f t="shared" si="243"/>
        <v>6.4154358920505956</v>
      </c>
      <c r="AM119" s="109">
        <f t="shared" si="244"/>
        <v>4.5895019709414129</v>
      </c>
      <c r="AN119" s="109">
        <f t="shared" si="245"/>
        <v>-0.89435958145736549</v>
      </c>
      <c r="AO119" s="109">
        <f t="shared" si="246"/>
        <v>4.4833314108612115</v>
      </c>
      <c r="AP119" s="71"/>
      <c r="AQ119" s="71"/>
      <c r="AR119" s="72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  <c r="BM119" s="72"/>
      <c r="BN119" s="73"/>
      <c r="BO119" s="73"/>
      <c r="BP119" s="73"/>
      <c r="BQ119" s="73"/>
      <c r="BR119" s="73"/>
      <c r="BS119" s="73"/>
      <c r="BT119" s="73"/>
      <c r="BU119" s="73"/>
      <c r="BV119" s="73"/>
      <c r="BW119" s="73"/>
      <c r="BX119" s="73"/>
      <c r="BY119" s="73"/>
      <c r="BZ119" s="73"/>
      <c r="CA119" s="73"/>
      <c r="CB119" s="73"/>
      <c r="CC119" s="73"/>
      <c r="CD119" s="73"/>
      <c r="CE119" s="73"/>
      <c r="CF119" s="73"/>
    </row>
    <row r="120" spans="1:84" s="74" customFormat="1" ht="21" x14ac:dyDescent="0.45">
      <c r="A120" s="108">
        <v>44652</v>
      </c>
      <c r="B120" s="109">
        <v>127.34843484232307</v>
      </c>
      <c r="C120" s="109">
        <v>64.156870207267858</v>
      </c>
      <c r="D120" s="109">
        <v>136.92584344503027</v>
      </c>
      <c r="E120" s="109">
        <v>131.28624882530804</v>
      </c>
      <c r="F120" s="109">
        <v>135.54678483320367</v>
      </c>
      <c r="G120" s="109">
        <v>136.82195257651833</v>
      </c>
      <c r="H120" s="109">
        <v>117.31271852368545</v>
      </c>
      <c r="I120" s="109">
        <v>157.56666480183392</v>
      </c>
      <c r="J120" s="109">
        <v>137.40594478977175</v>
      </c>
      <c r="K120" s="109">
        <v>181.41868897152111</v>
      </c>
      <c r="L120" s="109">
        <v>141.86416394371366</v>
      </c>
      <c r="M120" s="109">
        <v>135.97519626738173</v>
      </c>
      <c r="N120" s="109">
        <v>145.16074553745636</v>
      </c>
      <c r="O120" s="109">
        <v>130.20644074886843</v>
      </c>
      <c r="P120" s="109">
        <v>116.41927797306342</v>
      </c>
      <c r="Q120" s="109">
        <v>154.15921844504396</v>
      </c>
      <c r="R120" s="109">
        <v>112.85796500929479</v>
      </c>
      <c r="S120" s="109">
        <v>141.21951444980132</v>
      </c>
      <c r="T120" s="109">
        <v>135.79967649814097</v>
      </c>
      <c r="U120" s="71"/>
      <c r="V120" s="108">
        <v>44652</v>
      </c>
      <c r="W120" s="109">
        <f t="shared" ref="W120:W122" si="247">B120/B108*100-100</f>
        <v>4.368571574720022</v>
      </c>
      <c r="X120" s="109">
        <f t="shared" ref="X120:X122" si="248">C120/C108*100-100</f>
        <v>-18.747060917176043</v>
      </c>
      <c r="Y120" s="109">
        <f t="shared" ref="Y120:Y122" si="249">D120/D108*100-100</f>
        <v>3.4405084260223759</v>
      </c>
      <c r="Z120" s="109">
        <f t="shared" ref="Z120:Z122" si="250">E120/E108*100-100</f>
        <v>13.087295832480876</v>
      </c>
      <c r="AA120" s="109">
        <f t="shared" ref="AA120:AA122" si="251">F120/F108*100-100</f>
        <v>0.40184068828763486</v>
      </c>
      <c r="AB120" s="109">
        <f t="shared" ref="AB120:AB122" si="252">G120/G108*100-100</f>
        <v>3.9429435530039285</v>
      </c>
      <c r="AC120" s="109">
        <f t="shared" ref="AC120:AC122" si="253">H120/H108*100-100</f>
        <v>6.1704755104994575</v>
      </c>
      <c r="AD120" s="109">
        <f t="shared" ref="AD120:AD122" si="254">I120/I108*100-100</f>
        <v>24.803272584396723</v>
      </c>
      <c r="AE120" s="109">
        <f t="shared" ref="AE120:AE122" si="255">J120/J108*100-100</f>
        <v>0.87963203608055096</v>
      </c>
      <c r="AF120" s="109">
        <f t="shared" ref="AF120:AF122" si="256">K120/K108*100-100</f>
        <v>18.086009392523835</v>
      </c>
      <c r="AG120" s="109">
        <f t="shared" ref="AG120:AG122" si="257">L120/L108*100-100</f>
        <v>5.2481025686319924</v>
      </c>
      <c r="AH120" s="109">
        <f t="shared" ref="AH120:AH122" si="258">M120/M108*100-100</f>
        <v>4.512869514389962</v>
      </c>
      <c r="AI120" s="109">
        <f t="shared" ref="AI120:AI122" si="259">N120/N108*100-100</f>
        <v>10.759826913540806</v>
      </c>
      <c r="AJ120" s="109">
        <f t="shared" ref="AJ120:AJ122" si="260">O120/O108*100-100</f>
        <v>3.5175588301698042</v>
      </c>
      <c r="AK120" s="109">
        <f t="shared" ref="AK120:AK122" si="261">P120/P108*100-100</f>
        <v>3.6740155917348147</v>
      </c>
      <c r="AL120" s="109">
        <f t="shared" ref="AL120:AL122" si="262">Q120/Q108*100-100</f>
        <v>2.8947388223515134</v>
      </c>
      <c r="AM120" s="109">
        <f t="shared" ref="AM120:AM122" si="263">R120/R108*100-100</f>
        <v>8.2319137776547535</v>
      </c>
      <c r="AN120" s="109">
        <f t="shared" ref="AN120:AN122" si="264">S120/S108*100-100</f>
        <v>-0.10438059346607531</v>
      </c>
      <c r="AO120" s="109">
        <f t="shared" ref="AO120:AO122" si="265">T120/T108*100-100</f>
        <v>4.9463509568234372</v>
      </c>
      <c r="AP120" s="71"/>
      <c r="AQ120" s="71"/>
      <c r="AR120" s="72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</row>
    <row r="121" spans="1:84" s="74" customFormat="1" ht="21" x14ac:dyDescent="0.45">
      <c r="A121" s="108">
        <v>44682</v>
      </c>
      <c r="B121" s="109">
        <v>120.53378833342958</v>
      </c>
      <c r="C121" s="109">
        <v>67.179726076489587</v>
      </c>
      <c r="D121" s="109">
        <v>138.93897213609304</v>
      </c>
      <c r="E121" s="109">
        <v>124.4068070516897</v>
      </c>
      <c r="F121" s="109">
        <v>149.39583366275801</v>
      </c>
      <c r="G121" s="109">
        <v>135.34028330425568</v>
      </c>
      <c r="H121" s="109">
        <v>117.88492734354242</v>
      </c>
      <c r="I121" s="109">
        <v>156.75245723433144</v>
      </c>
      <c r="J121" s="109">
        <v>140.76001400592145</v>
      </c>
      <c r="K121" s="109">
        <v>181.13346111745821</v>
      </c>
      <c r="L121" s="109">
        <v>142.47859259371972</v>
      </c>
      <c r="M121" s="109">
        <v>132.21327340541754</v>
      </c>
      <c r="N121" s="109">
        <v>149.32981489299854</v>
      </c>
      <c r="O121" s="109">
        <v>130.89311227474246</v>
      </c>
      <c r="P121" s="109">
        <v>108.18235688307713</v>
      </c>
      <c r="Q121" s="109">
        <v>163.31493714574046</v>
      </c>
      <c r="R121" s="109">
        <v>118.91336462582844</v>
      </c>
      <c r="S121" s="109">
        <v>140.20301537010886</v>
      </c>
      <c r="T121" s="109">
        <v>135.877228731966</v>
      </c>
      <c r="U121" s="71"/>
      <c r="V121" s="108">
        <v>44682</v>
      </c>
      <c r="W121" s="109">
        <f t="shared" si="247"/>
        <v>4.845496732489238</v>
      </c>
      <c r="X121" s="109">
        <f t="shared" si="248"/>
        <v>-10.832850933978975</v>
      </c>
      <c r="Y121" s="109">
        <f t="shared" si="249"/>
        <v>5.5229346763720315</v>
      </c>
      <c r="Z121" s="109">
        <f t="shared" si="250"/>
        <v>-3.9151158026139115</v>
      </c>
      <c r="AA121" s="109">
        <f t="shared" si="251"/>
        <v>2.9270141106023715</v>
      </c>
      <c r="AB121" s="109">
        <f t="shared" si="252"/>
        <v>3.7795415700637278</v>
      </c>
      <c r="AC121" s="109">
        <f t="shared" si="253"/>
        <v>8.7710486550682987</v>
      </c>
      <c r="AD121" s="109">
        <f t="shared" si="254"/>
        <v>13.906823379452106</v>
      </c>
      <c r="AE121" s="109">
        <f t="shared" si="255"/>
        <v>5.1529838287595311</v>
      </c>
      <c r="AF121" s="109">
        <f t="shared" si="256"/>
        <v>15.861561454853288</v>
      </c>
      <c r="AG121" s="109">
        <f t="shared" si="257"/>
        <v>5.5375725538949752</v>
      </c>
      <c r="AH121" s="109">
        <f t="shared" si="258"/>
        <v>4.3964549238560267</v>
      </c>
      <c r="AI121" s="109">
        <f t="shared" si="259"/>
        <v>9.21541487870374</v>
      </c>
      <c r="AJ121" s="109">
        <f t="shared" si="260"/>
        <v>4.0924043521020792</v>
      </c>
      <c r="AK121" s="109">
        <f t="shared" si="261"/>
        <v>3.3974173831929022</v>
      </c>
      <c r="AL121" s="109">
        <f t="shared" si="262"/>
        <v>2.0163815195432591</v>
      </c>
      <c r="AM121" s="109">
        <f t="shared" si="263"/>
        <v>6.3988272281341239</v>
      </c>
      <c r="AN121" s="109">
        <f t="shared" si="264"/>
        <v>1.6571360703019593</v>
      </c>
      <c r="AO121" s="109">
        <f t="shared" si="265"/>
        <v>4.9692867551617752</v>
      </c>
      <c r="AP121" s="71"/>
      <c r="AQ121" s="71"/>
      <c r="AR121" s="72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  <c r="BI121" s="73"/>
      <c r="BJ121" s="73"/>
      <c r="BK121" s="73"/>
      <c r="BM121" s="72"/>
      <c r="BN121" s="73"/>
      <c r="BO121" s="73"/>
      <c r="BP121" s="73"/>
      <c r="BQ121" s="73"/>
      <c r="BR121" s="73"/>
      <c r="BS121" s="73"/>
      <c r="BT121" s="73"/>
      <c r="BU121" s="73"/>
      <c r="BV121" s="73"/>
      <c r="BW121" s="73"/>
      <c r="BX121" s="73"/>
      <c r="BY121" s="73"/>
      <c r="BZ121" s="73"/>
      <c r="CA121" s="73"/>
      <c r="CB121" s="73"/>
      <c r="CC121" s="73"/>
      <c r="CD121" s="73"/>
      <c r="CE121" s="73"/>
      <c r="CF121" s="73"/>
    </row>
    <row r="122" spans="1:84" s="74" customFormat="1" ht="21" x14ac:dyDescent="0.45">
      <c r="A122" s="108">
        <v>44713</v>
      </c>
      <c r="B122" s="109">
        <v>115.82242636379307</v>
      </c>
      <c r="C122" s="109">
        <v>70.099858094152637</v>
      </c>
      <c r="D122" s="109">
        <v>137.83102334076662</v>
      </c>
      <c r="E122" s="109">
        <v>133.98685828396606</v>
      </c>
      <c r="F122" s="109">
        <v>140.39934231056847</v>
      </c>
      <c r="G122" s="109">
        <v>134.06554648621849</v>
      </c>
      <c r="H122" s="109">
        <v>116.15970130693806</v>
      </c>
      <c r="I122" s="109">
        <v>126.81547461646973</v>
      </c>
      <c r="J122" s="109">
        <v>140.61965442265972</v>
      </c>
      <c r="K122" s="109">
        <v>174.52109947746689</v>
      </c>
      <c r="L122" s="109">
        <v>141.86796612887827</v>
      </c>
      <c r="M122" s="109">
        <v>127.84282595682254</v>
      </c>
      <c r="N122" s="109">
        <v>130.82211893596394</v>
      </c>
      <c r="O122" s="109">
        <v>131.17637347599373</v>
      </c>
      <c r="P122" s="109">
        <v>107.92578857463006</v>
      </c>
      <c r="Q122" s="109">
        <v>171.59022061905401</v>
      </c>
      <c r="R122" s="109">
        <v>113.7164131501864</v>
      </c>
      <c r="S122" s="109">
        <v>134.62633051789447</v>
      </c>
      <c r="T122" s="109">
        <v>132.6111162759691</v>
      </c>
      <c r="U122" s="71"/>
      <c r="V122" s="108">
        <v>44713</v>
      </c>
      <c r="W122" s="109">
        <f t="shared" si="247"/>
        <v>3.1467907256137408</v>
      </c>
      <c r="X122" s="109">
        <f t="shared" si="248"/>
        <v>-5.4684368000242927</v>
      </c>
      <c r="Y122" s="109">
        <f t="shared" si="249"/>
        <v>5.4072577229564729</v>
      </c>
      <c r="Z122" s="109">
        <f t="shared" si="250"/>
        <v>8.590802729284519</v>
      </c>
      <c r="AA122" s="109">
        <f t="shared" si="251"/>
        <v>2.9288017090169944</v>
      </c>
      <c r="AB122" s="109">
        <f t="shared" si="252"/>
        <v>3.6598969566941975</v>
      </c>
      <c r="AC122" s="109">
        <f t="shared" si="253"/>
        <v>3.9361133417818763</v>
      </c>
      <c r="AD122" s="109">
        <f t="shared" si="254"/>
        <v>11.684357135683058</v>
      </c>
      <c r="AE122" s="109">
        <f t="shared" si="255"/>
        <v>2.8757457529646473</v>
      </c>
      <c r="AF122" s="109">
        <f t="shared" si="256"/>
        <v>15.00989307042282</v>
      </c>
      <c r="AG122" s="109">
        <f t="shared" si="257"/>
        <v>4.8556452768426368</v>
      </c>
      <c r="AH122" s="109">
        <f t="shared" si="258"/>
        <v>3.8199677721677574</v>
      </c>
      <c r="AI122" s="109">
        <f t="shared" si="259"/>
        <v>5.4820010471373593</v>
      </c>
      <c r="AJ122" s="109">
        <f t="shared" si="260"/>
        <v>4.0375164269971009</v>
      </c>
      <c r="AK122" s="109">
        <f t="shared" si="261"/>
        <v>3.5430668203775895</v>
      </c>
      <c r="AL122" s="109">
        <f t="shared" si="262"/>
        <v>1.6277151196895971</v>
      </c>
      <c r="AM122" s="109">
        <f t="shared" si="263"/>
        <v>6.063364834860451</v>
      </c>
      <c r="AN122" s="109">
        <f t="shared" si="264"/>
        <v>-2.0939394802848881</v>
      </c>
      <c r="AO122" s="109">
        <f t="shared" si="265"/>
        <v>4.3007474542149424</v>
      </c>
      <c r="AP122" s="71"/>
      <c r="AQ122" s="71"/>
      <c r="AR122" s="72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M122" s="72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73"/>
      <c r="CC122" s="73"/>
      <c r="CD122" s="73"/>
      <c r="CE122" s="73"/>
      <c r="CF122" s="73"/>
    </row>
    <row r="123" spans="1:84" s="74" customFormat="1" ht="21" x14ac:dyDescent="0.45">
      <c r="A123" s="108">
        <v>44743</v>
      </c>
      <c r="B123" s="109">
        <v>115.04457695270561</v>
      </c>
      <c r="C123" s="109">
        <v>73.916255371390932</v>
      </c>
      <c r="D123" s="109">
        <v>137.88505805037551</v>
      </c>
      <c r="E123" s="109">
        <v>135.54983609223385</v>
      </c>
      <c r="F123" s="109">
        <v>151.84774324593863</v>
      </c>
      <c r="G123" s="109">
        <v>135.26608473878608</v>
      </c>
      <c r="H123" s="109">
        <v>121.31189578786156</v>
      </c>
      <c r="I123" s="109">
        <v>143.17051068729157</v>
      </c>
      <c r="J123" s="109">
        <v>137.26169653812968</v>
      </c>
      <c r="K123" s="109">
        <v>182.12766328535315</v>
      </c>
      <c r="L123" s="109">
        <v>143.15572018785105</v>
      </c>
      <c r="M123" s="109">
        <v>133.34650917554708</v>
      </c>
      <c r="N123" s="109">
        <v>140.11518040949784</v>
      </c>
      <c r="O123" s="109">
        <v>131.52782327689343</v>
      </c>
      <c r="P123" s="109">
        <v>119.06348391780629</v>
      </c>
      <c r="Q123" s="109">
        <v>165.91315420273312</v>
      </c>
      <c r="R123" s="109">
        <v>117.93324123087476</v>
      </c>
      <c r="S123" s="109">
        <v>138.82237580580184</v>
      </c>
      <c r="T123" s="109">
        <v>135.59925875806235</v>
      </c>
      <c r="U123" s="71"/>
      <c r="V123" s="108">
        <v>44743</v>
      </c>
      <c r="W123" s="109">
        <f t="shared" ref="W123:W125" si="266">B123/B111*100-100</f>
        <v>1.8889842819093161</v>
      </c>
      <c r="X123" s="109">
        <f t="shared" ref="X123:X125" si="267">C123/C111*100-100</f>
        <v>-8.3219847256768134</v>
      </c>
      <c r="Y123" s="109">
        <f t="shared" ref="Y123:Y125" si="268">D123/D111*100-100</f>
        <v>3.8088353790744094</v>
      </c>
      <c r="Z123" s="109">
        <f t="shared" ref="Z123:Z125" si="269">E123/E111*100-100</f>
        <v>4.218170107699649</v>
      </c>
      <c r="AA123" s="109">
        <f t="shared" ref="AA123:AA125" si="270">F123/F111*100-100</f>
        <v>3.9531223483049445</v>
      </c>
      <c r="AB123" s="109">
        <f t="shared" ref="AB123:AB125" si="271">G123/G111*100-100</f>
        <v>3.2217776427451383</v>
      </c>
      <c r="AC123" s="109">
        <f t="shared" ref="AC123:AC125" si="272">H123/H111*100-100</f>
        <v>2.897160668309823</v>
      </c>
      <c r="AD123" s="109">
        <f t="shared" ref="AD123:AD125" si="273">I123/I111*100-100</f>
        <v>15.69480863090125</v>
      </c>
      <c r="AE123" s="109">
        <f t="shared" ref="AE123:AE125" si="274">J123/J111*100-100</f>
        <v>3.0084916538983748</v>
      </c>
      <c r="AF123" s="109">
        <f t="shared" ref="AF123:AF125" si="275">K123/K111*100-100</f>
        <v>12.717034430021656</v>
      </c>
      <c r="AG123" s="109">
        <f t="shared" ref="AG123:AG125" si="276">L123/L111*100-100</f>
        <v>4.873318668783071</v>
      </c>
      <c r="AH123" s="109">
        <f t="shared" ref="AH123:AH125" si="277">M123/M111*100-100</f>
        <v>2.507422721161447</v>
      </c>
      <c r="AI123" s="109">
        <f t="shared" ref="AI123:AI125" si="278">N123/N111*100-100</f>
        <v>1.0555514664674064</v>
      </c>
      <c r="AJ123" s="109">
        <f t="shared" ref="AJ123:AJ125" si="279">O123/O111*100-100</f>
        <v>3.8743193577029444</v>
      </c>
      <c r="AK123" s="109">
        <f t="shared" ref="AK123:AK125" si="280">P123/P111*100-100</f>
        <v>3.6839447191031809</v>
      </c>
      <c r="AL123" s="109">
        <f t="shared" ref="AL123:AL125" si="281">Q123/Q111*100-100</f>
        <v>-5.3917298069745527</v>
      </c>
      <c r="AM123" s="109">
        <f t="shared" ref="AM123:AM125" si="282">R123/R111*100-100</f>
        <v>5.1511321345377894</v>
      </c>
      <c r="AN123" s="109">
        <f t="shared" ref="AN123:AN125" si="283">S123/S111*100-100</f>
        <v>-0.58223443198201608</v>
      </c>
      <c r="AO123" s="109">
        <f t="shared" ref="AO123:AO125" si="284">T123/T111*100-100</f>
        <v>3.496914500233018</v>
      </c>
      <c r="AP123" s="71"/>
      <c r="AQ123" s="71"/>
      <c r="AR123" s="72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M123" s="72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73"/>
      <c r="BY123" s="73"/>
      <c r="BZ123" s="73"/>
      <c r="CA123" s="73"/>
      <c r="CB123" s="73"/>
      <c r="CC123" s="73"/>
      <c r="CD123" s="73"/>
      <c r="CE123" s="73"/>
      <c r="CF123" s="73"/>
    </row>
    <row r="124" spans="1:84" s="74" customFormat="1" ht="21" x14ac:dyDescent="0.45">
      <c r="A124" s="108">
        <v>44774</v>
      </c>
      <c r="B124" s="109">
        <v>119.28797671287347</v>
      </c>
      <c r="C124" s="109">
        <v>74.565922594035996</v>
      </c>
      <c r="D124" s="109">
        <v>128.90189288785785</v>
      </c>
      <c r="E124" s="109">
        <v>137.99864463976607</v>
      </c>
      <c r="F124" s="109">
        <v>159.555333367401</v>
      </c>
      <c r="G124" s="109">
        <v>136.9480890503911</v>
      </c>
      <c r="H124" s="109">
        <v>124.06739701429454</v>
      </c>
      <c r="I124" s="109">
        <v>139.71966278939325</v>
      </c>
      <c r="J124" s="109">
        <v>136.38591157559847</v>
      </c>
      <c r="K124" s="109">
        <v>173.51097766239954</v>
      </c>
      <c r="L124" s="109">
        <v>144.01253672070422</v>
      </c>
      <c r="M124" s="109">
        <v>131.97534230252259</v>
      </c>
      <c r="N124" s="109">
        <v>147.48471162439566</v>
      </c>
      <c r="O124" s="109">
        <v>131.74153201114788</v>
      </c>
      <c r="P124" s="109">
        <v>119.83031724765222</v>
      </c>
      <c r="Q124" s="109">
        <v>171.06108688073141</v>
      </c>
      <c r="R124" s="109">
        <v>116.59671143537402</v>
      </c>
      <c r="S124" s="109">
        <v>144.21706811138415</v>
      </c>
      <c r="T124" s="109">
        <v>135.96718503049536</v>
      </c>
      <c r="U124" s="71"/>
      <c r="V124" s="108">
        <v>44774</v>
      </c>
      <c r="W124" s="109">
        <f t="shared" si="266"/>
        <v>2.2519536079306732</v>
      </c>
      <c r="X124" s="109">
        <f t="shared" si="267"/>
        <v>-5.3089330347635411</v>
      </c>
      <c r="Y124" s="109">
        <f t="shared" si="268"/>
        <v>3.6526027969016326</v>
      </c>
      <c r="Z124" s="109">
        <f t="shared" si="269"/>
        <v>7.2277976239213899</v>
      </c>
      <c r="AA124" s="109">
        <f t="shared" si="270"/>
        <v>10.591305372558168</v>
      </c>
      <c r="AB124" s="109">
        <f t="shared" si="271"/>
        <v>3.3338761052726227</v>
      </c>
      <c r="AC124" s="109">
        <f t="shared" si="272"/>
        <v>3.6710954963977684</v>
      </c>
      <c r="AD124" s="109">
        <f t="shared" si="273"/>
        <v>18.367263623152908</v>
      </c>
      <c r="AE124" s="109">
        <f t="shared" si="274"/>
        <v>0.34358400735318639</v>
      </c>
      <c r="AF124" s="109">
        <f t="shared" si="275"/>
        <v>7.4459655143634222</v>
      </c>
      <c r="AG124" s="109">
        <f t="shared" si="276"/>
        <v>5.1810439480100712</v>
      </c>
      <c r="AH124" s="109">
        <f t="shared" si="277"/>
        <v>3.7438277439003826</v>
      </c>
      <c r="AI124" s="109">
        <f t="shared" si="278"/>
        <v>21.557269791527972</v>
      </c>
      <c r="AJ124" s="109">
        <f t="shared" si="279"/>
        <v>3.2393489989522664</v>
      </c>
      <c r="AK124" s="109">
        <f t="shared" si="280"/>
        <v>3.940832767856989</v>
      </c>
      <c r="AL124" s="109">
        <f t="shared" si="281"/>
        <v>-4.4388600531273426</v>
      </c>
      <c r="AM124" s="109">
        <f t="shared" si="282"/>
        <v>4.5107995464810102</v>
      </c>
      <c r="AN124" s="109">
        <f t="shared" si="283"/>
        <v>2.0875794610585245</v>
      </c>
      <c r="AO124" s="109">
        <f t="shared" si="284"/>
        <v>4.610867071624881</v>
      </c>
      <c r="AP124" s="71"/>
      <c r="AQ124" s="71"/>
      <c r="AR124" s="72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M124" s="72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73"/>
      <c r="BY124" s="73"/>
      <c r="BZ124" s="73"/>
      <c r="CA124" s="73"/>
      <c r="CB124" s="73"/>
      <c r="CC124" s="73"/>
      <c r="CD124" s="73"/>
      <c r="CE124" s="73"/>
      <c r="CF124" s="73"/>
    </row>
    <row r="125" spans="1:84" s="74" customFormat="1" ht="21" x14ac:dyDescent="0.45">
      <c r="A125" s="108">
        <v>44805</v>
      </c>
      <c r="B125" s="109">
        <v>114.19227581294334</v>
      </c>
      <c r="C125" s="109">
        <v>67.057669567731494</v>
      </c>
      <c r="D125" s="109">
        <v>125.48955119954384</v>
      </c>
      <c r="E125" s="109">
        <v>136.99095899309856</v>
      </c>
      <c r="F125" s="109">
        <v>155.13447081463644</v>
      </c>
      <c r="G125" s="109">
        <v>137.0053701997092</v>
      </c>
      <c r="H125" s="109">
        <v>123.96097949154155</v>
      </c>
      <c r="I125" s="109">
        <v>135.86200616194682</v>
      </c>
      <c r="J125" s="109">
        <v>135.83194796042375</v>
      </c>
      <c r="K125" s="109">
        <v>176.70816583867523</v>
      </c>
      <c r="L125" s="109">
        <v>143.78853740613837</v>
      </c>
      <c r="M125" s="109">
        <v>128.3295425639617</v>
      </c>
      <c r="N125" s="109">
        <v>136.51651333234608</v>
      </c>
      <c r="O125" s="109">
        <v>131.70391116732867</v>
      </c>
      <c r="P125" s="109">
        <v>112.38162849838118</v>
      </c>
      <c r="Q125" s="109">
        <v>166.32211013115909</v>
      </c>
      <c r="R125" s="109">
        <v>121.99557273605551</v>
      </c>
      <c r="S125" s="109">
        <v>146.23017259111592</v>
      </c>
      <c r="T125" s="109">
        <v>134.00638022347263</v>
      </c>
      <c r="U125" s="71"/>
      <c r="V125" s="108">
        <v>44805</v>
      </c>
      <c r="W125" s="109">
        <f t="shared" si="266"/>
        <v>1.0742864932457508</v>
      </c>
      <c r="X125" s="109">
        <f t="shared" si="267"/>
        <v>-8.3859382610437194</v>
      </c>
      <c r="Y125" s="109">
        <f t="shared" si="268"/>
        <v>2.3699373848618706</v>
      </c>
      <c r="Z125" s="109">
        <f t="shared" si="269"/>
        <v>6.6349630984747563</v>
      </c>
      <c r="AA125" s="109">
        <f t="shared" si="270"/>
        <v>11.808772381449899</v>
      </c>
      <c r="AB125" s="109">
        <f t="shared" si="271"/>
        <v>2.8201310318345207</v>
      </c>
      <c r="AC125" s="109">
        <f t="shared" si="272"/>
        <v>1.4374042245472793</v>
      </c>
      <c r="AD125" s="109">
        <f t="shared" si="273"/>
        <v>16.767868978036702</v>
      </c>
      <c r="AE125" s="109">
        <f t="shared" si="274"/>
        <v>-1.3817430589765394</v>
      </c>
      <c r="AF125" s="109">
        <f t="shared" si="275"/>
        <v>9.704179206430581</v>
      </c>
      <c r="AG125" s="109">
        <f t="shared" si="276"/>
        <v>4.4069564346668386</v>
      </c>
      <c r="AH125" s="109">
        <f t="shared" si="277"/>
        <v>2.9382120520177892</v>
      </c>
      <c r="AI125" s="109">
        <f t="shared" si="278"/>
        <v>10.400664335394211</v>
      </c>
      <c r="AJ125" s="109">
        <f t="shared" si="279"/>
        <v>3.193152266164347</v>
      </c>
      <c r="AK125" s="109">
        <f t="shared" si="280"/>
        <v>3.7587569021897451</v>
      </c>
      <c r="AL125" s="109">
        <f t="shared" si="281"/>
        <v>-3.4299204709773932</v>
      </c>
      <c r="AM125" s="109">
        <f t="shared" si="282"/>
        <v>3.5593137716843302</v>
      </c>
      <c r="AN125" s="109">
        <f t="shared" si="283"/>
        <v>2.5108660324000311</v>
      </c>
      <c r="AO125" s="109">
        <f t="shared" si="284"/>
        <v>3.8060391686736637</v>
      </c>
      <c r="AP125" s="71"/>
      <c r="AQ125" s="71"/>
      <c r="AR125" s="72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M125" s="72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73"/>
      <c r="BY125" s="73"/>
      <c r="BZ125" s="73"/>
      <c r="CA125" s="73"/>
      <c r="CB125" s="73"/>
      <c r="CC125" s="73"/>
      <c r="CD125" s="73"/>
      <c r="CE125" s="73"/>
      <c r="CF125" s="73"/>
    </row>
    <row r="126" spans="1:84" s="74" customFormat="1" ht="21" x14ac:dyDescent="0.45">
      <c r="A126" s="108">
        <v>44835</v>
      </c>
      <c r="B126" s="109">
        <v>108.74851423737618</v>
      </c>
      <c r="C126" s="109">
        <v>75.815164391641872</v>
      </c>
      <c r="D126" s="109">
        <v>127.89851561256272</v>
      </c>
      <c r="E126" s="109">
        <v>138.6600810468245</v>
      </c>
      <c r="F126" s="109">
        <v>159.56566957536552</v>
      </c>
      <c r="G126" s="109">
        <v>138.15743935339614</v>
      </c>
      <c r="H126" s="109">
        <v>126.03291123477966</v>
      </c>
      <c r="I126" s="109">
        <v>147.72093466236146</v>
      </c>
      <c r="J126" s="109">
        <v>137.27067460603473</v>
      </c>
      <c r="K126" s="109">
        <v>179.96265149372888</v>
      </c>
      <c r="L126" s="109">
        <v>145.34913953973398</v>
      </c>
      <c r="M126" s="109">
        <v>141.80180434453558</v>
      </c>
      <c r="N126" s="109">
        <v>148.92392569057239</v>
      </c>
      <c r="O126" s="109">
        <v>129.73440238500152</v>
      </c>
      <c r="P126" s="109">
        <v>108.99733151277036</v>
      </c>
      <c r="Q126" s="109">
        <v>163.089673776121</v>
      </c>
      <c r="R126" s="109">
        <v>129.54449492806259</v>
      </c>
      <c r="S126" s="109">
        <v>152.89582751901358</v>
      </c>
      <c r="T126" s="109">
        <v>136.1217581568539</v>
      </c>
      <c r="U126" s="71"/>
      <c r="V126" s="108">
        <v>44835</v>
      </c>
      <c r="W126" s="109">
        <f t="shared" ref="W126:W128" si="285">B126/B114*100-100</f>
        <v>0.80430656890216312</v>
      </c>
      <c r="X126" s="109">
        <f t="shared" ref="X126:X128" si="286">C126/C114*100-100</f>
        <v>2.8580703293727083E-2</v>
      </c>
      <c r="Y126" s="109">
        <f t="shared" ref="Y126:Y128" si="287">D126/D114*100-100</f>
        <v>1.8729454653742721</v>
      </c>
      <c r="Z126" s="109">
        <f t="shared" ref="Z126:Z128" si="288">E126/E114*100-100</f>
        <v>8.9857814668529414</v>
      </c>
      <c r="AA126" s="109">
        <f t="shared" ref="AA126:AA128" si="289">F126/F114*100-100</f>
        <v>13.327692250175645</v>
      </c>
      <c r="AB126" s="109">
        <f t="shared" ref="AB126:AB128" si="290">G126/G114*100-100</f>
        <v>1.9675902115348975</v>
      </c>
      <c r="AC126" s="109">
        <f t="shared" ref="AC126:AC128" si="291">H126/H114*100-100</f>
        <v>4.2168544268103005</v>
      </c>
      <c r="AD126" s="109">
        <f t="shared" ref="AD126:AD128" si="292">I126/I114*100-100</f>
        <v>15.020584016887085</v>
      </c>
      <c r="AE126" s="109">
        <f t="shared" ref="AE126:AE128" si="293">J126/J114*100-100</f>
        <v>-4.6603634820908724</v>
      </c>
      <c r="AF126" s="109">
        <f t="shared" ref="AF126:AF128" si="294">K126/K114*100-100</f>
        <v>6.2994047347163331</v>
      </c>
      <c r="AG126" s="109">
        <f t="shared" ref="AG126:AG128" si="295">L126/L114*100-100</f>
        <v>4.0336022495813353</v>
      </c>
      <c r="AH126" s="109">
        <f t="shared" ref="AH126:AH128" si="296">M126/M114*100-100</f>
        <v>3.1526835962927748</v>
      </c>
      <c r="AI126" s="109">
        <f t="shared" ref="AI126:AI128" si="297">N126/N114*100-100</f>
        <v>10.655602509558932</v>
      </c>
      <c r="AJ126" s="109">
        <f t="shared" ref="AJ126:AJ128" si="298">O126/O114*100-100</f>
        <v>2.500964418875725</v>
      </c>
      <c r="AK126" s="109">
        <f t="shared" ref="AK126:AK128" si="299">P126/P114*100-100</f>
        <v>3.531291052082338</v>
      </c>
      <c r="AL126" s="109">
        <f t="shared" ref="AL126:AL128" si="300">Q126/Q114*100-100</f>
        <v>-2.5044445651110152</v>
      </c>
      <c r="AM126" s="109">
        <f t="shared" ref="AM126:AM128" si="301">R126/R114*100-100</f>
        <v>2.2721052363240233</v>
      </c>
      <c r="AN126" s="109">
        <f t="shared" ref="AN126:AN128" si="302">S126/S114*100-100</f>
        <v>4.6752770484150119</v>
      </c>
      <c r="AO126" s="109">
        <f t="shared" ref="AO126:AO128" si="303">T126/T114*100-100</f>
        <v>3.6507581165962364</v>
      </c>
      <c r="AP126" s="71"/>
      <c r="AQ126" s="71"/>
      <c r="AR126" s="72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M126" s="72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73"/>
      <c r="BY126" s="73"/>
      <c r="BZ126" s="73"/>
      <c r="CA126" s="73"/>
      <c r="CB126" s="73"/>
      <c r="CC126" s="73"/>
      <c r="CD126" s="73"/>
      <c r="CE126" s="73"/>
      <c r="CF126" s="73"/>
    </row>
    <row r="127" spans="1:84" s="74" customFormat="1" ht="21" x14ac:dyDescent="0.45">
      <c r="A127" s="108">
        <v>44866</v>
      </c>
      <c r="B127" s="109">
        <v>119.58578756517056</v>
      </c>
      <c r="C127" s="109">
        <v>74.65331213874687</v>
      </c>
      <c r="D127" s="109">
        <v>135.56547083701452</v>
      </c>
      <c r="E127" s="109">
        <v>139.78687040681109</v>
      </c>
      <c r="F127" s="109">
        <v>175.36056080164474</v>
      </c>
      <c r="G127" s="109">
        <v>141.36138321393886</v>
      </c>
      <c r="H127" s="109">
        <v>133.90594788704595</v>
      </c>
      <c r="I127" s="109">
        <v>144.43236952027331</v>
      </c>
      <c r="J127" s="109">
        <v>136.95407024846199</v>
      </c>
      <c r="K127" s="109">
        <v>177.54616809637039</v>
      </c>
      <c r="L127" s="109">
        <v>146.09341756764996</v>
      </c>
      <c r="M127" s="109">
        <v>146.28790362850805</v>
      </c>
      <c r="N127" s="109">
        <v>153.93914564627684</v>
      </c>
      <c r="O127" s="109">
        <v>130.1135109247731</v>
      </c>
      <c r="P127" s="109">
        <v>117.75681673333534</v>
      </c>
      <c r="Q127" s="109">
        <v>166.0818399249352</v>
      </c>
      <c r="R127" s="109">
        <v>132.44710019324341</v>
      </c>
      <c r="S127" s="109">
        <v>159.30511801729389</v>
      </c>
      <c r="T127" s="109">
        <v>141.21456948051767</v>
      </c>
      <c r="U127" s="71"/>
      <c r="V127" s="108">
        <v>44866</v>
      </c>
      <c r="W127" s="109">
        <f t="shared" si="285"/>
        <v>0.36117762737805492</v>
      </c>
      <c r="X127" s="109">
        <f t="shared" si="286"/>
        <v>-2.0692145172428553</v>
      </c>
      <c r="Y127" s="109">
        <f t="shared" si="287"/>
        <v>3.123975911237892</v>
      </c>
      <c r="Z127" s="109">
        <f t="shared" si="288"/>
        <v>7.6797420747134453</v>
      </c>
      <c r="AA127" s="109">
        <f t="shared" si="289"/>
        <v>14.532646717479935</v>
      </c>
      <c r="AB127" s="109">
        <f t="shared" si="290"/>
        <v>1.3115206575608767</v>
      </c>
      <c r="AC127" s="109">
        <f t="shared" si="291"/>
        <v>2.7937889786582701</v>
      </c>
      <c r="AD127" s="109">
        <f t="shared" si="292"/>
        <v>10.46959501598721</v>
      </c>
      <c r="AE127" s="109">
        <f t="shared" si="293"/>
        <v>-3.34358503506148</v>
      </c>
      <c r="AF127" s="109">
        <f t="shared" si="294"/>
        <v>2.7032768516331345</v>
      </c>
      <c r="AG127" s="109">
        <f t="shared" si="295"/>
        <v>3.7525252723515479</v>
      </c>
      <c r="AH127" s="109">
        <f t="shared" si="296"/>
        <v>2.6799300138591491</v>
      </c>
      <c r="AI127" s="109">
        <f t="shared" si="297"/>
        <v>4.3591662499213584</v>
      </c>
      <c r="AJ127" s="109">
        <f t="shared" si="298"/>
        <v>2.400794525541599</v>
      </c>
      <c r="AK127" s="109">
        <f t="shared" si="299"/>
        <v>3.3504929320104679</v>
      </c>
      <c r="AL127" s="109">
        <f t="shared" si="300"/>
        <v>1.8159745167802157</v>
      </c>
      <c r="AM127" s="109">
        <f t="shared" si="301"/>
        <v>4.2660757257334581</v>
      </c>
      <c r="AN127" s="109">
        <f t="shared" si="302"/>
        <v>3.8523593146378801</v>
      </c>
      <c r="AO127" s="109">
        <f t="shared" si="303"/>
        <v>3.3413659443611436</v>
      </c>
      <c r="AP127" s="71"/>
      <c r="AQ127" s="71"/>
      <c r="AR127" s="72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M127" s="72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73"/>
      <c r="BY127" s="73"/>
      <c r="BZ127" s="73"/>
      <c r="CA127" s="73"/>
      <c r="CB127" s="73"/>
      <c r="CC127" s="73"/>
      <c r="CD127" s="73"/>
      <c r="CE127" s="73"/>
      <c r="CF127" s="73"/>
    </row>
    <row r="128" spans="1:84" s="74" customFormat="1" ht="21" x14ac:dyDescent="0.45">
      <c r="A128" s="110">
        <v>44896</v>
      </c>
      <c r="B128" s="111">
        <v>126.07206583777105</v>
      </c>
      <c r="C128" s="111">
        <v>73.705166814624903</v>
      </c>
      <c r="D128" s="111">
        <v>144.86513707065976</v>
      </c>
      <c r="E128" s="111">
        <v>147.11032622463699</v>
      </c>
      <c r="F128" s="111">
        <v>166.31040494023543</v>
      </c>
      <c r="G128" s="111">
        <v>143.10541910353501</v>
      </c>
      <c r="H128" s="111">
        <v>143.77281586563973</v>
      </c>
      <c r="I128" s="111">
        <v>181.42566574623379</v>
      </c>
      <c r="J128" s="111">
        <v>151.54040116731016</v>
      </c>
      <c r="K128" s="111">
        <v>191.22402511175213</v>
      </c>
      <c r="L128" s="111">
        <v>147.4639022147953</v>
      </c>
      <c r="M128" s="111">
        <v>156.6596116681622</v>
      </c>
      <c r="N128" s="111">
        <v>158.47196387817033</v>
      </c>
      <c r="O128" s="111">
        <v>130.65107124455952</v>
      </c>
      <c r="P128" s="111">
        <v>115.75973154127136</v>
      </c>
      <c r="Q128" s="111">
        <v>167.21545069977989</v>
      </c>
      <c r="R128" s="111">
        <v>134.31152614147916</v>
      </c>
      <c r="S128" s="111">
        <v>163.95979833561779</v>
      </c>
      <c r="T128" s="111">
        <v>146.2701772128373</v>
      </c>
      <c r="U128" s="71"/>
      <c r="V128" s="110">
        <v>44896</v>
      </c>
      <c r="W128" s="111">
        <f t="shared" si="285"/>
        <v>2.0375561350618909E-2</v>
      </c>
      <c r="X128" s="111">
        <f t="shared" si="286"/>
        <v>2.2760755302527258</v>
      </c>
      <c r="Y128" s="111">
        <f t="shared" si="287"/>
        <v>2.4301142298549081</v>
      </c>
      <c r="Z128" s="111">
        <f t="shared" si="288"/>
        <v>8.638024687071038</v>
      </c>
      <c r="AA128" s="111">
        <f t="shared" si="289"/>
        <v>15.84926567610087</v>
      </c>
      <c r="AB128" s="111">
        <f t="shared" si="290"/>
        <v>1.4976040933396604</v>
      </c>
      <c r="AC128" s="111">
        <f t="shared" si="291"/>
        <v>1.8700314227294541</v>
      </c>
      <c r="AD128" s="111">
        <f t="shared" si="292"/>
        <v>9.1113980959598848</v>
      </c>
      <c r="AE128" s="111">
        <f t="shared" si="293"/>
        <v>0.82167824863435612</v>
      </c>
      <c r="AF128" s="111">
        <f t="shared" si="294"/>
        <v>4.3747740768893948</v>
      </c>
      <c r="AG128" s="111">
        <f t="shared" si="295"/>
        <v>3.8985935554544824</v>
      </c>
      <c r="AH128" s="111">
        <f t="shared" si="296"/>
        <v>3.0147660584647298</v>
      </c>
      <c r="AI128" s="111">
        <f t="shared" si="297"/>
        <v>3.1688204923681269</v>
      </c>
      <c r="AJ128" s="111">
        <f t="shared" si="298"/>
        <v>2.3337953669733054</v>
      </c>
      <c r="AK128" s="111">
        <f t="shared" si="299"/>
        <v>3.8469319437954113</v>
      </c>
      <c r="AL128" s="111">
        <f t="shared" si="300"/>
        <v>-1.3105676004316678</v>
      </c>
      <c r="AM128" s="111">
        <f t="shared" si="301"/>
        <v>3.5781533284567217</v>
      </c>
      <c r="AN128" s="111">
        <f t="shared" si="302"/>
        <v>3.3349491379297262</v>
      </c>
      <c r="AO128" s="111">
        <f t="shared" si="303"/>
        <v>3.2938478914642815</v>
      </c>
      <c r="AP128" s="71"/>
      <c r="AQ128" s="71"/>
      <c r="AR128" s="72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  <c r="BI128" s="73"/>
      <c r="BJ128" s="73"/>
      <c r="BK128" s="73"/>
      <c r="BM128" s="72"/>
      <c r="BN128" s="73"/>
      <c r="BO128" s="73"/>
      <c r="BP128" s="73"/>
      <c r="BQ128" s="73"/>
      <c r="BR128" s="73"/>
      <c r="BS128" s="73"/>
      <c r="BT128" s="73"/>
      <c r="BU128" s="73"/>
      <c r="BV128" s="73"/>
      <c r="BW128" s="73"/>
      <c r="BX128" s="73"/>
      <c r="BY128" s="73"/>
      <c r="BZ128" s="73"/>
      <c r="CA128" s="73"/>
      <c r="CB128" s="73"/>
      <c r="CC128" s="73"/>
      <c r="CD128" s="73"/>
      <c r="CE128" s="73"/>
      <c r="CF128" s="73"/>
    </row>
    <row r="129" spans="1:84" s="74" customFormat="1" ht="21" x14ac:dyDescent="0.45">
      <c r="A129" s="77">
        <v>44927</v>
      </c>
      <c r="B129" s="78">
        <v>130.72322854003593</v>
      </c>
      <c r="C129" s="78">
        <v>65.266350017258333</v>
      </c>
      <c r="D129" s="78">
        <v>138.36798031530824</v>
      </c>
      <c r="E129" s="78">
        <v>139.92324654786358</v>
      </c>
      <c r="F129" s="78">
        <v>139.97764404580485</v>
      </c>
      <c r="G129" s="78">
        <v>138.91730904374069</v>
      </c>
      <c r="H129" s="78">
        <v>132.95469541182763</v>
      </c>
      <c r="I129" s="78">
        <v>150.86528009266408</v>
      </c>
      <c r="J129" s="78">
        <v>141.9990999940068</v>
      </c>
      <c r="K129" s="78">
        <v>197.14912876209931</v>
      </c>
      <c r="L129" s="78">
        <v>146.78124313771252</v>
      </c>
      <c r="M129" s="78">
        <v>133.46038136169497</v>
      </c>
      <c r="N129" s="78">
        <v>146.63691333319142</v>
      </c>
      <c r="O129" s="78">
        <v>129.21045725131194</v>
      </c>
      <c r="P129" s="78">
        <v>104.33236117497941</v>
      </c>
      <c r="Q129" s="78">
        <v>159.40938397664002</v>
      </c>
      <c r="R129" s="78">
        <v>122.28617846747557</v>
      </c>
      <c r="S129" s="78">
        <v>156.49556923269762</v>
      </c>
      <c r="T129" s="78">
        <v>139.28145575517897</v>
      </c>
      <c r="U129" s="71"/>
      <c r="V129" s="77">
        <v>44927</v>
      </c>
      <c r="W129" s="78">
        <f t="shared" ref="W129:W131" si="304">B129/B117*100-100</f>
        <v>0.94601961366835496</v>
      </c>
      <c r="X129" s="78">
        <f t="shared" ref="X129:X131" si="305">C129/C117*100-100</f>
        <v>-10.119420507820678</v>
      </c>
      <c r="Y129" s="78">
        <f t="shared" ref="Y129:Y131" si="306">D129/D117*100-100</f>
        <v>2.6556153347896014</v>
      </c>
      <c r="Z129" s="78">
        <f t="shared" ref="Z129:Z131" si="307">E129/E117*100-100</f>
        <v>1.9596192718947378</v>
      </c>
      <c r="AA129" s="78">
        <f t="shared" ref="AA129:AA131" si="308">F129/F117*100-100</f>
        <v>4.3307600117505274</v>
      </c>
      <c r="AB129" s="78">
        <f t="shared" ref="AB129:AB131" si="309">G129/G117*100-100</f>
        <v>2.4111055512050683</v>
      </c>
      <c r="AC129" s="78">
        <f t="shared" ref="AC129:AC131" si="310">H129/H117*100-100</f>
        <v>1.9871576560007469</v>
      </c>
      <c r="AD129" s="78">
        <f t="shared" ref="AD129:AD131" si="311">I129/I117*100-100</f>
        <v>12.120762812288916</v>
      </c>
      <c r="AE129" s="78">
        <f t="shared" ref="AE129:AE131" si="312">J129/J117*100-100</f>
        <v>2.4296586269091165</v>
      </c>
      <c r="AF129" s="78">
        <f t="shared" ref="AF129:AF131" si="313">K129/K117*100-100</f>
        <v>10.281338540836614</v>
      </c>
      <c r="AG129" s="78">
        <f t="shared" ref="AG129:AG131" si="314">L129/L117*100-100</f>
        <v>3.9107406276037295</v>
      </c>
      <c r="AH129" s="78">
        <f t="shared" ref="AH129:AH131" si="315">M129/M117*100-100</f>
        <v>3.8442968962529562</v>
      </c>
      <c r="AI129" s="78">
        <f t="shared" ref="AI129:AI131" si="316">N129/N117*100-100</f>
        <v>3.3185281055311435</v>
      </c>
      <c r="AJ129" s="78">
        <f t="shared" ref="AJ129:AJ131" si="317">O129/O117*100-100</f>
        <v>2.7278574521938879</v>
      </c>
      <c r="AK129" s="78">
        <f t="shared" ref="AK129:AK131" si="318">P129/P117*100-100</f>
        <v>2.5166695037867299</v>
      </c>
      <c r="AL129" s="78">
        <f t="shared" ref="AL129:AL131" si="319">Q129/Q117*100-100</f>
        <v>-2.9957900543612652</v>
      </c>
      <c r="AM129" s="78">
        <f t="shared" ref="AM129:AM131" si="320">R129/R117*100-100</f>
        <v>4.0245621033769368</v>
      </c>
      <c r="AN129" s="78">
        <f t="shared" ref="AN129:AN131" si="321">S129/S117*100-100</f>
        <v>6.3777863449979009</v>
      </c>
      <c r="AO129" s="78">
        <f t="shared" ref="AO129:AO131" si="322">T129/T117*100-100</f>
        <v>3.2649716772158399</v>
      </c>
      <c r="AP129" s="71"/>
      <c r="AQ129" s="71"/>
      <c r="AR129" s="72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  <c r="BK129" s="73"/>
      <c r="BM129" s="72"/>
      <c r="BN129" s="73"/>
      <c r="BO129" s="73"/>
      <c r="BP129" s="73"/>
      <c r="BQ129" s="73"/>
      <c r="BR129" s="73"/>
      <c r="BS129" s="73"/>
      <c r="BT129" s="73"/>
      <c r="BU129" s="73"/>
      <c r="BV129" s="73"/>
      <c r="BW129" s="73"/>
      <c r="BX129" s="73"/>
      <c r="BY129" s="73"/>
      <c r="BZ129" s="73"/>
      <c r="CA129" s="73"/>
      <c r="CB129" s="73"/>
      <c r="CC129" s="73"/>
      <c r="CD129" s="73"/>
      <c r="CE129" s="73"/>
      <c r="CF129" s="73"/>
    </row>
    <row r="130" spans="1:84" s="74" customFormat="1" ht="21" x14ac:dyDescent="0.45">
      <c r="A130" s="69">
        <v>44958</v>
      </c>
      <c r="B130" s="70">
        <v>141.31978415806995</v>
      </c>
      <c r="C130" s="70">
        <v>63.335038467022848</v>
      </c>
      <c r="D130" s="70">
        <v>138.78694192843943</v>
      </c>
      <c r="E130" s="70">
        <v>133.63849693568608</v>
      </c>
      <c r="F130" s="70">
        <v>158.57469234439267</v>
      </c>
      <c r="G130" s="70">
        <v>136.53592799238945</v>
      </c>
      <c r="H130" s="70">
        <v>133.12028865483836</v>
      </c>
      <c r="I130" s="70">
        <v>145.51931553021552</v>
      </c>
      <c r="J130" s="70">
        <v>129.4497853919051</v>
      </c>
      <c r="K130" s="70">
        <v>188.29223382278738</v>
      </c>
      <c r="L130" s="70">
        <v>146.16110404735744</v>
      </c>
      <c r="M130" s="70">
        <v>135.42146081194298</v>
      </c>
      <c r="N130" s="70">
        <v>148.78134396135471</v>
      </c>
      <c r="O130" s="70">
        <v>133.63570093969568</v>
      </c>
      <c r="P130" s="70">
        <v>121.01345600147175</v>
      </c>
      <c r="Q130" s="70">
        <v>160.08288090442582</v>
      </c>
      <c r="R130" s="70">
        <v>116.45533465914934</v>
      </c>
      <c r="S130" s="70">
        <v>151.33547776866823</v>
      </c>
      <c r="T130" s="70">
        <v>140.48572548858044</v>
      </c>
      <c r="U130" s="71"/>
      <c r="V130" s="69">
        <v>44958</v>
      </c>
      <c r="W130" s="70">
        <f t="shared" si="304"/>
        <v>3.387486246636584</v>
      </c>
      <c r="X130" s="70">
        <f t="shared" si="305"/>
        <v>-13.795531130142081</v>
      </c>
      <c r="Y130" s="70">
        <f t="shared" si="306"/>
        <v>3.33414326343933</v>
      </c>
      <c r="Z130" s="70">
        <f t="shared" si="307"/>
        <v>0.59248646693403373</v>
      </c>
      <c r="AA130" s="70">
        <f t="shared" si="308"/>
        <v>14.153212522550064</v>
      </c>
      <c r="AB130" s="70">
        <f t="shared" si="309"/>
        <v>2.7348606458519811</v>
      </c>
      <c r="AC130" s="70">
        <f t="shared" si="310"/>
        <v>2.8265358006747761</v>
      </c>
      <c r="AD130" s="70">
        <f t="shared" si="311"/>
        <v>10.900516723689549</v>
      </c>
      <c r="AE130" s="70">
        <f t="shared" si="312"/>
        <v>2.6003554293744173</v>
      </c>
      <c r="AF130" s="70">
        <f t="shared" si="313"/>
        <v>15.414020477438271</v>
      </c>
      <c r="AG130" s="70">
        <f t="shared" si="314"/>
        <v>3.9435769989307801</v>
      </c>
      <c r="AH130" s="70">
        <f t="shared" si="315"/>
        <v>5.4836196215813686</v>
      </c>
      <c r="AI130" s="70">
        <f t="shared" si="316"/>
        <v>2.4086236064898543</v>
      </c>
      <c r="AJ130" s="70">
        <f t="shared" si="317"/>
        <v>3.9814420586415054</v>
      </c>
      <c r="AK130" s="70">
        <f t="shared" si="318"/>
        <v>5.5679457645867387</v>
      </c>
      <c r="AL130" s="70">
        <f t="shared" si="319"/>
        <v>0.22540246158698096</v>
      </c>
      <c r="AM130" s="70">
        <f t="shared" si="320"/>
        <v>3.3224115161866905</v>
      </c>
      <c r="AN130" s="70">
        <f t="shared" si="321"/>
        <v>8.2810831873211725</v>
      </c>
      <c r="AO130" s="70">
        <f t="shared" si="322"/>
        <v>4.6775647761586754</v>
      </c>
      <c r="AP130" s="71"/>
      <c r="AQ130" s="71"/>
      <c r="AR130" s="72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M130" s="72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  <c r="BY130" s="73"/>
      <c r="BZ130" s="73"/>
      <c r="CA130" s="73"/>
      <c r="CB130" s="73"/>
      <c r="CC130" s="73"/>
      <c r="CD130" s="73"/>
      <c r="CE130" s="73"/>
      <c r="CF130" s="73"/>
    </row>
    <row r="131" spans="1:84" s="74" customFormat="1" ht="21" x14ac:dyDescent="0.45">
      <c r="A131" s="69">
        <v>44986</v>
      </c>
      <c r="B131" s="70">
        <v>144.48442672817237</v>
      </c>
      <c r="C131" s="70">
        <v>69.566078693803505</v>
      </c>
      <c r="D131" s="70">
        <v>148.3175644342713</v>
      </c>
      <c r="E131" s="70">
        <v>142.35062404871942</v>
      </c>
      <c r="F131" s="70">
        <v>157.8740858201657</v>
      </c>
      <c r="G131" s="70">
        <v>136.23809637962233</v>
      </c>
      <c r="H131" s="70">
        <v>134.03978754451461</v>
      </c>
      <c r="I131" s="70">
        <v>158.24546765798584</v>
      </c>
      <c r="J131" s="70">
        <v>138.79111178780499</v>
      </c>
      <c r="K131" s="70">
        <v>189.70049735652304</v>
      </c>
      <c r="L131" s="70">
        <v>147.06880057466876</v>
      </c>
      <c r="M131" s="70">
        <v>137.71178704505792</v>
      </c>
      <c r="N131" s="70">
        <v>147.89221771047599</v>
      </c>
      <c r="O131" s="70">
        <v>134.26144639886007</v>
      </c>
      <c r="P131" s="70">
        <v>140.77044026074765</v>
      </c>
      <c r="Q131" s="70">
        <v>165.40440158812163</v>
      </c>
      <c r="R131" s="70">
        <v>122.82856057172783</v>
      </c>
      <c r="S131" s="70">
        <v>150.70021505507114</v>
      </c>
      <c r="T131" s="70">
        <v>144.53640218154152</v>
      </c>
      <c r="U131" s="71"/>
      <c r="V131" s="69">
        <v>44986</v>
      </c>
      <c r="W131" s="70">
        <f t="shared" si="304"/>
        <v>2.5645449398245148</v>
      </c>
      <c r="X131" s="70">
        <f t="shared" si="305"/>
        <v>-3.7906373023937476</v>
      </c>
      <c r="Y131" s="70">
        <f t="shared" si="306"/>
        <v>4.7857245136673612</v>
      </c>
      <c r="Z131" s="70">
        <f t="shared" si="307"/>
        <v>-0.99015334525159915</v>
      </c>
      <c r="AA131" s="70">
        <f t="shared" si="308"/>
        <v>10.695415595309669</v>
      </c>
      <c r="AB131" s="70">
        <f t="shared" si="309"/>
        <v>1.6322282822857943</v>
      </c>
      <c r="AC131" s="70">
        <f t="shared" si="310"/>
        <v>0.29511862299953862</v>
      </c>
      <c r="AD131" s="70">
        <f t="shared" si="311"/>
        <v>11.134629376815923</v>
      </c>
      <c r="AE131" s="70">
        <f t="shared" si="312"/>
        <v>0.90151250826122009</v>
      </c>
      <c r="AF131" s="70">
        <f t="shared" si="313"/>
        <v>11.739725268604829</v>
      </c>
      <c r="AG131" s="70">
        <f t="shared" si="314"/>
        <v>4.0298311089291161</v>
      </c>
      <c r="AH131" s="70">
        <f t="shared" si="315"/>
        <v>4.026348097091855</v>
      </c>
      <c r="AI131" s="70">
        <f t="shared" si="316"/>
        <v>4.6897205690981991</v>
      </c>
      <c r="AJ131" s="70">
        <f t="shared" si="317"/>
        <v>3.9968909959660692</v>
      </c>
      <c r="AK131" s="70">
        <f t="shared" si="318"/>
        <v>5.2959747695143164</v>
      </c>
      <c r="AL131" s="70">
        <f t="shared" si="319"/>
        <v>1.7193042173884407</v>
      </c>
      <c r="AM131" s="70">
        <f t="shared" si="320"/>
        <v>2.2253393916488875</v>
      </c>
      <c r="AN131" s="70">
        <f t="shared" si="321"/>
        <v>6.0374224529459894</v>
      </c>
      <c r="AO131" s="70">
        <f t="shared" si="322"/>
        <v>4.0333651238442627</v>
      </c>
      <c r="AP131" s="71"/>
      <c r="AQ131" s="71"/>
      <c r="AR131" s="72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  <c r="BG131" s="73"/>
      <c r="BH131" s="73"/>
      <c r="BI131" s="73"/>
      <c r="BJ131" s="73"/>
      <c r="BK131" s="73"/>
      <c r="BM131" s="72"/>
      <c r="BN131" s="73"/>
      <c r="BO131" s="73"/>
      <c r="BP131" s="73"/>
      <c r="BQ131" s="73"/>
      <c r="BR131" s="73"/>
      <c r="BS131" s="73"/>
      <c r="BT131" s="73"/>
      <c r="BU131" s="73"/>
      <c r="BV131" s="73"/>
      <c r="BW131" s="73"/>
      <c r="BX131" s="73"/>
      <c r="BY131" s="73"/>
      <c r="BZ131" s="73"/>
      <c r="CA131" s="73"/>
      <c r="CB131" s="73"/>
      <c r="CC131" s="73"/>
      <c r="CD131" s="73"/>
      <c r="CE131" s="73"/>
      <c r="CF131" s="73"/>
    </row>
    <row r="132" spans="1:84" s="74" customFormat="1" ht="21" x14ac:dyDescent="0.45">
      <c r="A132" s="69">
        <v>45017</v>
      </c>
      <c r="B132" s="70">
        <v>130.03782698927137</v>
      </c>
      <c r="C132" s="70">
        <v>62.193637913447532</v>
      </c>
      <c r="D132" s="70">
        <v>139.79870029174742</v>
      </c>
      <c r="E132" s="70">
        <v>126.1291940297351</v>
      </c>
      <c r="F132" s="70">
        <v>153.37441313978269</v>
      </c>
      <c r="G132" s="70">
        <v>139.22502643913302</v>
      </c>
      <c r="H132" s="70">
        <v>117.49566541733425</v>
      </c>
      <c r="I132" s="70">
        <v>167.63715046687824</v>
      </c>
      <c r="J132" s="70">
        <v>134.39727622193055</v>
      </c>
      <c r="K132" s="70">
        <v>194.20451199224112</v>
      </c>
      <c r="L132" s="70">
        <v>147.16319133275417</v>
      </c>
      <c r="M132" s="70">
        <v>139.95968576832166</v>
      </c>
      <c r="N132" s="70">
        <v>141.32356012324368</v>
      </c>
      <c r="O132" s="70">
        <v>134.59675187424835</v>
      </c>
      <c r="P132" s="70">
        <v>121.79351303408302</v>
      </c>
      <c r="Q132" s="70">
        <v>165.32246997375461</v>
      </c>
      <c r="R132" s="70">
        <v>118.4271374468636</v>
      </c>
      <c r="S132" s="70">
        <v>153.61187699838007</v>
      </c>
      <c r="T132" s="70">
        <v>140.38039225223653</v>
      </c>
      <c r="U132" s="71"/>
      <c r="V132" s="69">
        <v>45017</v>
      </c>
      <c r="W132" s="70">
        <f t="shared" ref="W132:W134" si="323">B132/B120*100-100</f>
        <v>2.1118376132994285</v>
      </c>
      <c r="X132" s="70">
        <f t="shared" ref="X132:X134" si="324">C132/C120*100-100</f>
        <v>-3.0600499798039209</v>
      </c>
      <c r="Y132" s="70">
        <f t="shared" ref="Y132:Y134" si="325">D132/D120*100-100</f>
        <v>2.0981114846084381</v>
      </c>
      <c r="Z132" s="70">
        <f t="shared" ref="Z132:Z134" si="326">E132/E120*100-100</f>
        <v>-3.9280997375703919</v>
      </c>
      <c r="AA132" s="70">
        <f t="shared" ref="AA132:AA134" si="327">F132/F120*100-100</f>
        <v>13.15238006457821</v>
      </c>
      <c r="AB132" s="70">
        <f t="shared" ref="AB132:AB134" si="328">G132/G120*100-100</f>
        <v>1.7563510952460319</v>
      </c>
      <c r="AC132" s="70">
        <f t="shared" ref="AC132:AC134" si="329">H132/H120*100-100</f>
        <v>0.15594804719478361</v>
      </c>
      <c r="AD132" s="70">
        <f t="shared" ref="AD132:AD134" si="330">I132/I120*100-100</f>
        <v>6.3912539354117968</v>
      </c>
      <c r="AE132" s="70">
        <f t="shared" ref="AE132:AE134" si="331">J132/J120*100-100</f>
        <v>-2.1896203781025605</v>
      </c>
      <c r="AF132" s="70">
        <f t="shared" ref="AF132:AF134" si="332">K132/K120*100-100</f>
        <v>7.0476879163905153</v>
      </c>
      <c r="AG132" s="70">
        <f t="shared" ref="AG132:AG134" si="333">L132/L120*100-100</f>
        <v>3.7352825701231609</v>
      </c>
      <c r="AH132" s="70">
        <f t="shared" ref="AH132:AH134" si="334">M132/M120*100-100</f>
        <v>2.9303061222319116</v>
      </c>
      <c r="AI132" s="70">
        <f t="shared" ref="AI132:AI134" si="335">N132/N120*100-100</f>
        <v>-2.643404317059364</v>
      </c>
      <c r="AJ132" s="70">
        <f t="shared" ref="AJ132:AJ134" si="336">O132/O120*100-100</f>
        <v>3.3718079536845664</v>
      </c>
      <c r="AK132" s="70">
        <f t="shared" ref="AK132:AK134" si="337">P132/P120*100-100</f>
        <v>4.6162758905471577</v>
      </c>
      <c r="AL132" s="70">
        <f t="shared" ref="AL132:AL134" si="338">Q132/Q120*100-100</f>
        <v>7.2413778697835198</v>
      </c>
      <c r="AM132" s="70">
        <f t="shared" ref="AM132:AM134" si="339">R132/R120*100-100</f>
        <v>4.9346738062396867</v>
      </c>
      <c r="AN132" s="70">
        <f t="shared" ref="AN132:AN134" si="340">S132/S120*100-100</f>
        <v>8.7752479512906092</v>
      </c>
      <c r="AO132" s="70">
        <f t="shared" ref="AO132:AO134" si="341">T132/T120*100-100</f>
        <v>3.3731418750163868</v>
      </c>
      <c r="AP132" s="71"/>
      <c r="AQ132" s="71"/>
      <c r="AR132" s="72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M132" s="72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73"/>
      <c r="BY132" s="73"/>
      <c r="BZ132" s="73"/>
      <c r="CA132" s="73"/>
      <c r="CB132" s="73"/>
      <c r="CC132" s="73"/>
      <c r="CD132" s="73"/>
      <c r="CE132" s="73"/>
      <c r="CF132" s="73"/>
    </row>
    <row r="133" spans="1:84" s="74" customFormat="1" ht="21" x14ac:dyDescent="0.45">
      <c r="A133" s="69">
        <v>45047</v>
      </c>
      <c r="B133" s="70">
        <v>122.14100453384179</v>
      </c>
      <c r="C133" s="70">
        <v>62.333228589972663</v>
      </c>
      <c r="D133" s="70">
        <v>141.8823437578842</v>
      </c>
      <c r="E133" s="70">
        <v>127.48422975771946</v>
      </c>
      <c r="F133" s="70">
        <v>158.31070392442879</v>
      </c>
      <c r="G133" s="70">
        <v>140.56183111217604</v>
      </c>
      <c r="H133" s="70">
        <v>118.73514111139313</v>
      </c>
      <c r="I133" s="70">
        <v>164.3584896050923</v>
      </c>
      <c r="J133" s="70">
        <v>139.16559259704684</v>
      </c>
      <c r="K133" s="70">
        <v>201.14437257844855</v>
      </c>
      <c r="L133" s="70">
        <v>148.22639939927475</v>
      </c>
      <c r="M133" s="70">
        <v>139.02386613280171</v>
      </c>
      <c r="N133" s="70">
        <v>149.42512681615477</v>
      </c>
      <c r="O133" s="70">
        <v>134.51315284815732</v>
      </c>
      <c r="P133" s="70">
        <v>113.07613842401859</v>
      </c>
      <c r="Q133" s="70">
        <v>172.39596723602509</v>
      </c>
      <c r="R133" s="70">
        <v>122.69190439721621</v>
      </c>
      <c r="S133" s="70">
        <v>156.3173453872902</v>
      </c>
      <c r="T133" s="70">
        <v>141.11594744734961</v>
      </c>
      <c r="U133" s="71"/>
      <c r="V133" s="69">
        <v>45047</v>
      </c>
      <c r="W133" s="70">
        <f t="shared" si="323"/>
        <v>1.3334154867564791</v>
      </c>
      <c r="X133" s="70">
        <f t="shared" si="324"/>
        <v>-7.2142263292333126</v>
      </c>
      <c r="Y133" s="70">
        <f t="shared" si="325"/>
        <v>2.1184636510107993</v>
      </c>
      <c r="Z133" s="70">
        <f t="shared" si="326"/>
        <v>2.4736771073556412</v>
      </c>
      <c r="AA133" s="70">
        <f t="shared" si="327"/>
        <v>5.9672817126848088</v>
      </c>
      <c r="AB133" s="70">
        <f t="shared" si="328"/>
        <v>3.8580884275097276</v>
      </c>
      <c r="AC133" s="70">
        <f t="shared" si="329"/>
        <v>0.72122347361084849</v>
      </c>
      <c r="AD133" s="70">
        <f t="shared" si="330"/>
        <v>4.8522571862401378</v>
      </c>
      <c r="AE133" s="70">
        <f t="shared" si="331"/>
        <v>-1.1327232525051727</v>
      </c>
      <c r="AF133" s="70">
        <f t="shared" si="332"/>
        <v>11.047606189125943</v>
      </c>
      <c r="AG133" s="70">
        <f t="shared" si="333"/>
        <v>4.0341546760957954</v>
      </c>
      <c r="AH133" s="70">
        <f t="shared" si="334"/>
        <v>5.1512170843090956</v>
      </c>
      <c r="AI133" s="70">
        <f t="shared" si="335"/>
        <v>6.3826452356167351E-2</v>
      </c>
      <c r="AJ133" s="70">
        <f t="shared" si="336"/>
        <v>2.7656463434198457</v>
      </c>
      <c r="AK133" s="70">
        <f t="shared" si="337"/>
        <v>4.5236410833890801</v>
      </c>
      <c r="AL133" s="70">
        <f t="shared" si="338"/>
        <v>5.5604406118595477</v>
      </c>
      <c r="AM133" s="70">
        <f t="shared" si="339"/>
        <v>3.177556856857322</v>
      </c>
      <c r="AN133" s="70">
        <f t="shared" si="340"/>
        <v>11.493568789974049</v>
      </c>
      <c r="AO133" s="70">
        <f t="shared" si="341"/>
        <v>3.8554795121098664</v>
      </c>
      <c r="AP133" s="71"/>
      <c r="AQ133" s="71"/>
      <c r="AR133" s="72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M133" s="72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73"/>
      <c r="CA133" s="73"/>
      <c r="CB133" s="73"/>
      <c r="CC133" s="73"/>
      <c r="CD133" s="73"/>
      <c r="CE133" s="73"/>
      <c r="CF133" s="73"/>
    </row>
    <row r="134" spans="1:84" s="74" customFormat="1" ht="21" x14ac:dyDescent="0.45">
      <c r="A134" s="69">
        <v>45078</v>
      </c>
      <c r="B134" s="70">
        <v>118.3379687925682</v>
      </c>
      <c r="C134" s="70">
        <v>61.07980058304026</v>
      </c>
      <c r="D134" s="70">
        <v>139.44600634486312</v>
      </c>
      <c r="E134" s="70">
        <v>119.9172257308233</v>
      </c>
      <c r="F134" s="70">
        <v>154.69221361558411</v>
      </c>
      <c r="G134" s="70">
        <v>141.92464428718978</v>
      </c>
      <c r="H134" s="70">
        <v>119.8422465107241</v>
      </c>
      <c r="I134" s="70">
        <v>139.48216811496607</v>
      </c>
      <c r="J134" s="70">
        <v>138.01350746138337</v>
      </c>
      <c r="K134" s="70">
        <v>206.77198647237111</v>
      </c>
      <c r="L134" s="70">
        <v>148.19960814510966</v>
      </c>
      <c r="M134" s="70">
        <v>137.37029516395708</v>
      </c>
      <c r="N134" s="70">
        <v>137.95917055950952</v>
      </c>
      <c r="O134" s="70">
        <v>134.99204282585868</v>
      </c>
      <c r="P134" s="70">
        <v>112.92395244844742</v>
      </c>
      <c r="Q134" s="70">
        <v>176.63850442376486</v>
      </c>
      <c r="R134" s="70">
        <v>119.3734958783099</v>
      </c>
      <c r="S134" s="70">
        <v>160.88480653958067</v>
      </c>
      <c r="T134" s="70">
        <v>139.6551010903753</v>
      </c>
      <c r="U134" s="71"/>
      <c r="V134" s="69">
        <v>45078</v>
      </c>
      <c r="W134" s="70">
        <f t="shared" si="323"/>
        <v>2.1718958130560395</v>
      </c>
      <c r="X134" s="70">
        <f t="shared" si="324"/>
        <v>-12.867440471844233</v>
      </c>
      <c r="Y134" s="70">
        <f t="shared" si="325"/>
        <v>1.1717122640116315</v>
      </c>
      <c r="Z134" s="70">
        <f t="shared" si="326"/>
        <v>-10.500755621364135</v>
      </c>
      <c r="AA134" s="70">
        <f t="shared" si="327"/>
        <v>10.180155455001554</v>
      </c>
      <c r="AB134" s="70">
        <f t="shared" si="328"/>
        <v>5.8621308807175012</v>
      </c>
      <c r="AC134" s="70">
        <f t="shared" si="329"/>
        <v>3.1702433480397474</v>
      </c>
      <c r="AD134" s="70">
        <f t="shared" si="330"/>
        <v>9.9882869474757996</v>
      </c>
      <c r="AE134" s="70">
        <f t="shared" si="331"/>
        <v>-1.8533305119944714</v>
      </c>
      <c r="AF134" s="70">
        <f t="shared" si="332"/>
        <v>18.479649218040976</v>
      </c>
      <c r="AG134" s="70">
        <f t="shared" si="333"/>
        <v>4.4630526460635309</v>
      </c>
      <c r="AH134" s="70">
        <f t="shared" si="334"/>
        <v>7.4524863916512203</v>
      </c>
      <c r="AI134" s="70">
        <f t="shared" si="335"/>
        <v>5.4555389268989671</v>
      </c>
      <c r="AJ134" s="70">
        <f t="shared" si="336"/>
        <v>2.9088083842806043</v>
      </c>
      <c r="AK134" s="70">
        <f t="shared" si="337"/>
        <v>4.6311117480148454</v>
      </c>
      <c r="AL134" s="70">
        <f t="shared" si="338"/>
        <v>2.9420579952038821</v>
      </c>
      <c r="AM134" s="70">
        <f t="shared" si="339"/>
        <v>4.9747284243411229</v>
      </c>
      <c r="AN134" s="70">
        <f t="shared" si="340"/>
        <v>19.504710498067041</v>
      </c>
      <c r="AO134" s="70">
        <f t="shared" si="341"/>
        <v>5.311760440766804</v>
      </c>
      <c r="AP134" s="71"/>
      <c r="AQ134" s="71"/>
      <c r="AR134" s="72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M134" s="72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  <c r="CB134" s="73"/>
      <c r="CC134" s="73"/>
      <c r="CD134" s="73"/>
      <c r="CE134" s="73"/>
      <c r="CF134" s="73"/>
    </row>
    <row r="135" spans="1:84" s="74" customFormat="1" ht="21" x14ac:dyDescent="0.45">
      <c r="A135" s="69">
        <v>45108</v>
      </c>
      <c r="B135" s="70">
        <v>118.30841724258167</v>
      </c>
      <c r="C135" s="70">
        <v>66.518902566494532</v>
      </c>
      <c r="D135" s="70">
        <v>139.22155363450455</v>
      </c>
      <c r="E135" s="70">
        <v>129.99548653267914</v>
      </c>
      <c r="F135" s="70">
        <v>165.12321531229199</v>
      </c>
      <c r="G135" s="70">
        <v>143.13734052692107</v>
      </c>
      <c r="H135" s="70">
        <v>124.89391349354926</v>
      </c>
      <c r="I135" s="70">
        <v>154.60360007810323</v>
      </c>
      <c r="J135" s="70">
        <v>137.78715985106663</v>
      </c>
      <c r="K135" s="70">
        <v>202.66058601644687</v>
      </c>
      <c r="L135" s="70">
        <v>149.35316672545204</v>
      </c>
      <c r="M135" s="70">
        <v>143.16487190278133</v>
      </c>
      <c r="N135" s="70">
        <v>150.37372667841385</v>
      </c>
      <c r="O135" s="70">
        <v>135.1572914023574</v>
      </c>
      <c r="P135" s="70">
        <v>123.21638327709752</v>
      </c>
      <c r="Q135" s="70">
        <v>173.54555208216169</v>
      </c>
      <c r="R135" s="70">
        <v>120.45183788082555</v>
      </c>
      <c r="S135" s="70">
        <v>164.5438608578495</v>
      </c>
      <c r="T135" s="70">
        <v>142.48275561270918</v>
      </c>
      <c r="U135" s="71"/>
      <c r="V135" s="69">
        <v>45108</v>
      </c>
      <c r="W135" s="70">
        <f t="shared" ref="W135:W137" si="342">B135/B123*100-100</f>
        <v>2.8370222885150156</v>
      </c>
      <c r="X135" s="70">
        <f t="shared" ref="X135:X137" si="343">C135/C123*100-100</f>
        <v>-10.007748319674121</v>
      </c>
      <c r="Y135" s="70">
        <f t="shared" ref="Y135:Y137" si="344">D135/D123*100-100</f>
        <v>0.96928238855349491</v>
      </c>
      <c r="Z135" s="70">
        <f t="shared" ref="Z135:Z137" si="345">E135/E123*100-100</f>
        <v>-4.0976438774704889</v>
      </c>
      <c r="AA135" s="70">
        <f t="shared" ref="AA135:AA137" si="346">F135/F123*100-100</f>
        <v>8.742620589923348</v>
      </c>
      <c r="AB135" s="70">
        <f t="shared" ref="AB135:AB137" si="347">G135/G123*100-100</f>
        <v>5.8190904270906145</v>
      </c>
      <c r="AC135" s="70">
        <f t="shared" ref="AC135:AC137" si="348">H135/H123*100-100</f>
        <v>2.9527340929133459</v>
      </c>
      <c r="AD135" s="70">
        <f t="shared" ref="AD135:AD137" si="349">I135/I123*100-100</f>
        <v>7.9856454628309876</v>
      </c>
      <c r="AE135" s="70">
        <f t="shared" ref="AE135:AE137" si="350">J135/J123*100-100</f>
        <v>0.38281860576520899</v>
      </c>
      <c r="AF135" s="70">
        <f t="shared" ref="AF135:AF137" si="351">K135/K123*100-100</f>
        <v>11.273917624981138</v>
      </c>
      <c r="AG135" s="70">
        <f t="shared" ref="AG135:AG137" si="352">L135/L123*100-100</f>
        <v>4.329164443773962</v>
      </c>
      <c r="AH135" s="70">
        <f t="shared" ref="AH135:AH137" si="353">M135/M123*100-100</f>
        <v>7.3630444380877123</v>
      </c>
      <c r="AI135" s="70">
        <f t="shared" ref="AI135:AI137" si="354">N135/N123*100-100</f>
        <v>7.3215095173375175</v>
      </c>
      <c r="AJ135" s="70">
        <f t="shared" ref="AJ135:AJ137" si="355">O135/O123*100-100</f>
        <v>2.7594679475712098</v>
      </c>
      <c r="AK135" s="70">
        <f t="shared" ref="AK135:AK137" si="356">P135/P123*100-100</f>
        <v>3.4879706377130049</v>
      </c>
      <c r="AL135" s="70">
        <f t="shared" ref="AL135:AL137" si="357">Q135/Q123*100-100</f>
        <v>4.6002367419899457</v>
      </c>
      <c r="AM135" s="70">
        <f t="shared" ref="AM135:AM137" si="358">R135/R123*100-100</f>
        <v>2.1356121680911002</v>
      </c>
      <c r="AN135" s="70">
        <f t="shared" ref="AN135:AN137" si="359">S135/S123*100-100</f>
        <v>18.528342353129986</v>
      </c>
      <c r="AO135" s="70">
        <f t="shared" ref="AO135:AO137" si="360">T135/T123*100-100</f>
        <v>5.0763528633504222</v>
      </c>
      <c r="AP135" s="71"/>
      <c r="AQ135" s="71"/>
      <c r="AR135" s="72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73"/>
      <c r="BK135" s="73"/>
      <c r="BM135" s="72"/>
      <c r="BN135" s="73"/>
      <c r="BO135" s="73"/>
      <c r="BP135" s="73"/>
      <c r="BQ135" s="73"/>
      <c r="BR135" s="73"/>
      <c r="BS135" s="73"/>
      <c r="BT135" s="73"/>
      <c r="BU135" s="73"/>
      <c r="BV135" s="73"/>
      <c r="BW135" s="73"/>
      <c r="BX135" s="73"/>
      <c r="BY135" s="73"/>
      <c r="BZ135" s="73"/>
      <c r="CA135" s="73"/>
      <c r="CB135" s="73"/>
      <c r="CC135" s="73"/>
      <c r="CD135" s="73"/>
      <c r="CE135" s="73"/>
      <c r="CF135" s="73"/>
    </row>
    <row r="136" spans="1:84" s="74" customFormat="1" ht="21" x14ac:dyDescent="0.45">
      <c r="A136" s="69">
        <v>45139</v>
      </c>
      <c r="B136" s="70">
        <v>120.37491846893974</v>
      </c>
      <c r="C136" s="70">
        <v>64.164605303576394</v>
      </c>
      <c r="D136" s="70">
        <v>130.85996833491146</v>
      </c>
      <c r="E136" s="70">
        <v>137.03204649855286</v>
      </c>
      <c r="F136" s="70">
        <v>157.59043005225556</v>
      </c>
      <c r="G136" s="70">
        <v>143.27561464880199</v>
      </c>
      <c r="H136" s="70">
        <v>128.68968126112418</v>
      </c>
      <c r="I136" s="70">
        <v>145.96669681734636</v>
      </c>
      <c r="J136" s="70">
        <v>135.47079311957671</v>
      </c>
      <c r="K136" s="70">
        <v>197.55789595207506</v>
      </c>
      <c r="L136" s="70">
        <v>149.85700260995142</v>
      </c>
      <c r="M136" s="70">
        <v>140.42429221630402</v>
      </c>
      <c r="N136" s="70">
        <v>149.6656559288611</v>
      </c>
      <c r="O136" s="70">
        <v>135.07557958769507</v>
      </c>
      <c r="P136" s="70">
        <v>123.49064395097315</v>
      </c>
      <c r="Q136" s="70">
        <v>182.62786906876062</v>
      </c>
      <c r="R136" s="70">
        <v>121.020469791191</v>
      </c>
      <c r="S136" s="70">
        <v>163.97091512084336</v>
      </c>
      <c r="T136" s="70">
        <v>141.10201335528566</v>
      </c>
      <c r="U136" s="71"/>
      <c r="V136" s="69">
        <v>45139</v>
      </c>
      <c r="W136" s="70">
        <f t="shared" si="342"/>
        <v>0.91119137570967723</v>
      </c>
      <c r="X136" s="70">
        <f t="shared" si="343"/>
        <v>-13.949156569936321</v>
      </c>
      <c r="Y136" s="70">
        <f t="shared" si="344"/>
        <v>1.5190432065703448</v>
      </c>
      <c r="Z136" s="70">
        <f t="shared" si="345"/>
        <v>-0.70044031500195558</v>
      </c>
      <c r="AA136" s="70">
        <f t="shared" si="346"/>
        <v>-1.2314870795456017</v>
      </c>
      <c r="AB136" s="70">
        <f t="shared" si="347"/>
        <v>4.6203825422365838</v>
      </c>
      <c r="AC136" s="70">
        <f t="shared" si="348"/>
        <v>3.7256236191503831</v>
      </c>
      <c r="AD136" s="70">
        <f t="shared" si="349"/>
        <v>4.4711201725197327</v>
      </c>
      <c r="AE136" s="70">
        <f t="shared" si="350"/>
        <v>-0.67097726257048862</v>
      </c>
      <c r="AF136" s="70">
        <f t="shared" si="351"/>
        <v>13.859018382377869</v>
      </c>
      <c r="AG136" s="70">
        <f t="shared" si="352"/>
        <v>4.058303549351308</v>
      </c>
      <c r="AH136" s="70">
        <f t="shared" si="353"/>
        <v>6.4019155141982367</v>
      </c>
      <c r="AI136" s="70">
        <f t="shared" si="354"/>
        <v>1.4787595815488572</v>
      </c>
      <c r="AJ136" s="70">
        <f t="shared" si="355"/>
        <v>2.5307490551005998</v>
      </c>
      <c r="AK136" s="70">
        <f t="shared" si="356"/>
        <v>3.054591515230797</v>
      </c>
      <c r="AL136" s="70">
        <f t="shared" si="357"/>
        <v>6.7617845758772148</v>
      </c>
      <c r="AM136" s="70">
        <f t="shared" si="358"/>
        <v>3.7940678612268925</v>
      </c>
      <c r="AN136" s="70">
        <f t="shared" si="359"/>
        <v>13.697301760567342</v>
      </c>
      <c r="AO136" s="70">
        <f t="shared" si="360"/>
        <v>3.7765202858606131</v>
      </c>
      <c r="AP136" s="71"/>
      <c r="AQ136" s="71"/>
      <c r="AR136" s="72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73"/>
      <c r="BK136" s="73"/>
      <c r="BM136" s="72"/>
      <c r="BN136" s="73"/>
      <c r="BO136" s="73"/>
      <c r="BP136" s="73"/>
      <c r="BQ136" s="73"/>
      <c r="BR136" s="73"/>
      <c r="BS136" s="73"/>
      <c r="BT136" s="73"/>
      <c r="BU136" s="73"/>
      <c r="BV136" s="73"/>
      <c r="BW136" s="73"/>
      <c r="BX136" s="73"/>
      <c r="BY136" s="73"/>
      <c r="BZ136" s="73"/>
      <c r="CA136" s="73"/>
      <c r="CB136" s="73"/>
      <c r="CC136" s="73"/>
      <c r="CD136" s="73"/>
      <c r="CE136" s="73"/>
      <c r="CF136" s="73"/>
    </row>
    <row r="137" spans="1:84" s="74" customFormat="1" ht="21" x14ac:dyDescent="0.45">
      <c r="A137" s="69">
        <v>45170</v>
      </c>
      <c r="B137" s="70">
        <v>115.68124670865107</v>
      </c>
      <c r="C137" s="70">
        <v>61.47524851861079</v>
      </c>
      <c r="D137" s="70">
        <v>127.05056079801945</v>
      </c>
      <c r="E137" s="70">
        <v>134.75209888748498</v>
      </c>
      <c r="F137" s="70">
        <v>151.34384102706497</v>
      </c>
      <c r="G137" s="70">
        <v>141.87788002628741</v>
      </c>
      <c r="H137" s="70">
        <v>130.94984062951761</v>
      </c>
      <c r="I137" s="70">
        <v>146.49249845319139</v>
      </c>
      <c r="J137" s="70">
        <v>138.28530952936069</v>
      </c>
      <c r="K137" s="70">
        <v>193.20146880982026</v>
      </c>
      <c r="L137" s="70">
        <v>150.14248931350622</v>
      </c>
      <c r="M137" s="70">
        <v>134.25816120739952</v>
      </c>
      <c r="N137" s="70">
        <v>146.92094182194469</v>
      </c>
      <c r="O137" s="70">
        <v>135.08697473840445</v>
      </c>
      <c r="P137" s="70">
        <v>115.37339714451167</v>
      </c>
      <c r="Q137" s="70">
        <v>180.45883042049437</v>
      </c>
      <c r="R137" s="70">
        <v>124.50397250265691</v>
      </c>
      <c r="S137" s="70">
        <v>161.07436180967011</v>
      </c>
      <c r="T137" s="70">
        <v>138.72118187238803</v>
      </c>
      <c r="U137" s="71"/>
      <c r="V137" s="69">
        <v>45170</v>
      </c>
      <c r="W137" s="70">
        <f t="shared" si="342"/>
        <v>1.3039155977124182</v>
      </c>
      <c r="X137" s="70">
        <f t="shared" si="343"/>
        <v>-8.3248062229215947</v>
      </c>
      <c r="Y137" s="70">
        <f t="shared" si="344"/>
        <v>1.2439359162209627</v>
      </c>
      <c r="Z137" s="70">
        <f t="shared" si="345"/>
        <v>-1.634312309417723</v>
      </c>
      <c r="AA137" s="70">
        <f t="shared" si="346"/>
        <v>-2.4434477828597778</v>
      </c>
      <c r="AB137" s="70">
        <f t="shared" si="347"/>
        <v>3.5564371086152846</v>
      </c>
      <c r="AC137" s="70">
        <f t="shared" si="348"/>
        <v>5.6379524965377783</v>
      </c>
      <c r="AD137" s="70">
        <f t="shared" si="349"/>
        <v>7.8244776384157575</v>
      </c>
      <c r="AE137" s="70">
        <f t="shared" si="350"/>
        <v>1.806174177559285</v>
      </c>
      <c r="AF137" s="70">
        <f t="shared" si="351"/>
        <v>9.3336393894793162</v>
      </c>
      <c r="AG137" s="70">
        <f t="shared" si="352"/>
        <v>4.4189557957744228</v>
      </c>
      <c r="AH137" s="70">
        <f t="shared" si="353"/>
        <v>4.6198393019930819</v>
      </c>
      <c r="AI137" s="70">
        <f t="shared" si="354"/>
        <v>7.6213699248744291</v>
      </c>
      <c r="AJ137" s="70">
        <f t="shared" si="355"/>
        <v>2.568688766408485</v>
      </c>
      <c r="AK137" s="70">
        <f t="shared" si="356"/>
        <v>2.6621509993277783</v>
      </c>
      <c r="AL137" s="70">
        <f t="shared" si="357"/>
        <v>8.4996037377034668</v>
      </c>
      <c r="AM137" s="70">
        <f t="shared" si="358"/>
        <v>2.0561399978247294</v>
      </c>
      <c r="AN137" s="70">
        <f t="shared" si="359"/>
        <v>10.15124919537709</v>
      </c>
      <c r="AO137" s="70">
        <f t="shared" si="360"/>
        <v>3.5183411723030247</v>
      </c>
      <c r="AP137" s="71"/>
      <c r="AQ137" s="71"/>
      <c r="AR137" s="72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73"/>
      <c r="BK137" s="73"/>
      <c r="BM137" s="72"/>
      <c r="BN137" s="73"/>
      <c r="BO137" s="73"/>
      <c r="BP137" s="73"/>
      <c r="BQ137" s="73"/>
      <c r="BR137" s="73"/>
      <c r="BS137" s="73"/>
      <c r="BT137" s="73"/>
      <c r="BU137" s="73"/>
      <c r="BV137" s="73"/>
      <c r="BW137" s="73"/>
      <c r="BX137" s="73"/>
      <c r="BY137" s="73"/>
      <c r="BZ137" s="73"/>
      <c r="CA137" s="73"/>
      <c r="CB137" s="73"/>
      <c r="CC137" s="73"/>
      <c r="CD137" s="73"/>
      <c r="CE137" s="73"/>
      <c r="CF137" s="73"/>
    </row>
    <row r="138" spans="1:84" s="74" customFormat="1" ht="21" x14ac:dyDescent="0.45">
      <c r="A138" s="69">
        <v>45200</v>
      </c>
      <c r="B138" s="70">
        <v>110.02892158402942</v>
      </c>
      <c r="C138" s="70">
        <v>49.363503897430384</v>
      </c>
      <c r="D138" s="70">
        <v>127.03040236397196</v>
      </c>
      <c r="E138" s="70">
        <v>134.67048393796549</v>
      </c>
      <c r="F138" s="70">
        <v>151.81831327040067</v>
      </c>
      <c r="G138" s="70">
        <v>141.93122314888836</v>
      </c>
      <c r="H138" s="70">
        <v>127.58005854173027</v>
      </c>
      <c r="I138" s="70">
        <v>134.01338404414997</v>
      </c>
      <c r="J138" s="70">
        <v>142.67579352290551</v>
      </c>
      <c r="K138" s="70">
        <v>193.99224841060845</v>
      </c>
      <c r="L138" s="70">
        <v>150.83517855450066</v>
      </c>
      <c r="M138" s="70">
        <v>139.01620151259777</v>
      </c>
      <c r="N138" s="70">
        <v>151.71948520598562</v>
      </c>
      <c r="O138" s="70">
        <v>133.16790293664775</v>
      </c>
      <c r="P138" s="70">
        <v>111.62340246766115</v>
      </c>
      <c r="Q138" s="70">
        <v>166.17316895033426</v>
      </c>
      <c r="R138" s="70">
        <v>131.3166534526774</v>
      </c>
      <c r="S138" s="70">
        <v>161.6106991945426</v>
      </c>
      <c r="T138" s="70">
        <v>137.78499113537009</v>
      </c>
      <c r="U138" s="71"/>
      <c r="V138" s="69">
        <v>45200</v>
      </c>
      <c r="W138" s="70">
        <f t="shared" ref="W138:W140" si="361">B138/B126*100-100</f>
        <v>1.1774021517741033</v>
      </c>
      <c r="X138" s="70">
        <f t="shared" ref="X138:X140" si="362">C138/C126*100-100</f>
        <v>-34.889669773145826</v>
      </c>
      <c r="Y138" s="70">
        <f t="shared" ref="Y138:Y140" si="363">D138/D126*100-100</f>
        <v>-0.67875162149691448</v>
      </c>
      <c r="Z138" s="70">
        <f t="shared" ref="Z138:Z140" si="364">E138/E126*100-100</f>
        <v>-2.8772499473094513</v>
      </c>
      <c r="AA138" s="70">
        <f t="shared" ref="AA138:AA140" si="365">F138/F126*100-100</f>
        <v>-4.8552776581466617</v>
      </c>
      <c r="AB138" s="70">
        <f t="shared" ref="AB138:AB140" si="366">G138/G126*100-100</f>
        <v>2.7315096553281961</v>
      </c>
      <c r="AC138" s="70">
        <f t="shared" ref="AC138:AC140" si="367">H138/H126*100-100</f>
        <v>1.2275740453765422</v>
      </c>
      <c r="AD138" s="70">
        <f t="shared" ref="AD138:AD140" si="368">I138/I126*100-100</f>
        <v>-9.2793554613922282</v>
      </c>
      <c r="AE138" s="70">
        <f t="shared" ref="AE138:AE140" si="369">J138/J126*100-100</f>
        <v>3.9375627258942245</v>
      </c>
      <c r="AF138" s="70">
        <f t="shared" ref="AF138:AF140" si="370">K138/K126*100-100</f>
        <v>7.7958380810856625</v>
      </c>
      <c r="AG138" s="70">
        <f t="shared" ref="AG138:AG140" si="371">L138/L126*100-100</f>
        <v>3.7743869913085888</v>
      </c>
      <c r="AH138" s="70">
        <f t="shared" ref="AH138:AH140" si="372">M138/M126*100-100</f>
        <v>-1.964433982214814</v>
      </c>
      <c r="AI138" s="70">
        <f t="shared" ref="AI138:AI140" si="373">N138/N126*100-100</f>
        <v>1.8771728602036148</v>
      </c>
      <c r="AJ138" s="70">
        <f t="shared" ref="AJ138:AJ140" si="374">O138/O126*100-100</f>
        <v>2.646561350363271</v>
      </c>
      <c r="AK138" s="70">
        <f t="shared" ref="AK138:AK140" si="375">P138/P126*100-100</f>
        <v>2.4092983914777051</v>
      </c>
      <c r="AL138" s="70">
        <f t="shared" ref="AL138:AL140" si="376">Q138/Q126*100-100</f>
        <v>1.8906746839447948</v>
      </c>
      <c r="AM138" s="70">
        <f t="shared" ref="AM138:AM140" si="377">R138/R126*100-100</f>
        <v>1.3679921525024241</v>
      </c>
      <c r="AN138" s="70">
        <f t="shared" ref="AN138:AN140" si="378">S138/S126*100-100</f>
        <v>5.699875409906312</v>
      </c>
      <c r="AO138" s="70">
        <f t="shared" ref="AO138:AO140" si="379">T138/T126*100-100</f>
        <v>1.2218715075657798</v>
      </c>
      <c r="AP138" s="71"/>
      <c r="AQ138" s="71"/>
      <c r="AR138" s="72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M138" s="72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73"/>
      <c r="BY138" s="73"/>
      <c r="BZ138" s="73"/>
      <c r="CA138" s="73"/>
      <c r="CB138" s="73"/>
      <c r="CC138" s="73"/>
      <c r="CD138" s="73"/>
      <c r="CE138" s="73"/>
      <c r="CF138" s="73"/>
    </row>
    <row r="139" spans="1:84" s="74" customFormat="1" ht="21" x14ac:dyDescent="0.45">
      <c r="A139" s="69">
        <v>45231</v>
      </c>
      <c r="B139" s="70">
        <v>117.81218817985007</v>
      </c>
      <c r="C139" s="70">
        <v>61.666539007009263</v>
      </c>
      <c r="D139" s="70">
        <v>135.09524129217414</v>
      </c>
      <c r="E139" s="70">
        <v>147.61549310427921</v>
      </c>
      <c r="F139" s="70">
        <v>159.44526699792323</v>
      </c>
      <c r="G139" s="70">
        <v>146.22600300811735</v>
      </c>
      <c r="H139" s="70">
        <v>140.60845468364289</v>
      </c>
      <c r="I139" s="70">
        <v>155.14234455615352</v>
      </c>
      <c r="J139" s="70">
        <v>147.05379961041214</v>
      </c>
      <c r="K139" s="70">
        <v>194.62654637836738</v>
      </c>
      <c r="L139" s="70">
        <v>152.76078456530257</v>
      </c>
      <c r="M139" s="70">
        <v>143.86176195728231</v>
      </c>
      <c r="N139" s="70">
        <v>160.57053786465622</v>
      </c>
      <c r="O139" s="70">
        <v>133.33317709438447</v>
      </c>
      <c r="P139" s="70">
        <v>120.56592519360798</v>
      </c>
      <c r="Q139" s="70">
        <v>172.80600546739089</v>
      </c>
      <c r="R139" s="70">
        <v>137.76673119383022</v>
      </c>
      <c r="S139" s="70">
        <v>167.96095202444286</v>
      </c>
      <c r="T139" s="70">
        <v>144.38139194079019</v>
      </c>
      <c r="U139" s="71"/>
      <c r="V139" s="69">
        <v>45231</v>
      </c>
      <c r="W139" s="70">
        <f t="shared" si="361"/>
        <v>-1.4831188734312946</v>
      </c>
      <c r="X139" s="70">
        <f t="shared" si="362"/>
        <v>-17.396111116411078</v>
      </c>
      <c r="Y139" s="70">
        <f t="shared" si="363"/>
        <v>-0.34686527619243179</v>
      </c>
      <c r="Z139" s="70">
        <f t="shared" si="364"/>
        <v>5.6003991467046035</v>
      </c>
      <c r="AA139" s="70">
        <f t="shared" si="365"/>
        <v>-9.0757543948115824</v>
      </c>
      <c r="AB139" s="70">
        <f t="shared" si="366"/>
        <v>3.4412649930117567</v>
      </c>
      <c r="AC139" s="70">
        <f t="shared" si="367"/>
        <v>5.0053839298092555</v>
      </c>
      <c r="AD139" s="70">
        <f t="shared" si="368"/>
        <v>7.4152179815736474</v>
      </c>
      <c r="AE139" s="70">
        <f t="shared" si="369"/>
        <v>7.3745375684178214</v>
      </c>
      <c r="AF139" s="70">
        <f t="shared" si="370"/>
        <v>9.6202460831066361</v>
      </c>
      <c r="AG139" s="70">
        <f t="shared" si="371"/>
        <v>4.5637696130732337</v>
      </c>
      <c r="AH139" s="70">
        <f t="shared" si="372"/>
        <v>-1.6584704620464095</v>
      </c>
      <c r="AI139" s="70">
        <f t="shared" si="373"/>
        <v>4.3078011057805128</v>
      </c>
      <c r="AJ139" s="70">
        <f t="shared" si="374"/>
        <v>2.4745056425945506</v>
      </c>
      <c r="AK139" s="70">
        <f t="shared" si="375"/>
        <v>2.3855166420080565</v>
      </c>
      <c r="AL139" s="70">
        <f t="shared" si="376"/>
        <v>4.0487060749657218</v>
      </c>
      <c r="AM139" s="70">
        <f t="shared" si="377"/>
        <v>4.016419380133911</v>
      </c>
      <c r="AN139" s="70">
        <f t="shared" si="378"/>
        <v>5.4334939861814746</v>
      </c>
      <c r="AO139" s="70">
        <f t="shared" si="379"/>
        <v>2.2425607158823766</v>
      </c>
      <c r="AP139" s="71"/>
      <c r="AQ139" s="71"/>
      <c r="AR139" s="72"/>
      <c r="AS139" s="73"/>
      <c r="AT139" s="73"/>
      <c r="AU139" s="73"/>
      <c r="AV139" s="73"/>
      <c r="AW139" s="73"/>
      <c r="AX139" s="73"/>
      <c r="AY139" s="73"/>
      <c r="AZ139" s="73"/>
      <c r="BA139" s="73"/>
      <c r="BB139" s="73"/>
      <c r="BC139" s="73"/>
      <c r="BD139" s="73"/>
      <c r="BE139" s="73"/>
      <c r="BF139" s="73"/>
      <c r="BG139" s="73"/>
      <c r="BH139" s="73"/>
      <c r="BI139" s="73"/>
      <c r="BJ139" s="73"/>
      <c r="BK139" s="73"/>
      <c r="BM139" s="72"/>
      <c r="BN139" s="73"/>
      <c r="BO139" s="73"/>
      <c r="BP139" s="73"/>
      <c r="BQ139" s="73"/>
      <c r="BR139" s="73"/>
      <c r="BS139" s="73"/>
      <c r="BT139" s="73"/>
      <c r="BU139" s="73"/>
      <c r="BV139" s="73"/>
      <c r="BW139" s="73"/>
      <c r="BX139" s="73"/>
      <c r="BY139" s="73"/>
      <c r="BZ139" s="73"/>
      <c r="CA139" s="73"/>
      <c r="CB139" s="73"/>
      <c r="CC139" s="73"/>
      <c r="CD139" s="73"/>
      <c r="CE139" s="73"/>
      <c r="CF139" s="73"/>
    </row>
    <row r="140" spans="1:84" s="74" customFormat="1" ht="21" x14ac:dyDescent="0.45">
      <c r="A140" s="75">
        <v>45261</v>
      </c>
      <c r="B140" s="76">
        <v>124.87847214055915</v>
      </c>
      <c r="C140" s="76">
        <v>55.738561919479913</v>
      </c>
      <c r="D140" s="76">
        <v>145.1033645992853</v>
      </c>
      <c r="E140" s="76">
        <v>147.07530713466983</v>
      </c>
      <c r="F140" s="76">
        <v>155.10542853057333</v>
      </c>
      <c r="G140" s="76">
        <v>147.84154583735051</v>
      </c>
      <c r="H140" s="76">
        <v>151.96635393597322</v>
      </c>
      <c r="I140" s="76">
        <v>190.10753977897232</v>
      </c>
      <c r="J140" s="76">
        <v>155.66351067637015</v>
      </c>
      <c r="K140" s="76">
        <v>204.92356805422551</v>
      </c>
      <c r="L140" s="76">
        <v>154.13910363858895</v>
      </c>
      <c r="M140" s="76">
        <v>159.49746457630681</v>
      </c>
      <c r="N140" s="76">
        <v>167.58484286686905</v>
      </c>
      <c r="O140" s="76">
        <v>133.57459084873847</v>
      </c>
      <c r="P140" s="76">
        <v>118.28635565275617</v>
      </c>
      <c r="Q140" s="76">
        <v>179.1762123936991</v>
      </c>
      <c r="R140" s="76">
        <v>135.7187154932663</v>
      </c>
      <c r="S140" s="76">
        <v>173.08651466497224</v>
      </c>
      <c r="T140" s="76">
        <v>149.40944797527607</v>
      </c>
      <c r="U140" s="71"/>
      <c r="V140" s="75">
        <v>45261</v>
      </c>
      <c r="W140" s="70">
        <f t="shared" si="361"/>
        <v>-0.94675508748132131</v>
      </c>
      <c r="X140" s="70">
        <f t="shared" si="362"/>
        <v>-24.376316711055836</v>
      </c>
      <c r="Y140" s="70">
        <f t="shared" si="363"/>
        <v>0.16444779844397317</v>
      </c>
      <c r="Z140" s="70">
        <f t="shared" si="364"/>
        <v>-2.3804644354939342E-2</v>
      </c>
      <c r="AA140" s="70">
        <f t="shared" si="365"/>
        <v>-6.7373874855807543</v>
      </c>
      <c r="AB140" s="70">
        <f t="shared" si="366"/>
        <v>3.3095369577786187</v>
      </c>
      <c r="AC140" s="70">
        <f t="shared" si="367"/>
        <v>5.6989480389607223</v>
      </c>
      <c r="AD140" s="70">
        <f t="shared" si="368"/>
        <v>4.7853615402366358</v>
      </c>
      <c r="AE140" s="70">
        <f t="shared" si="369"/>
        <v>2.720798861095659</v>
      </c>
      <c r="AF140" s="70">
        <f t="shared" si="370"/>
        <v>7.1641327152627952</v>
      </c>
      <c r="AG140" s="70">
        <f t="shared" si="371"/>
        <v>4.5266681021844732</v>
      </c>
      <c r="AH140" s="70">
        <f t="shared" si="372"/>
        <v>1.8114770475467452</v>
      </c>
      <c r="AI140" s="70">
        <f t="shared" si="373"/>
        <v>5.7504676320566688</v>
      </c>
      <c r="AJ140" s="70">
        <f t="shared" si="374"/>
        <v>2.2376545223318942</v>
      </c>
      <c r="AK140" s="70">
        <f t="shared" si="375"/>
        <v>2.1826451027868927</v>
      </c>
      <c r="AL140" s="70">
        <f t="shared" si="376"/>
        <v>7.1529046172854436</v>
      </c>
      <c r="AM140" s="70">
        <f t="shared" si="377"/>
        <v>1.0477055783766787</v>
      </c>
      <c r="AN140" s="70">
        <f t="shared" si="378"/>
        <v>5.5664354445426341</v>
      </c>
      <c r="AO140" s="70">
        <f t="shared" si="379"/>
        <v>2.1462138231163976</v>
      </c>
      <c r="AP140" s="71"/>
      <c r="AQ140" s="71"/>
      <c r="AR140" s="72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M140" s="72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73"/>
      <c r="BY140" s="73"/>
      <c r="BZ140" s="73"/>
      <c r="CA140" s="73"/>
      <c r="CB140" s="73"/>
      <c r="CC140" s="73"/>
      <c r="CD140" s="73"/>
      <c r="CE140" s="73"/>
      <c r="CF140" s="73"/>
    </row>
    <row r="141" spans="1:84" s="74" customFormat="1" ht="21" x14ac:dyDescent="0.45">
      <c r="A141" s="106">
        <v>45292</v>
      </c>
      <c r="B141" s="107">
        <v>132.21648228645569</v>
      </c>
      <c r="C141" s="107">
        <v>59.767533290944769</v>
      </c>
      <c r="D141" s="107">
        <v>140.21478208253421</v>
      </c>
      <c r="E141" s="107">
        <v>142.07729808247439</v>
      </c>
      <c r="F141" s="107">
        <v>155.89876353728559</v>
      </c>
      <c r="G141" s="107">
        <v>144.96400819733242</v>
      </c>
      <c r="H141" s="107">
        <v>139.69984412616441</v>
      </c>
      <c r="I141" s="107">
        <v>151.63164630358153</v>
      </c>
      <c r="J141" s="107">
        <v>145.37208499421524</v>
      </c>
      <c r="K141" s="107">
        <v>210.92366371582131</v>
      </c>
      <c r="L141" s="107">
        <v>153.51750893940968</v>
      </c>
      <c r="M141" s="107">
        <v>138.00058314064464</v>
      </c>
      <c r="N141" s="107">
        <v>147.06947851123832</v>
      </c>
      <c r="O141" s="107">
        <v>132.42666942728744</v>
      </c>
      <c r="P141" s="107">
        <v>110.75858999626942</v>
      </c>
      <c r="Q141" s="107">
        <v>172.61872387142159</v>
      </c>
      <c r="R141" s="107">
        <v>128.63630345692053</v>
      </c>
      <c r="S141" s="107">
        <v>167.44841355334657</v>
      </c>
      <c r="T141" s="107">
        <v>144.89254743905468</v>
      </c>
      <c r="U141" s="71"/>
      <c r="V141" s="106">
        <v>45292</v>
      </c>
      <c r="W141" s="107">
        <f t="shared" ref="W141:W143" si="380">B141/B129*100-100</f>
        <v>1.1423017646496021</v>
      </c>
      <c r="X141" s="107">
        <f t="shared" ref="X141:X143" si="381">C141/C129*100-100</f>
        <v>-8.4251941848433631</v>
      </c>
      <c r="Y141" s="107">
        <f t="shared" ref="Y141:Y143" si="382">D141/D129*100-100</f>
        <v>1.3347031321968785</v>
      </c>
      <c r="Z141" s="107">
        <f t="shared" ref="Z141:Z143" si="383">E141/E129*100-100</f>
        <v>1.5394522266705337</v>
      </c>
      <c r="AA141" s="107">
        <f t="shared" ref="AA141:AA143" si="384">F141/F129*100-100</f>
        <v>11.374044476895804</v>
      </c>
      <c r="AB141" s="107">
        <f t="shared" ref="AB141:AB143" si="385">G141/G129*100-100</f>
        <v>4.3527327121545483</v>
      </c>
      <c r="AC141" s="107">
        <f t="shared" ref="AC141:AC143" si="386">H141/H129*100-100</f>
        <v>5.0732685246231028</v>
      </c>
      <c r="AD141" s="107">
        <f t="shared" ref="AD141:AD143" si="387">I141/I129*100-100</f>
        <v>0.50798050449165544</v>
      </c>
      <c r="AE141" s="107">
        <f t="shared" ref="AE141:AE143" si="388">J141/J129*100-100</f>
        <v>2.3753566046198955</v>
      </c>
      <c r="AF141" s="107">
        <f t="shared" ref="AF141:AF143" si="389">K141/K129*100-100</f>
        <v>6.9868606776060318</v>
      </c>
      <c r="AG141" s="107">
        <f t="shared" ref="AG141:AG143" si="390">L141/L129*100-100</f>
        <v>4.5893233070502646</v>
      </c>
      <c r="AH141" s="107">
        <f t="shared" ref="AH141:AH143" si="391">M141/M129*100-100</f>
        <v>3.401909789726389</v>
      </c>
      <c r="AI141" s="107">
        <f t="shared" ref="AI141:AI143" si="392">N141/N129*100-100</f>
        <v>0.29499064608924641</v>
      </c>
      <c r="AJ141" s="107">
        <f t="shared" ref="AJ141:AJ143" si="393">O141/O129*100-100</f>
        <v>2.4891268434411842</v>
      </c>
      <c r="AK141" s="107">
        <f t="shared" ref="AK141:AK143" si="394">P141/P129*100-100</f>
        <v>6.1593821408032312</v>
      </c>
      <c r="AL141" s="107">
        <f t="shared" ref="AL141:AL143" si="395">Q141/Q129*100-100</f>
        <v>8.2864255323370912</v>
      </c>
      <c r="AM141" s="107">
        <f t="shared" ref="AM141:AM143" si="396">R141/R129*100-100</f>
        <v>5.1928395089506409</v>
      </c>
      <c r="AN141" s="107">
        <f t="shared" ref="AN141:AN143" si="397">S141/S129*100-100</f>
        <v>6.9988207170024452</v>
      </c>
      <c r="AO141" s="107">
        <f t="shared" ref="AO141:AO143" si="398">T141/T129*100-100</f>
        <v>4.0285992513881865</v>
      </c>
      <c r="AP141" s="71"/>
      <c r="AQ141" s="71"/>
      <c r="AR141" s="72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M141" s="72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73"/>
      <c r="BY141" s="73"/>
      <c r="BZ141" s="73"/>
      <c r="CA141" s="73"/>
      <c r="CB141" s="73"/>
      <c r="CC141" s="73"/>
      <c r="CD141" s="73"/>
      <c r="CE141" s="73"/>
      <c r="CF141" s="73"/>
    </row>
    <row r="142" spans="1:84" s="74" customFormat="1" ht="21" x14ac:dyDescent="0.45">
      <c r="A142" s="108">
        <v>45323</v>
      </c>
      <c r="B142" s="109">
        <v>139.60438717749858</v>
      </c>
      <c r="C142" s="109">
        <v>52.832727068867086</v>
      </c>
      <c r="D142" s="109">
        <v>139.08788016332329</v>
      </c>
      <c r="E142" s="109">
        <v>139.11224495407518</v>
      </c>
      <c r="F142" s="109">
        <v>150.27935991098508</v>
      </c>
      <c r="G142" s="109">
        <v>142.42771629504128</v>
      </c>
      <c r="H142" s="109">
        <v>138.91258810974924</v>
      </c>
      <c r="I142" s="109">
        <v>147.09950691047578</v>
      </c>
      <c r="J142" s="109">
        <v>135.1918812401199</v>
      </c>
      <c r="K142" s="109">
        <v>200.23962491782558</v>
      </c>
      <c r="L142" s="109">
        <v>152.95281084969133</v>
      </c>
      <c r="M142" s="109">
        <v>138.75342752194538</v>
      </c>
      <c r="N142" s="109">
        <v>155.39486387158399</v>
      </c>
      <c r="O142" s="109">
        <v>133.86848371026349</v>
      </c>
      <c r="P142" s="109">
        <v>125.21945194313901</v>
      </c>
      <c r="Q142" s="109">
        <v>177.03393266862582</v>
      </c>
      <c r="R142" s="109">
        <v>121.61465572581322</v>
      </c>
      <c r="S142" s="109">
        <v>161.19870582692192</v>
      </c>
      <c r="T142" s="109">
        <v>144.26869094250117</v>
      </c>
      <c r="U142" s="71"/>
      <c r="V142" s="108">
        <v>45323</v>
      </c>
      <c r="W142" s="109">
        <f t="shared" si="380"/>
        <v>-1.2138406457319917</v>
      </c>
      <c r="X142" s="109">
        <f t="shared" si="381"/>
        <v>-16.582150500507055</v>
      </c>
      <c r="Y142" s="109">
        <f t="shared" si="382"/>
        <v>0.21683468970663</v>
      </c>
      <c r="Z142" s="109">
        <f t="shared" si="383"/>
        <v>4.095936533185764</v>
      </c>
      <c r="AA142" s="109">
        <f t="shared" si="384"/>
        <v>-5.2311830537194339</v>
      </c>
      <c r="AB142" s="109">
        <f t="shared" si="385"/>
        <v>4.3151926304556554</v>
      </c>
      <c r="AC142" s="109">
        <f t="shared" si="386"/>
        <v>4.3511770545581214</v>
      </c>
      <c r="AD142" s="109">
        <f t="shared" si="387"/>
        <v>1.0858980297582264</v>
      </c>
      <c r="AE142" s="109">
        <f t="shared" si="388"/>
        <v>4.4357708518641346</v>
      </c>
      <c r="AF142" s="109">
        <f t="shared" si="389"/>
        <v>6.3451321663550857</v>
      </c>
      <c r="AG142" s="109">
        <f t="shared" si="390"/>
        <v>4.6467265327534193</v>
      </c>
      <c r="AH142" s="109">
        <f t="shared" si="391"/>
        <v>2.4604421559367466</v>
      </c>
      <c r="AI142" s="109">
        <f t="shared" si="392"/>
        <v>4.4451271470884848</v>
      </c>
      <c r="AJ142" s="109">
        <f t="shared" si="393"/>
        <v>0.17419205267074744</v>
      </c>
      <c r="AK142" s="109">
        <f t="shared" si="394"/>
        <v>3.4756431893128337</v>
      </c>
      <c r="AL142" s="109">
        <f t="shared" si="395"/>
        <v>10.588922231053715</v>
      </c>
      <c r="AM142" s="109">
        <f t="shared" si="396"/>
        <v>4.4303003222347712</v>
      </c>
      <c r="AN142" s="109">
        <f t="shared" si="397"/>
        <v>6.5174592261377313</v>
      </c>
      <c r="AO142" s="109">
        <f t="shared" si="398"/>
        <v>2.6927756829132221</v>
      </c>
      <c r="AP142" s="71"/>
      <c r="AQ142" s="71"/>
      <c r="AR142" s="72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M142" s="72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  <c r="BZ142" s="73"/>
      <c r="CA142" s="73"/>
      <c r="CB142" s="73"/>
      <c r="CC142" s="73"/>
      <c r="CD142" s="73"/>
      <c r="CE142" s="73"/>
      <c r="CF142" s="73"/>
    </row>
    <row r="143" spans="1:84" s="74" customFormat="1" ht="21" x14ac:dyDescent="0.45">
      <c r="A143" s="108">
        <v>45352</v>
      </c>
      <c r="B143" s="109">
        <v>143.51285368292662</v>
      </c>
      <c r="C143" s="109">
        <v>55.256196162213854</v>
      </c>
      <c r="D143" s="109">
        <v>145.79337491916019</v>
      </c>
      <c r="E143" s="109">
        <v>143.65907069513011</v>
      </c>
      <c r="F143" s="109">
        <v>152.23190517112062</v>
      </c>
      <c r="G143" s="109">
        <v>142.05211349843174</v>
      </c>
      <c r="H143" s="109">
        <v>138.70787421137905</v>
      </c>
      <c r="I143" s="109">
        <v>168.4496383234283</v>
      </c>
      <c r="J143" s="109">
        <v>142.29696854813878</v>
      </c>
      <c r="K143" s="109">
        <v>207.58451505262605</v>
      </c>
      <c r="L143" s="109">
        <v>153.04877939295596</v>
      </c>
      <c r="M143" s="109">
        <v>139.77600315243464</v>
      </c>
      <c r="N143" s="109">
        <v>146.01535521715067</v>
      </c>
      <c r="O143" s="109">
        <v>134.61062387699664</v>
      </c>
      <c r="P143" s="109">
        <v>143.76073321968576</v>
      </c>
      <c r="Q143" s="109">
        <v>167.87898193448353</v>
      </c>
      <c r="R143" s="109">
        <v>127.48123988524334</v>
      </c>
      <c r="S143" s="109">
        <v>159.50629136485119</v>
      </c>
      <c r="T143" s="109">
        <v>147.47577004514744</v>
      </c>
      <c r="U143" s="71"/>
      <c r="V143" s="108">
        <v>45352</v>
      </c>
      <c r="W143" s="109">
        <f t="shared" si="380"/>
        <v>-0.67244136080743999</v>
      </c>
      <c r="X143" s="109">
        <f t="shared" si="381"/>
        <v>-20.570201454900001</v>
      </c>
      <c r="Y143" s="109">
        <f t="shared" si="382"/>
        <v>-1.7018817189583473</v>
      </c>
      <c r="Z143" s="109">
        <f t="shared" si="383"/>
        <v>0.91917169675552657</v>
      </c>
      <c r="AA143" s="109">
        <f t="shared" si="384"/>
        <v>-3.5738485006792615</v>
      </c>
      <c r="AB143" s="109">
        <f t="shared" si="385"/>
        <v>4.2675413656756263</v>
      </c>
      <c r="AC143" s="109">
        <f t="shared" si="386"/>
        <v>3.4826127020786117</v>
      </c>
      <c r="AD143" s="109">
        <f t="shared" si="387"/>
        <v>6.4483178042714258</v>
      </c>
      <c r="AE143" s="109">
        <f t="shared" si="388"/>
        <v>2.5259951557228106</v>
      </c>
      <c r="AF143" s="109">
        <f t="shared" si="389"/>
        <v>9.4275017437048518</v>
      </c>
      <c r="AG143" s="109">
        <f t="shared" si="390"/>
        <v>4.0661097356614988</v>
      </c>
      <c r="AH143" s="109">
        <f t="shared" si="391"/>
        <v>1.4989393077161424</v>
      </c>
      <c r="AI143" s="109">
        <f t="shared" si="392"/>
        <v>-1.2690745479248875</v>
      </c>
      <c r="AJ143" s="109">
        <f t="shared" si="393"/>
        <v>0.26007278150366631</v>
      </c>
      <c r="AK143" s="109">
        <f t="shared" si="394"/>
        <v>2.1242335773044516</v>
      </c>
      <c r="AL143" s="109">
        <f t="shared" si="395"/>
        <v>1.4960788966934047</v>
      </c>
      <c r="AM143" s="109">
        <f t="shared" si="396"/>
        <v>3.7879458098823022</v>
      </c>
      <c r="AN143" s="109">
        <f t="shared" si="397"/>
        <v>5.8434397764873864</v>
      </c>
      <c r="AO143" s="109">
        <f t="shared" si="398"/>
        <v>2.0336522974426714</v>
      </c>
      <c r="AP143" s="71"/>
      <c r="AQ143" s="71"/>
      <c r="AR143" s="72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M143" s="72"/>
      <c r="BN143" s="73"/>
      <c r="BO143" s="73"/>
      <c r="BP143" s="73"/>
      <c r="BQ143" s="73"/>
      <c r="BR143" s="73"/>
      <c r="BS143" s="73"/>
      <c r="BT143" s="73"/>
      <c r="BU143" s="73"/>
      <c r="BV143" s="73"/>
      <c r="BW143" s="73"/>
      <c r="BX143" s="73"/>
      <c r="BY143" s="73"/>
      <c r="BZ143" s="73"/>
      <c r="CA143" s="73"/>
      <c r="CB143" s="73"/>
      <c r="CC143" s="73"/>
      <c r="CD143" s="73"/>
      <c r="CE143" s="73"/>
      <c r="CF143" s="73"/>
    </row>
    <row r="144" spans="1:84" s="74" customFormat="1" ht="21" x14ac:dyDescent="0.45">
      <c r="A144" s="108">
        <v>45383</v>
      </c>
      <c r="B144" s="109">
        <v>129.63380915676123</v>
      </c>
      <c r="C144" s="109">
        <v>57.554836573610203</v>
      </c>
      <c r="D144" s="109">
        <v>147.59497829258143</v>
      </c>
      <c r="E144" s="109">
        <v>139.03590536997979</v>
      </c>
      <c r="F144" s="109">
        <v>138.35044343650782</v>
      </c>
      <c r="G144" s="109">
        <v>147.22786785182277</v>
      </c>
      <c r="H144" s="109">
        <v>126.56562032639424</v>
      </c>
      <c r="I144" s="109">
        <v>161.67147624952156</v>
      </c>
      <c r="J144" s="109">
        <v>146.74907122818067</v>
      </c>
      <c r="K144" s="109">
        <v>210.39136255310888</v>
      </c>
      <c r="L144" s="109">
        <v>154.01167960160791</v>
      </c>
      <c r="M144" s="109">
        <v>145.86770784678643</v>
      </c>
      <c r="N144" s="109">
        <v>149.21743941021825</v>
      </c>
      <c r="O144" s="109">
        <v>135.96290668049497</v>
      </c>
      <c r="P144" s="109">
        <v>124.78239028779093</v>
      </c>
      <c r="Q144" s="109">
        <v>180.06989139898772</v>
      </c>
      <c r="R144" s="109">
        <v>124.45033303784476</v>
      </c>
      <c r="S144" s="109">
        <v>164.78096909638577</v>
      </c>
      <c r="T144" s="109">
        <v>146.02536352956565</v>
      </c>
      <c r="U144" s="71"/>
      <c r="V144" s="108">
        <v>45383</v>
      </c>
      <c r="W144" s="109">
        <f t="shared" ref="W144:W146" si="399">B144/B132*100-100</f>
        <v>-0.31069254374995126</v>
      </c>
      <c r="X144" s="109">
        <f t="shared" ref="X144:X146" si="400">C144/C132*100-100</f>
        <v>-7.4586428700198724</v>
      </c>
      <c r="Y144" s="109">
        <f t="shared" ref="Y144:Y146" si="401">D144/D132*100-100</f>
        <v>5.5767886143174934</v>
      </c>
      <c r="Z144" s="109">
        <f t="shared" ref="Z144:Z146" si="402">E144/E132*100-100</f>
        <v>10.232929370183655</v>
      </c>
      <c r="AA144" s="109">
        <f t="shared" ref="AA144:AA146" si="403">F144/F132*100-100</f>
        <v>-9.7956167497001587</v>
      </c>
      <c r="AB144" s="109">
        <f t="shared" ref="AB144:AB146" si="404">G144/G132*100-100</f>
        <v>5.7481342380555844</v>
      </c>
      <c r="AC144" s="109">
        <f t="shared" ref="AC144:AC146" si="405">H144/H132*100-100</f>
        <v>7.7193953298994415</v>
      </c>
      <c r="AD144" s="109">
        <f t="shared" ref="AD144:AD146" si="406">I144/I132*100-100</f>
        <v>-3.5586826671426763</v>
      </c>
      <c r="AE144" s="109">
        <f t="shared" ref="AE144:AE146" si="407">J144/J132*100-100</f>
        <v>9.1905099221308433</v>
      </c>
      <c r="AF144" s="109">
        <f t="shared" ref="AF144:AF146" si="408">K144/K132*100-100</f>
        <v>8.3349508179884282</v>
      </c>
      <c r="AG144" s="109">
        <f t="shared" ref="AG144:AG146" si="409">L144/L132*100-100</f>
        <v>4.6536693087665242</v>
      </c>
      <c r="AH144" s="109">
        <f t="shared" ref="AH144:AH146" si="410">M144/M132*100-100</f>
        <v>4.2212313110251216</v>
      </c>
      <c r="AI144" s="109">
        <f t="shared" ref="AI144:AI146" si="411">N144/N132*100-100</f>
        <v>5.5856781983772237</v>
      </c>
      <c r="AJ144" s="109">
        <f t="shared" ref="AJ144:AJ146" si="412">O144/O132*100-100</f>
        <v>1.0149983467082393</v>
      </c>
      <c r="AK144" s="109">
        <f t="shared" ref="AK144:AK146" si="413">P144/P132*100-100</f>
        <v>2.4540529123841566</v>
      </c>
      <c r="AL144" s="109">
        <f t="shared" ref="AL144:AL146" si="414">Q144/Q132*100-100</f>
        <v>8.9203974677938902</v>
      </c>
      <c r="AM144" s="109">
        <f t="shared" ref="AM144:AM146" si="415">R144/R132*100-100</f>
        <v>5.0859927216290828</v>
      </c>
      <c r="AN144" s="109">
        <f t="shared" ref="AN144:AN146" si="416">S144/S132*100-100</f>
        <v>7.2709821117044697</v>
      </c>
      <c r="AO144" s="109">
        <f t="shared" ref="AO144:AO146" si="417">T144/T132*100-100</f>
        <v>4.0211963984159667</v>
      </c>
      <c r="AP144" s="79"/>
      <c r="AQ144" s="79"/>
      <c r="AR144" s="72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  <c r="BI144" s="73"/>
      <c r="BJ144" s="73"/>
      <c r="BK144" s="73"/>
      <c r="BM144" s="72"/>
      <c r="BN144" s="73"/>
      <c r="BO144" s="73"/>
      <c r="BP144" s="73"/>
      <c r="BQ144" s="73"/>
      <c r="BR144" s="73"/>
      <c r="BS144" s="73"/>
      <c r="BT144" s="73"/>
      <c r="BU144" s="73"/>
      <c r="BV144" s="73"/>
      <c r="BW144" s="73"/>
      <c r="BX144" s="73"/>
      <c r="BY144" s="73"/>
      <c r="BZ144" s="73"/>
      <c r="CA144" s="73"/>
      <c r="CB144" s="73"/>
      <c r="CC144" s="73"/>
      <c r="CD144" s="73"/>
      <c r="CE144" s="73"/>
      <c r="CF144" s="73"/>
    </row>
    <row r="145" spans="1:84" s="74" customFormat="1" ht="21" x14ac:dyDescent="0.45">
      <c r="A145" s="108">
        <v>45413</v>
      </c>
      <c r="B145" s="109">
        <v>120.97114786650704</v>
      </c>
      <c r="C145" s="109">
        <v>62.110451860689182</v>
      </c>
      <c r="D145" s="109">
        <v>149.39506021895662</v>
      </c>
      <c r="E145" s="109">
        <v>137.6495617082094</v>
      </c>
      <c r="F145" s="109">
        <v>155.58552322312579</v>
      </c>
      <c r="G145" s="109">
        <v>148.42884632820741</v>
      </c>
      <c r="H145" s="109">
        <v>124.60011292956939</v>
      </c>
      <c r="I145" s="109">
        <v>174.15519929862919</v>
      </c>
      <c r="J145" s="109">
        <v>148.76916951909902</v>
      </c>
      <c r="K145" s="109">
        <v>214.97821371317957</v>
      </c>
      <c r="L145" s="109">
        <v>155.90151032458098</v>
      </c>
      <c r="M145" s="109">
        <v>146.13557360854446</v>
      </c>
      <c r="N145" s="109">
        <v>154.74552052322898</v>
      </c>
      <c r="O145" s="109">
        <v>136.14646076901505</v>
      </c>
      <c r="P145" s="109">
        <v>116.49457734753156</v>
      </c>
      <c r="Q145" s="109">
        <v>187.51294944285331</v>
      </c>
      <c r="R145" s="109">
        <v>130.35971385702587</v>
      </c>
      <c r="S145" s="109">
        <v>170.95436853367062</v>
      </c>
      <c r="T145" s="109">
        <v>147.62248747965938</v>
      </c>
      <c r="U145" s="71"/>
      <c r="V145" s="108">
        <v>45413</v>
      </c>
      <c r="W145" s="109">
        <f t="shared" si="399"/>
        <v>-0.9577919158267747</v>
      </c>
      <c r="X145" s="109">
        <f t="shared" si="400"/>
        <v>-0.35739642293984275</v>
      </c>
      <c r="Y145" s="109">
        <f t="shared" si="401"/>
        <v>5.295032674321007</v>
      </c>
      <c r="Z145" s="109">
        <f t="shared" si="402"/>
        <v>7.9737956371614729</v>
      </c>
      <c r="AA145" s="109">
        <f t="shared" si="403"/>
        <v>-1.7214127874789114</v>
      </c>
      <c r="AB145" s="109">
        <f t="shared" si="404"/>
        <v>5.5968360356326627</v>
      </c>
      <c r="AC145" s="109">
        <f t="shared" si="405"/>
        <v>4.939541708780169</v>
      </c>
      <c r="AD145" s="109">
        <f t="shared" si="406"/>
        <v>5.9605741796944187</v>
      </c>
      <c r="AE145" s="109">
        <f t="shared" si="407"/>
        <v>6.9008270958607483</v>
      </c>
      <c r="AF145" s="109">
        <f t="shared" si="408"/>
        <v>6.8775680658606007</v>
      </c>
      <c r="AG145" s="109">
        <f t="shared" si="409"/>
        <v>5.1779648945205139</v>
      </c>
      <c r="AH145" s="109">
        <f t="shared" si="410"/>
        <v>5.1154579954993693</v>
      </c>
      <c r="AI145" s="109">
        <f t="shared" si="411"/>
        <v>3.5605749986213198</v>
      </c>
      <c r="AJ145" s="109">
        <f t="shared" si="412"/>
        <v>1.2142365904555419</v>
      </c>
      <c r="AK145" s="109">
        <f t="shared" si="413"/>
        <v>3.023130229911402</v>
      </c>
      <c r="AL145" s="109">
        <f t="shared" si="414"/>
        <v>8.7687562819446612</v>
      </c>
      <c r="AM145" s="109">
        <f t="shared" si="415"/>
        <v>6.249645807913339</v>
      </c>
      <c r="AN145" s="109">
        <f t="shared" si="416"/>
        <v>9.3636589785451463</v>
      </c>
      <c r="AO145" s="109">
        <f t="shared" si="417"/>
        <v>4.6107758548957491</v>
      </c>
      <c r="AP145" s="71"/>
      <c r="AQ145" s="71"/>
      <c r="AR145" s="72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M145" s="72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  <c r="CC145" s="73"/>
      <c r="CD145" s="73"/>
      <c r="CE145" s="73"/>
      <c r="CF145" s="73"/>
    </row>
    <row r="146" spans="1:84" s="74" customFormat="1" ht="21" x14ac:dyDescent="0.45">
      <c r="A146" s="108">
        <v>45444</v>
      </c>
      <c r="B146" s="109">
        <v>116.5977216263681</v>
      </c>
      <c r="C146" s="109">
        <v>59.48711678440651</v>
      </c>
      <c r="D146" s="109">
        <v>139.94470027854084</v>
      </c>
      <c r="E146" s="109">
        <v>130.93751398892257</v>
      </c>
      <c r="F146" s="109">
        <v>151.7373813484777</v>
      </c>
      <c r="G146" s="109">
        <v>146.80956743866648</v>
      </c>
      <c r="H146" s="109">
        <v>122.91082966496259</v>
      </c>
      <c r="I146" s="109">
        <v>147.83608373430891</v>
      </c>
      <c r="J146" s="109">
        <v>143.72798859591981</v>
      </c>
      <c r="K146" s="109">
        <v>220.22122040704261</v>
      </c>
      <c r="L146" s="109">
        <v>155.40320564912321</v>
      </c>
      <c r="M146" s="109">
        <v>140.57348595836879</v>
      </c>
      <c r="N146" s="109">
        <v>139.66490763230999</v>
      </c>
      <c r="O146" s="109">
        <v>136.15330566103515</v>
      </c>
      <c r="P146" s="109">
        <v>116.37405367294708</v>
      </c>
      <c r="Q146" s="109">
        <v>186.19751030494137</v>
      </c>
      <c r="R146" s="109">
        <v>126.02672026831934</v>
      </c>
      <c r="S146" s="109">
        <v>171.30393702282311</v>
      </c>
      <c r="T146" s="109">
        <v>143.46187576781395</v>
      </c>
      <c r="U146" s="71"/>
      <c r="V146" s="108">
        <v>45444</v>
      </c>
      <c r="W146" s="109">
        <f t="shared" si="399"/>
        <v>-1.4705738014233987</v>
      </c>
      <c r="X146" s="109">
        <f t="shared" si="400"/>
        <v>-2.6075458391001831</v>
      </c>
      <c r="Y146" s="109">
        <f t="shared" si="401"/>
        <v>0.35762511006905129</v>
      </c>
      <c r="Z146" s="109">
        <f t="shared" si="402"/>
        <v>9.1899126175887318</v>
      </c>
      <c r="AA146" s="109">
        <f t="shared" si="403"/>
        <v>-1.9101363915117702</v>
      </c>
      <c r="AB146" s="109">
        <f t="shared" si="404"/>
        <v>3.4419132603861868</v>
      </c>
      <c r="AC146" s="109">
        <f t="shared" si="405"/>
        <v>2.5605187182166986</v>
      </c>
      <c r="AD146" s="109">
        <f t="shared" si="406"/>
        <v>5.9892355648338196</v>
      </c>
      <c r="AE146" s="109">
        <f t="shared" si="407"/>
        <v>4.1405230833187545</v>
      </c>
      <c r="AF146" s="109">
        <f t="shared" si="408"/>
        <v>6.504379129940105</v>
      </c>
      <c r="AG146" s="109">
        <f t="shared" si="409"/>
        <v>4.8607399129963653</v>
      </c>
      <c r="AH146" s="109">
        <f t="shared" si="410"/>
        <v>2.3317929036904133</v>
      </c>
      <c r="AI146" s="109">
        <f t="shared" si="411"/>
        <v>1.2364071673399195</v>
      </c>
      <c r="AJ146" s="109">
        <f t="shared" si="412"/>
        <v>0.86024539733391236</v>
      </c>
      <c r="AK146" s="109">
        <f t="shared" si="413"/>
        <v>3.0552430637554266</v>
      </c>
      <c r="AL146" s="109">
        <f t="shared" si="414"/>
        <v>5.411620706572549</v>
      </c>
      <c r="AM146" s="109">
        <f t="shared" si="415"/>
        <v>5.573451913305604</v>
      </c>
      <c r="AN146" s="109">
        <f t="shared" si="416"/>
        <v>6.4761432153502625</v>
      </c>
      <c r="AO146" s="109">
        <f t="shared" si="417"/>
        <v>2.7258400500352451</v>
      </c>
      <c r="AP146" s="71"/>
      <c r="AQ146" s="71"/>
      <c r="AR146" s="72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M146" s="72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73"/>
      <c r="BY146" s="73"/>
      <c r="BZ146" s="73"/>
      <c r="CA146" s="73"/>
      <c r="CB146" s="73"/>
      <c r="CC146" s="73"/>
      <c r="CD146" s="73"/>
      <c r="CE146" s="73"/>
      <c r="CF146" s="73"/>
    </row>
    <row r="147" spans="1:84" s="74" customFormat="1" ht="21" x14ac:dyDescent="0.45">
      <c r="A147" s="108">
        <v>45474</v>
      </c>
      <c r="B147" s="109">
        <v>117.53329103589154</v>
      </c>
      <c r="C147" s="109">
        <v>62.355067063898211</v>
      </c>
      <c r="D147" s="109">
        <v>141.22552479775979</v>
      </c>
      <c r="E147" s="109">
        <v>141.01129815058357</v>
      </c>
      <c r="F147" s="109">
        <v>163.18892742666415</v>
      </c>
      <c r="G147" s="109">
        <v>147.48837649345836</v>
      </c>
      <c r="H147" s="109">
        <v>129.75431138103121</v>
      </c>
      <c r="I147" s="109">
        <v>158.12360117565572</v>
      </c>
      <c r="J147" s="109">
        <v>149.40402354666026</v>
      </c>
      <c r="K147" s="109">
        <v>219.6369815174474</v>
      </c>
      <c r="L147" s="109">
        <v>156.94304222090273</v>
      </c>
      <c r="M147" s="109">
        <v>145.81917587284943</v>
      </c>
      <c r="N147" s="109">
        <v>153.30078793429811</v>
      </c>
      <c r="O147" s="109">
        <v>136.62656320852275</v>
      </c>
      <c r="P147" s="109">
        <v>127.10146930112667</v>
      </c>
      <c r="Q147" s="109">
        <v>189.9610002937473</v>
      </c>
      <c r="R147" s="109">
        <v>126.19737727869393</v>
      </c>
      <c r="S147" s="109">
        <v>169.18906655111161</v>
      </c>
      <c r="T147" s="109">
        <v>146.58773511887145</v>
      </c>
      <c r="U147" s="71"/>
      <c r="V147" s="108">
        <v>45474</v>
      </c>
      <c r="W147" s="109">
        <f t="shared" ref="W147:W149" si="418">B147/B135*100-100</f>
        <v>-0.65517418350783885</v>
      </c>
      <c r="X147" s="109">
        <f t="shared" ref="X147:X149" si="419">C147/C135*100-100</f>
        <v>-6.2596274772182454</v>
      </c>
      <c r="Y147" s="109">
        <f t="shared" ref="Y147:Y149" si="420">D147/D135*100-100</f>
        <v>1.4394115788394686</v>
      </c>
      <c r="Z147" s="109">
        <f t="shared" ref="Z147:Z149" si="421">E147/E135*100-100</f>
        <v>8.4739954530153767</v>
      </c>
      <c r="AA147" s="109">
        <f t="shared" ref="AA147:AA149" si="422">F147/F135*100-100</f>
        <v>-1.1714209185968087</v>
      </c>
      <c r="AB147" s="109">
        <f t="shared" ref="AB147:AB149" si="423">G147/G135*100-100</f>
        <v>3.0397630349426237</v>
      </c>
      <c r="AC147" s="109">
        <f t="shared" ref="AC147:AC149" si="424">H147/H135*100-100</f>
        <v>3.8916210978791952</v>
      </c>
      <c r="AD147" s="109">
        <f t="shared" ref="AD147:AD149" si="425">I147/I135*100-100</f>
        <v>2.2767911586627037</v>
      </c>
      <c r="AE147" s="109">
        <f t="shared" ref="AE147:AE149" si="426">J147/J135*100-100</f>
        <v>8.4310205015839017</v>
      </c>
      <c r="AF147" s="109">
        <f t="shared" ref="AF147:AF149" si="427">K147/K135*100-100</f>
        <v>8.3767622677370497</v>
      </c>
      <c r="AG147" s="109">
        <f t="shared" ref="AG147:AG149" si="428">L147/L135*100-100</f>
        <v>5.0818309794547218</v>
      </c>
      <c r="AH147" s="109">
        <f t="shared" ref="AH147:AH149" si="429">M147/M135*100-100</f>
        <v>1.8540190304997139</v>
      </c>
      <c r="AI147" s="109">
        <f t="shared" ref="AI147:AI149" si="430">N147/N135*100-100</f>
        <v>1.9465243833080024</v>
      </c>
      <c r="AJ147" s="109">
        <f t="shared" ref="AJ147:AJ149" si="431">O147/O135*100-100</f>
        <v>1.0870829023877064</v>
      </c>
      <c r="AK147" s="109">
        <f t="shared" ref="AK147:AK149" si="432">P147/P135*100-100</f>
        <v>3.1530596181289496</v>
      </c>
      <c r="AL147" s="109">
        <f t="shared" ref="AL147:AL149" si="433">Q147/Q135*100-100</f>
        <v>9.4588700284372891</v>
      </c>
      <c r="AM147" s="109">
        <f t="shared" ref="AM147:AM149" si="434">R147/R135*100-100</f>
        <v>4.7699889839397827</v>
      </c>
      <c r="AN147" s="109">
        <f t="shared" ref="AN147:AN149" si="435">S147/S135*100-100</f>
        <v>2.8230805263984564</v>
      </c>
      <c r="AO147" s="109">
        <f t="shared" ref="AO147:AO149" si="436">T147/T135*100-100</f>
        <v>2.8810360162602819</v>
      </c>
      <c r="AP147" s="71"/>
      <c r="AQ147" s="71"/>
      <c r="AR147" s="72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M147" s="72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73"/>
      <c r="BY147" s="73"/>
      <c r="BZ147" s="73"/>
      <c r="CA147" s="73"/>
      <c r="CB147" s="73"/>
      <c r="CC147" s="73"/>
      <c r="CD147" s="73"/>
      <c r="CE147" s="73"/>
      <c r="CF147" s="73"/>
    </row>
    <row r="148" spans="1:84" s="74" customFormat="1" ht="21" x14ac:dyDescent="0.45">
      <c r="A148" s="108">
        <v>45505</v>
      </c>
      <c r="B148" s="109">
        <v>120.62075023568318</v>
      </c>
      <c r="C148" s="109">
        <v>64.240303351127963</v>
      </c>
      <c r="D148" s="109">
        <v>135.5338141987821</v>
      </c>
      <c r="E148" s="109">
        <v>141.73080224626108</v>
      </c>
      <c r="F148" s="109">
        <v>166.314026127196</v>
      </c>
      <c r="G148" s="109">
        <v>148.60599843775009</v>
      </c>
      <c r="H148" s="109">
        <v>134.01905585272644</v>
      </c>
      <c r="I148" s="109">
        <v>161.614499178085</v>
      </c>
      <c r="J148" s="109">
        <v>143.16765823042405</v>
      </c>
      <c r="K148" s="109">
        <v>217.51999418748056</v>
      </c>
      <c r="L148" s="109">
        <v>157.51957626305395</v>
      </c>
      <c r="M148" s="109">
        <v>144.56006080440702</v>
      </c>
      <c r="N148" s="109">
        <v>152.67080116288972</v>
      </c>
      <c r="O148" s="109">
        <v>136.50561328099135</v>
      </c>
      <c r="P148" s="109">
        <v>127.68706166325393</v>
      </c>
      <c r="Q148" s="109">
        <v>192.6440880324422</v>
      </c>
      <c r="R148" s="109">
        <v>126.39621196935235</v>
      </c>
      <c r="S148" s="109">
        <v>170.63765020220117</v>
      </c>
      <c r="T148" s="109">
        <v>146.68046792293754</v>
      </c>
      <c r="U148" s="71"/>
      <c r="V148" s="108">
        <v>45505</v>
      </c>
      <c r="W148" s="109">
        <f t="shared" si="418"/>
        <v>0.20422175139987075</v>
      </c>
      <c r="X148" s="109">
        <f t="shared" si="419"/>
        <v>0.11797477315325011</v>
      </c>
      <c r="Y148" s="109">
        <f t="shared" si="420"/>
        <v>3.5716391524020565</v>
      </c>
      <c r="Z148" s="109">
        <f t="shared" si="421"/>
        <v>3.4289466353097424</v>
      </c>
      <c r="AA148" s="109">
        <f t="shared" si="422"/>
        <v>5.5356128364189203</v>
      </c>
      <c r="AB148" s="109">
        <f t="shared" si="423"/>
        <v>3.720370561322639</v>
      </c>
      <c r="AC148" s="109">
        <f t="shared" si="424"/>
        <v>4.1412602311046385</v>
      </c>
      <c r="AD148" s="109">
        <f t="shared" si="425"/>
        <v>10.720118151552953</v>
      </c>
      <c r="AE148" s="109">
        <f t="shared" si="426"/>
        <v>5.6815679111389841</v>
      </c>
      <c r="AF148" s="109">
        <f t="shared" si="427"/>
        <v>10.104429458110872</v>
      </c>
      <c r="AG148" s="109">
        <f t="shared" si="428"/>
        <v>5.1132569847581237</v>
      </c>
      <c r="AH148" s="109">
        <f t="shared" si="429"/>
        <v>2.9451945406514284</v>
      </c>
      <c r="AI148" s="109">
        <f t="shared" si="430"/>
        <v>2.0079056984569661</v>
      </c>
      <c r="AJ148" s="109">
        <f t="shared" si="431"/>
        <v>1.0586915100873995</v>
      </c>
      <c r="AK148" s="109">
        <f t="shared" si="432"/>
        <v>3.3981665153084606</v>
      </c>
      <c r="AL148" s="109">
        <f t="shared" si="433"/>
        <v>5.4844964324204</v>
      </c>
      <c r="AM148" s="109">
        <f t="shared" si="434"/>
        <v>4.4420106676471107</v>
      </c>
      <c r="AN148" s="109">
        <f t="shared" si="435"/>
        <v>4.0658034240063472</v>
      </c>
      <c r="AO148" s="109">
        <f t="shared" si="436"/>
        <v>3.9534904109452356</v>
      </c>
      <c r="AP148" s="71"/>
      <c r="AQ148" s="71"/>
      <c r="AR148" s="72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M148" s="72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73"/>
      <c r="BY148" s="73"/>
      <c r="BZ148" s="73"/>
      <c r="CA148" s="73"/>
      <c r="CB148" s="73"/>
      <c r="CC148" s="73"/>
      <c r="CD148" s="73"/>
      <c r="CE148" s="73"/>
      <c r="CF148" s="73"/>
    </row>
    <row r="149" spans="1:84" s="74" customFormat="1" ht="21" x14ac:dyDescent="0.45">
      <c r="A149" s="108">
        <v>45536</v>
      </c>
      <c r="B149" s="109">
        <v>117.2240136443572</v>
      </c>
      <c r="C149" s="109">
        <v>59.418769858525224</v>
      </c>
      <c r="D149" s="109">
        <v>130.75876443351922</v>
      </c>
      <c r="E149" s="109">
        <v>137.32704655994675</v>
      </c>
      <c r="F149" s="109">
        <v>157.06986776389812</v>
      </c>
      <c r="G149" s="109">
        <v>149.59789317652567</v>
      </c>
      <c r="H149" s="109">
        <v>136.78549768951112</v>
      </c>
      <c r="I149" s="109">
        <v>156.39768546715194</v>
      </c>
      <c r="J149" s="109">
        <v>145.96059852085421</v>
      </c>
      <c r="K149" s="109">
        <v>213.66990259985076</v>
      </c>
      <c r="L149" s="109">
        <v>157.53221880614626</v>
      </c>
      <c r="M149" s="109">
        <v>137.70772912925059</v>
      </c>
      <c r="N149" s="109">
        <v>142.99896697665008</v>
      </c>
      <c r="O149" s="109">
        <v>136.6145825322925</v>
      </c>
      <c r="P149" s="109">
        <v>119.62612467843876</v>
      </c>
      <c r="Q149" s="109">
        <v>189.26326163771353</v>
      </c>
      <c r="R149" s="109">
        <v>130.08265395162817</v>
      </c>
      <c r="S149" s="109">
        <v>172.23734083626871</v>
      </c>
      <c r="T149" s="109">
        <v>144.4204432262928</v>
      </c>
      <c r="U149" s="71"/>
      <c r="V149" s="108">
        <v>45536</v>
      </c>
      <c r="W149" s="109">
        <f t="shared" si="418"/>
        <v>1.3336361593609496</v>
      </c>
      <c r="X149" s="109">
        <f t="shared" si="419"/>
        <v>-3.3452140652396025</v>
      </c>
      <c r="Y149" s="109">
        <f t="shared" si="420"/>
        <v>2.9186834062030869</v>
      </c>
      <c r="Z149" s="109">
        <f t="shared" si="421"/>
        <v>1.9108775994738352</v>
      </c>
      <c r="AA149" s="109">
        <f t="shared" si="422"/>
        <v>3.7834554072201314</v>
      </c>
      <c r="AB149" s="109">
        <f t="shared" si="423"/>
        <v>5.4413085033465904</v>
      </c>
      <c r="AC149" s="109">
        <f t="shared" si="424"/>
        <v>4.4564063857883696</v>
      </c>
      <c r="AD149" s="109">
        <f t="shared" si="425"/>
        <v>6.7615660314002781</v>
      </c>
      <c r="AE149" s="109">
        <f t="shared" si="426"/>
        <v>5.5503285328105676</v>
      </c>
      <c r="AF149" s="109">
        <f t="shared" si="427"/>
        <v>10.594346883655831</v>
      </c>
      <c r="AG149" s="109">
        <f t="shared" si="428"/>
        <v>4.9218109586619789</v>
      </c>
      <c r="AH149" s="109">
        <f t="shared" si="429"/>
        <v>2.5693543623930992</v>
      </c>
      <c r="AI149" s="109">
        <f t="shared" si="430"/>
        <v>-2.6694457554238227</v>
      </c>
      <c r="AJ149" s="109">
        <f t="shared" si="431"/>
        <v>1.1308327815070811</v>
      </c>
      <c r="AK149" s="109">
        <f t="shared" si="432"/>
        <v>3.6860555718926378</v>
      </c>
      <c r="AL149" s="109">
        <f t="shared" si="433"/>
        <v>4.8789140418917754</v>
      </c>
      <c r="AM149" s="109">
        <f t="shared" si="434"/>
        <v>4.4807256642772586</v>
      </c>
      <c r="AN149" s="109">
        <f t="shared" si="435"/>
        <v>6.9303264040177197</v>
      </c>
      <c r="AO149" s="109">
        <f t="shared" si="436"/>
        <v>4.1084290639533378</v>
      </c>
      <c r="AP149" s="71"/>
      <c r="AQ149" s="71"/>
      <c r="AR149" s="72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M149" s="72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73"/>
      <c r="BY149" s="73"/>
      <c r="BZ149" s="73"/>
      <c r="CA149" s="73"/>
      <c r="CB149" s="73"/>
      <c r="CC149" s="73"/>
      <c r="CD149" s="73"/>
      <c r="CE149" s="73"/>
      <c r="CF149" s="73"/>
    </row>
    <row r="150" spans="1:84" s="74" customFormat="1" ht="21" x14ac:dyDescent="0.45">
      <c r="A150" s="108">
        <v>45566</v>
      </c>
      <c r="B150" s="109">
        <v>113.45337159422574</v>
      </c>
      <c r="C150" s="109">
        <v>66.461352990425013</v>
      </c>
      <c r="D150" s="109">
        <v>133.73406269097083</v>
      </c>
      <c r="E150" s="109">
        <v>143.91573464669284</v>
      </c>
      <c r="F150" s="109">
        <v>165.47928264319748</v>
      </c>
      <c r="G150" s="109">
        <v>151.37889982915311</v>
      </c>
      <c r="H150" s="109">
        <v>137.91807853418371</v>
      </c>
      <c r="I150" s="109">
        <v>171.61971241566386</v>
      </c>
      <c r="J150" s="109">
        <v>149.5845884396584</v>
      </c>
      <c r="K150" s="109">
        <v>219.37921912028585</v>
      </c>
      <c r="L150" s="109">
        <v>159.22195039425233</v>
      </c>
      <c r="M150" s="109">
        <v>144.93062404063795</v>
      </c>
      <c r="N150" s="109">
        <v>160.49717545547168</v>
      </c>
      <c r="O150" s="109">
        <v>135.18571256224865</v>
      </c>
      <c r="P150" s="109">
        <v>116.62927004837391</v>
      </c>
      <c r="Q150" s="109">
        <v>192.36508869493937</v>
      </c>
      <c r="R150" s="109">
        <v>141.0970347767084</v>
      </c>
      <c r="S150" s="109">
        <v>176.33788554383653</v>
      </c>
      <c r="T150" s="109">
        <v>147.56064458536721</v>
      </c>
      <c r="U150" s="71"/>
      <c r="V150" s="108">
        <v>45566</v>
      </c>
      <c r="W150" s="109">
        <f t="shared" ref="W150:W155" si="437">B150/B138*100-100</f>
        <v>3.1123180713727834</v>
      </c>
      <c r="X150" s="109">
        <f t="shared" ref="X150:X155" si="438">C150/C138*100-100</f>
        <v>34.636619654312369</v>
      </c>
      <c r="Y150" s="109">
        <f t="shared" ref="Y150:Y155" si="439">D150/D138*100-100</f>
        <v>5.2772093941663769</v>
      </c>
      <c r="Z150" s="109">
        <f t="shared" ref="Z150:Z155" si="440">E150/E138*100-100</f>
        <v>6.8650905813823897</v>
      </c>
      <c r="AA150" s="109">
        <f t="shared" ref="AA150:AA155" si="441">F150/F138*100-100</f>
        <v>8.9982355082983503</v>
      </c>
      <c r="AB150" s="109">
        <f t="shared" ref="AB150:AB155" si="442">G150/G138*100-100</f>
        <v>6.6565174812549799</v>
      </c>
      <c r="AC150" s="109">
        <f t="shared" ref="AC150:AC155" si="443">H150/H138*100-100</f>
        <v>8.1031629163831838</v>
      </c>
      <c r="AD150" s="109">
        <f t="shared" ref="AD150:AD155" si="444">I150/I138*100-100</f>
        <v>28.061621337108136</v>
      </c>
      <c r="AE150" s="109">
        <f t="shared" ref="AE150:AE155" si="445">J150/J138*100-100</f>
        <v>4.8423034813146018</v>
      </c>
      <c r="AF150" s="109">
        <f t="shared" ref="AF150:AF155" si="446">K150/K138*100-100</f>
        <v>13.086590272381798</v>
      </c>
      <c r="AG150" s="109">
        <f t="shared" ref="AG150:AG155" si="447">L150/L138*100-100</f>
        <v>5.560222701444502</v>
      </c>
      <c r="AH150" s="109">
        <f t="shared" ref="AH150:AH155" si="448">M150/M138*100-100</f>
        <v>4.2544843433261406</v>
      </c>
      <c r="AI150" s="109">
        <f t="shared" ref="AI150:AI155" si="449">N150/N138*100-100</f>
        <v>5.7854732617691269</v>
      </c>
      <c r="AJ150" s="109">
        <f t="shared" ref="AJ150:AJ155" si="450">O150/O138*100-100</f>
        <v>1.5152372164040457</v>
      </c>
      <c r="AK150" s="109">
        <f t="shared" ref="AK150:AK155" si="451">P150/P138*100-100</f>
        <v>4.484604007804748</v>
      </c>
      <c r="AL150" s="109">
        <f t="shared" ref="AL150:AL155" si="452">Q150/Q138*100-100</f>
        <v>15.761822386882045</v>
      </c>
      <c r="AM150" s="109">
        <f t="shared" ref="AM150:AM155" si="453">R150/R138*100-100</f>
        <v>7.4479367748703424</v>
      </c>
      <c r="AN150" s="109">
        <f t="shared" ref="AN150:AN155" si="454">S150/S138*100-100</f>
        <v>9.1127545531906549</v>
      </c>
      <c r="AO150" s="109">
        <f t="shared" ref="AO150:AO155" si="455">T150/T138*100-100</f>
        <v>7.0948608911929938</v>
      </c>
      <c r="AP150" s="71"/>
      <c r="AQ150" s="71"/>
      <c r="AR150" s="72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M150" s="72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73"/>
      <c r="BY150" s="73"/>
      <c r="BZ150" s="73"/>
      <c r="CA150" s="73"/>
      <c r="CB150" s="73"/>
      <c r="CC150" s="73"/>
      <c r="CD150" s="73"/>
      <c r="CE150" s="73"/>
      <c r="CF150" s="73"/>
    </row>
    <row r="151" spans="1:84" s="74" customFormat="1" ht="21" x14ac:dyDescent="0.45">
      <c r="A151" s="108">
        <v>45597</v>
      </c>
      <c r="B151" s="109">
        <v>117.99462706754639</v>
      </c>
      <c r="C151" s="109">
        <v>65.445709449765502</v>
      </c>
      <c r="D151" s="109">
        <v>135.16023990908309</v>
      </c>
      <c r="E151" s="109">
        <v>142.19996775048364</v>
      </c>
      <c r="F151" s="109">
        <v>165.39019230428997</v>
      </c>
      <c r="G151" s="109">
        <v>153.96666553889247</v>
      </c>
      <c r="H151" s="109">
        <v>145.7082058893134</v>
      </c>
      <c r="I151" s="109">
        <v>173.27579817609279</v>
      </c>
      <c r="J151" s="109">
        <v>151.2261053728235</v>
      </c>
      <c r="K151" s="109">
        <v>215.59370224973503</v>
      </c>
      <c r="L151" s="109">
        <v>160.36217434427886</v>
      </c>
      <c r="M151" s="109">
        <v>147.0761761942311</v>
      </c>
      <c r="N151" s="109">
        <v>165.19329723555381</v>
      </c>
      <c r="O151" s="109">
        <v>135.8643535731899</v>
      </c>
      <c r="P151" s="109">
        <v>125.49573301901118</v>
      </c>
      <c r="Q151" s="109">
        <v>180.3981208221773</v>
      </c>
      <c r="R151" s="109">
        <v>144.1694592991696</v>
      </c>
      <c r="S151" s="109">
        <v>177.80799650204284</v>
      </c>
      <c r="T151" s="109">
        <v>149.65743227813368</v>
      </c>
      <c r="U151" s="71"/>
      <c r="V151" s="108">
        <v>45597</v>
      </c>
      <c r="W151" s="109">
        <f t="shared" si="437"/>
        <v>0.15485569915551878</v>
      </c>
      <c r="X151" s="109">
        <f t="shared" si="438"/>
        <v>6.1283971885087993</v>
      </c>
      <c r="Y151" s="109">
        <f t="shared" si="439"/>
        <v>4.8113180218066987E-2</v>
      </c>
      <c r="Z151" s="109">
        <f t="shared" si="440"/>
        <v>-3.668670029080161</v>
      </c>
      <c r="AA151" s="109">
        <f t="shared" si="441"/>
        <v>3.7285053475084879</v>
      </c>
      <c r="AB151" s="109">
        <f t="shared" si="442"/>
        <v>5.2936292940629812</v>
      </c>
      <c r="AC151" s="109">
        <f t="shared" si="443"/>
        <v>3.6269164732266859</v>
      </c>
      <c r="AD151" s="109">
        <f t="shared" si="444"/>
        <v>11.688268391081252</v>
      </c>
      <c r="AE151" s="109">
        <f t="shared" si="445"/>
        <v>2.8372648469233752</v>
      </c>
      <c r="AF151" s="109">
        <f t="shared" si="446"/>
        <v>10.773019539999467</v>
      </c>
      <c r="AG151" s="109">
        <f t="shared" si="447"/>
        <v>4.9760086010338682</v>
      </c>
      <c r="AH151" s="109">
        <f t="shared" si="448"/>
        <v>2.2343770806194243</v>
      </c>
      <c r="AI151" s="109">
        <f t="shared" si="449"/>
        <v>2.8789586385978794</v>
      </c>
      <c r="AJ151" s="109">
        <f t="shared" si="450"/>
        <v>1.8983845836161777</v>
      </c>
      <c r="AK151" s="109">
        <f t="shared" si="451"/>
        <v>4.0888898065409478</v>
      </c>
      <c r="AL151" s="109">
        <f t="shared" si="452"/>
        <v>4.3934325860099079</v>
      </c>
      <c r="AM151" s="109">
        <f t="shared" si="453"/>
        <v>4.6475139896664075</v>
      </c>
      <c r="AN151" s="109">
        <f t="shared" si="454"/>
        <v>5.8626986563918564</v>
      </c>
      <c r="AO151" s="109">
        <f t="shared" si="455"/>
        <v>3.6542384488903963</v>
      </c>
      <c r="AP151" s="71"/>
      <c r="AQ151" s="71"/>
      <c r="AR151" s="72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  <c r="BF151" s="73"/>
      <c r="BG151" s="73"/>
      <c r="BH151" s="73"/>
      <c r="BI151" s="73"/>
      <c r="BJ151" s="73"/>
      <c r="BK151" s="73"/>
      <c r="BM151" s="72"/>
      <c r="BN151" s="73"/>
      <c r="BO151" s="73"/>
      <c r="BP151" s="73"/>
      <c r="BQ151" s="73"/>
      <c r="BR151" s="73"/>
      <c r="BS151" s="73"/>
      <c r="BT151" s="73"/>
      <c r="BU151" s="73"/>
      <c r="BV151" s="73"/>
      <c r="BW151" s="73"/>
      <c r="BX151" s="73"/>
      <c r="BY151" s="73"/>
      <c r="BZ151" s="73"/>
      <c r="CA151" s="73"/>
      <c r="CB151" s="73"/>
      <c r="CC151" s="73"/>
      <c r="CD151" s="73"/>
      <c r="CE151" s="73"/>
      <c r="CF151" s="73"/>
    </row>
    <row r="152" spans="1:84" s="74" customFormat="1" ht="21" x14ac:dyDescent="0.45">
      <c r="A152" s="110">
        <v>45627</v>
      </c>
      <c r="B152" s="111">
        <v>125.98190071394517</v>
      </c>
      <c r="C152" s="111">
        <v>59.739625558227779</v>
      </c>
      <c r="D152" s="111">
        <v>147.35497902865157</v>
      </c>
      <c r="E152" s="111">
        <v>150.43185254662737</v>
      </c>
      <c r="F152" s="111">
        <v>149.63709749300051</v>
      </c>
      <c r="G152" s="111">
        <v>154.10530569243679</v>
      </c>
      <c r="H152" s="111">
        <v>155.38831268475636</v>
      </c>
      <c r="I152" s="111">
        <v>199.55684108587195</v>
      </c>
      <c r="J152" s="111">
        <v>158.13890616245897</v>
      </c>
      <c r="K152" s="111">
        <v>222.924314083361</v>
      </c>
      <c r="L152" s="111">
        <v>161.80658268534188</v>
      </c>
      <c r="M152" s="111">
        <v>165.56750501881274</v>
      </c>
      <c r="N152" s="111">
        <v>169.12677068374313</v>
      </c>
      <c r="O152" s="111">
        <v>136.45312851031201</v>
      </c>
      <c r="P152" s="111">
        <v>123.19079535050682</v>
      </c>
      <c r="Q152" s="111">
        <v>186.02176685089555</v>
      </c>
      <c r="R152" s="111">
        <v>141.12602964926006</v>
      </c>
      <c r="S152" s="111">
        <v>179.50132690436178</v>
      </c>
      <c r="T152" s="111">
        <v>153.82367522240264</v>
      </c>
      <c r="U152" s="71"/>
      <c r="V152" s="110">
        <v>45627</v>
      </c>
      <c r="W152" s="111">
        <f t="shared" si="437"/>
        <v>0.88360191670508925</v>
      </c>
      <c r="X152" s="111">
        <f t="shared" si="438"/>
        <v>7.1782685109957072</v>
      </c>
      <c r="Y152" s="111">
        <f t="shared" si="439"/>
        <v>1.5517313713464063</v>
      </c>
      <c r="Z152" s="111">
        <f t="shared" si="440"/>
        <v>2.2821950722728133</v>
      </c>
      <c r="AA152" s="111">
        <f t="shared" si="441"/>
        <v>-3.5255574800819716</v>
      </c>
      <c r="AB152" s="111">
        <f t="shared" si="442"/>
        <v>4.236806250644463</v>
      </c>
      <c r="AC152" s="111">
        <f t="shared" si="443"/>
        <v>2.2517870963890516</v>
      </c>
      <c r="AD152" s="111">
        <f t="shared" si="444"/>
        <v>4.970503178298884</v>
      </c>
      <c r="AE152" s="111">
        <f t="shared" si="445"/>
        <v>1.590222059963196</v>
      </c>
      <c r="AF152" s="111">
        <f t="shared" si="446"/>
        <v>8.7841267844664088</v>
      </c>
      <c r="AG152" s="111">
        <f t="shared" si="447"/>
        <v>4.9743892793946145</v>
      </c>
      <c r="AH152" s="111">
        <f t="shared" si="448"/>
        <v>3.8057284851709312</v>
      </c>
      <c r="AI152" s="111">
        <f t="shared" si="449"/>
        <v>0.92008787339975129</v>
      </c>
      <c r="AJ152" s="111">
        <f t="shared" si="450"/>
        <v>2.1550039145044053</v>
      </c>
      <c r="AK152" s="111">
        <f t="shared" si="451"/>
        <v>4.1462429632613151</v>
      </c>
      <c r="AL152" s="111">
        <f t="shared" si="452"/>
        <v>3.8205710265573032</v>
      </c>
      <c r="AM152" s="111">
        <f t="shared" si="453"/>
        <v>3.9842067001157631</v>
      </c>
      <c r="AN152" s="111">
        <f t="shared" si="454"/>
        <v>3.7061305739537858</v>
      </c>
      <c r="AO152" s="111">
        <f t="shared" si="455"/>
        <v>2.9544498737837728</v>
      </c>
      <c r="AP152" s="71"/>
      <c r="AQ152" s="71"/>
      <c r="AR152" s="72"/>
      <c r="AS152" s="73"/>
      <c r="AT152" s="73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  <c r="BF152" s="73"/>
      <c r="BG152" s="73"/>
      <c r="BH152" s="73"/>
      <c r="BI152" s="73"/>
      <c r="BJ152" s="73"/>
      <c r="BK152" s="73"/>
      <c r="BM152" s="72"/>
      <c r="BN152" s="73"/>
      <c r="BO152" s="73"/>
      <c r="BP152" s="73"/>
      <c r="BQ152" s="73"/>
      <c r="BR152" s="73"/>
      <c r="BS152" s="73"/>
      <c r="BT152" s="73"/>
      <c r="BU152" s="73"/>
      <c r="BV152" s="73"/>
      <c r="BW152" s="73"/>
      <c r="BX152" s="73"/>
      <c r="BY152" s="73"/>
      <c r="BZ152" s="73"/>
      <c r="CA152" s="73"/>
      <c r="CB152" s="73"/>
      <c r="CC152" s="73"/>
      <c r="CD152" s="73"/>
      <c r="CE152" s="73"/>
      <c r="CF152" s="73"/>
    </row>
    <row r="153" spans="1:84" s="74" customFormat="1" ht="21" x14ac:dyDescent="0.45">
      <c r="A153" s="77">
        <v>45658</v>
      </c>
      <c r="B153" s="78">
        <v>130.75779580352412</v>
      </c>
      <c r="C153" s="78">
        <v>61.134137767127697</v>
      </c>
      <c r="D153" s="78">
        <v>143.46414423414993</v>
      </c>
      <c r="E153" s="78">
        <v>154.22455789244839</v>
      </c>
      <c r="F153" s="78">
        <v>155.78966364853875</v>
      </c>
      <c r="G153" s="78">
        <v>150.76906446058155</v>
      </c>
      <c r="H153" s="78">
        <v>144.60491706906944</v>
      </c>
      <c r="I153" s="78">
        <v>159.32971206772135</v>
      </c>
      <c r="J153" s="78">
        <v>155.0237085085154</v>
      </c>
      <c r="K153" s="78">
        <v>235.13959526591785</v>
      </c>
      <c r="L153" s="78">
        <v>160.62979500193259</v>
      </c>
      <c r="M153" s="78">
        <v>145.29816628821052</v>
      </c>
      <c r="N153" s="78">
        <v>155.28545061278408</v>
      </c>
      <c r="O153" s="78">
        <v>135.84494779266242</v>
      </c>
      <c r="P153" s="78">
        <v>116.65471100005853</v>
      </c>
      <c r="Q153" s="78">
        <v>183.82918173706091</v>
      </c>
      <c r="R153" s="78">
        <v>133.72589096040565</v>
      </c>
      <c r="S153" s="78">
        <v>173.99408063127495</v>
      </c>
      <c r="T153" s="78">
        <v>150.31432660506186</v>
      </c>
      <c r="U153" s="71"/>
      <c r="V153" s="77">
        <v>45658</v>
      </c>
      <c r="W153" s="78">
        <f t="shared" si="437"/>
        <v>-1.1032561581628073</v>
      </c>
      <c r="X153" s="78">
        <f t="shared" si="438"/>
        <v>2.2865331743412867</v>
      </c>
      <c r="Y153" s="78">
        <f t="shared" si="439"/>
        <v>2.3174176811850344</v>
      </c>
      <c r="Z153" s="78">
        <f t="shared" si="440"/>
        <v>8.5497542351366036</v>
      </c>
      <c r="AA153" s="78">
        <f t="shared" si="441"/>
        <v>-6.9981240563691927E-2</v>
      </c>
      <c r="AB153" s="78">
        <f t="shared" si="442"/>
        <v>4.0044810677054272</v>
      </c>
      <c r="AC153" s="78">
        <f t="shared" si="443"/>
        <v>3.5111513356272752</v>
      </c>
      <c r="AD153" s="78">
        <f t="shared" si="444"/>
        <v>5.07682001204914</v>
      </c>
      <c r="AE153" s="78">
        <f t="shared" si="445"/>
        <v>6.6392550637794301</v>
      </c>
      <c r="AF153" s="78">
        <f t="shared" si="446"/>
        <v>11.480898408214074</v>
      </c>
      <c r="AG153" s="78">
        <f t="shared" si="447"/>
        <v>4.6328826670383165</v>
      </c>
      <c r="AH153" s="78">
        <f t="shared" si="448"/>
        <v>5.2880813845029166</v>
      </c>
      <c r="AI153" s="78">
        <f t="shared" si="449"/>
        <v>5.5864562686390116</v>
      </c>
      <c r="AJ153" s="78">
        <f t="shared" si="450"/>
        <v>2.5812612974094975</v>
      </c>
      <c r="AK153" s="78">
        <f t="shared" si="451"/>
        <v>5.3233983964473595</v>
      </c>
      <c r="AL153" s="78">
        <f t="shared" si="452"/>
        <v>6.4943463919879605</v>
      </c>
      <c r="AM153" s="78">
        <f t="shared" si="453"/>
        <v>3.9565716416824586</v>
      </c>
      <c r="AN153" s="78">
        <f t="shared" si="454"/>
        <v>3.9090648510939872</v>
      </c>
      <c r="AO153" s="78">
        <f t="shared" si="455"/>
        <v>3.7419310115226665</v>
      </c>
      <c r="AP153" s="71"/>
      <c r="AQ153" s="71"/>
      <c r="AR153" s="72"/>
      <c r="AS153" s="73"/>
      <c r="AT153" s="73"/>
      <c r="AU153" s="73"/>
      <c r="AV153" s="73"/>
      <c r="AW153" s="73"/>
      <c r="AX153" s="73"/>
      <c r="AY153" s="73"/>
      <c r="AZ153" s="73"/>
      <c r="BA153" s="73"/>
      <c r="BB153" s="73"/>
      <c r="BC153" s="73"/>
      <c r="BD153" s="73"/>
      <c r="BE153" s="73"/>
      <c r="BF153" s="73"/>
      <c r="BG153" s="73"/>
      <c r="BH153" s="73"/>
      <c r="BI153" s="73"/>
      <c r="BJ153" s="73"/>
      <c r="BK153" s="73"/>
      <c r="BM153" s="72"/>
      <c r="BN153" s="73"/>
      <c r="BO153" s="73"/>
      <c r="BP153" s="73"/>
      <c r="BQ153" s="73"/>
      <c r="BR153" s="73"/>
      <c r="BS153" s="73"/>
      <c r="BT153" s="73"/>
      <c r="BU153" s="73"/>
      <c r="BV153" s="73"/>
      <c r="BW153" s="73"/>
      <c r="BX153" s="73"/>
      <c r="BY153" s="73"/>
      <c r="BZ153" s="73"/>
      <c r="CA153" s="73"/>
      <c r="CB153" s="73"/>
      <c r="CC153" s="73"/>
      <c r="CD153" s="73"/>
      <c r="CE153" s="73"/>
      <c r="CF153" s="73"/>
    </row>
    <row r="154" spans="1:84" s="74" customFormat="1" ht="21" x14ac:dyDescent="0.45">
      <c r="A154" s="69">
        <v>45689</v>
      </c>
      <c r="B154" s="70">
        <v>137.92501476908055</v>
      </c>
      <c r="C154" s="70">
        <v>57.595947861933325</v>
      </c>
      <c r="D154" s="70">
        <v>141.4380211004358</v>
      </c>
      <c r="E154" s="70">
        <v>143.48657551481443</v>
      </c>
      <c r="F154" s="70">
        <v>163.45166452983088</v>
      </c>
      <c r="G154" s="70">
        <v>148.26361229105711</v>
      </c>
      <c r="H154" s="70">
        <v>143.04516127178238</v>
      </c>
      <c r="I154" s="70">
        <v>151.38628769703269</v>
      </c>
      <c r="J154" s="70">
        <v>138.29320451020712</v>
      </c>
      <c r="K154" s="70">
        <v>211.82213040426947</v>
      </c>
      <c r="L154" s="70">
        <v>159.67643963062844</v>
      </c>
      <c r="M154" s="70">
        <v>145.55556710385329</v>
      </c>
      <c r="N154" s="70">
        <v>163.17753013568858</v>
      </c>
      <c r="O154" s="70">
        <v>138.10866075506158</v>
      </c>
      <c r="P154" s="70">
        <v>130.68523731164035</v>
      </c>
      <c r="Q154" s="70">
        <v>180.31722074903263</v>
      </c>
      <c r="R154" s="70">
        <v>126.67315118171226</v>
      </c>
      <c r="S154" s="70">
        <v>166.89081661249921</v>
      </c>
      <c r="T154" s="70">
        <v>149.13915764555844</v>
      </c>
      <c r="U154" s="71"/>
      <c r="V154" s="69">
        <v>45689</v>
      </c>
      <c r="W154" s="70">
        <f t="shared" si="437"/>
        <v>-1.2029510263762688</v>
      </c>
      <c r="X154" s="70">
        <f t="shared" si="438"/>
        <v>9.0156633157652664</v>
      </c>
      <c r="Y154" s="70">
        <f t="shared" si="439"/>
        <v>1.6896806065006302</v>
      </c>
      <c r="Z154" s="70">
        <f t="shared" si="440"/>
        <v>3.1444611954780441</v>
      </c>
      <c r="AA154" s="70">
        <f t="shared" si="441"/>
        <v>8.7652120867750369</v>
      </c>
      <c r="AB154" s="70">
        <f t="shared" si="442"/>
        <v>4.0974440564129253</v>
      </c>
      <c r="AC154" s="70">
        <f t="shared" si="443"/>
        <v>2.9749450487296087</v>
      </c>
      <c r="AD154" s="70">
        <f t="shared" si="444"/>
        <v>2.9142047288886204</v>
      </c>
      <c r="AE154" s="70">
        <f t="shared" si="445"/>
        <v>2.2940159140021308</v>
      </c>
      <c r="AF154" s="70">
        <f t="shared" si="446"/>
        <v>5.7843224043179049</v>
      </c>
      <c r="AG154" s="70">
        <f t="shared" si="447"/>
        <v>4.3958844192438562</v>
      </c>
      <c r="AH154" s="70">
        <f t="shared" si="448"/>
        <v>4.9023218405412479</v>
      </c>
      <c r="AI154" s="70">
        <f t="shared" si="449"/>
        <v>5.008316279060594</v>
      </c>
      <c r="AJ154" s="70">
        <f t="shared" si="450"/>
        <v>3.1674199387925057</v>
      </c>
      <c r="AK154" s="70">
        <f t="shared" si="451"/>
        <v>4.3649650942277702</v>
      </c>
      <c r="AL154" s="70">
        <f t="shared" si="452"/>
        <v>1.85460947001188</v>
      </c>
      <c r="AM154" s="70">
        <f t="shared" si="453"/>
        <v>4.1594456076936126</v>
      </c>
      <c r="AN154" s="70">
        <f t="shared" si="454"/>
        <v>3.5311144443608953</v>
      </c>
      <c r="AO154" s="70">
        <f t="shared" si="455"/>
        <v>3.375969291215398</v>
      </c>
      <c r="AP154" s="71"/>
      <c r="AQ154" s="71"/>
      <c r="AR154" s="72"/>
      <c r="AS154" s="73"/>
      <c r="AT154" s="73"/>
      <c r="AU154" s="73"/>
      <c r="AV154" s="73"/>
      <c r="AW154" s="73"/>
      <c r="AX154" s="73"/>
      <c r="AY154" s="73"/>
      <c r="AZ154" s="73"/>
      <c r="BA154" s="73"/>
      <c r="BB154" s="73"/>
      <c r="BC154" s="73"/>
      <c r="BD154" s="73"/>
      <c r="BE154" s="73"/>
      <c r="BF154" s="73"/>
      <c r="BG154" s="73"/>
      <c r="BH154" s="73"/>
      <c r="BI154" s="73"/>
      <c r="BJ154" s="73"/>
      <c r="BK154" s="73"/>
      <c r="BM154" s="72"/>
      <c r="BN154" s="73"/>
      <c r="BO154" s="73"/>
      <c r="BP154" s="73"/>
      <c r="BQ154" s="73"/>
      <c r="BR154" s="73"/>
      <c r="BS154" s="73"/>
      <c r="BT154" s="73"/>
      <c r="BU154" s="73"/>
      <c r="BV154" s="73"/>
      <c r="BW154" s="73"/>
      <c r="BX154" s="73"/>
      <c r="BY154" s="73"/>
      <c r="BZ154" s="73"/>
      <c r="CA154" s="73"/>
      <c r="CB154" s="73"/>
      <c r="CC154" s="73"/>
      <c r="CD154" s="73"/>
      <c r="CE154" s="73"/>
      <c r="CF154" s="73"/>
    </row>
    <row r="155" spans="1:84" s="74" customFormat="1" ht="21" x14ac:dyDescent="0.45">
      <c r="A155" s="69">
        <v>45717</v>
      </c>
      <c r="B155" s="70">
        <v>143.1036868720324</v>
      </c>
      <c r="C155" s="70">
        <v>61.165798311338939</v>
      </c>
      <c r="D155" s="70">
        <v>151.38393254293106</v>
      </c>
      <c r="E155" s="70">
        <v>157.48206440401225</v>
      </c>
      <c r="F155" s="70">
        <v>166.86386046987312</v>
      </c>
      <c r="G155" s="70">
        <v>148.10448316768193</v>
      </c>
      <c r="H155" s="70">
        <v>144.26470850642704</v>
      </c>
      <c r="I155" s="70">
        <v>171.46084016560076</v>
      </c>
      <c r="J155" s="70">
        <v>153.03318138419246</v>
      </c>
      <c r="K155" s="70">
        <v>217.9062857172157</v>
      </c>
      <c r="L155" s="70">
        <v>159.80488478029957</v>
      </c>
      <c r="M155" s="70">
        <v>150.00220550601153</v>
      </c>
      <c r="N155" s="70">
        <v>151.0940322068686</v>
      </c>
      <c r="O155" s="70">
        <v>138.81750358065551</v>
      </c>
      <c r="P155" s="70">
        <v>148.47816822681568</v>
      </c>
      <c r="Q155" s="70">
        <v>178.97181171202286</v>
      </c>
      <c r="R155" s="70">
        <v>133.04672878035538</v>
      </c>
      <c r="S155" s="70">
        <v>166.12300155320673</v>
      </c>
      <c r="T155" s="70">
        <v>153.71172694135004</v>
      </c>
      <c r="U155" s="71"/>
      <c r="V155" s="69">
        <v>45717</v>
      </c>
      <c r="W155" s="70">
        <f t="shared" si="437"/>
        <v>-0.28510812822258913</v>
      </c>
      <c r="X155" s="70">
        <f t="shared" si="438"/>
        <v>10.694913076854689</v>
      </c>
      <c r="Y155" s="70">
        <f t="shared" si="439"/>
        <v>3.8345759036518103</v>
      </c>
      <c r="Z155" s="70">
        <f t="shared" si="440"/>
        <v>9.622082087818157</v>
      </c>
      <c r="AA155" s="70">
        <f t="shared" si="441"/>
        <v>9.6116220067698777</v>
      </c>
      <c r="AB155" s="70">
        <f t="shared" si="442"/>
        <v>4.2606685111496176</v>
      </c>
      <c r="AC155" s="70">
        <f t="shared" si="443"/>
        <v>4.0061419199459749</v>
      </c>
      <c r="AD155" s="70">
        <f t="shared" si="444"/>
        <v>1.7875976892220109</v>
      </c>
      <c r="AE155" s="70">
        <f t="shared" si="445"/>
        <v>7.5449343338763128</v>
      </c>
      <c r="AF155" s="70">
        <f t="shared" si="446"/>
        <v>4.9723220742033334</v>
      </c>
      <c r="AG155" s="70">
        <f t="shared" si="447"/>
        <v>4.4143477747033586</v>
      </c>
      <c r="AH155" s="70">
        <f t="shared" si="448"/>
        <v>7.316135905263053</v>
      </c>
      <c r="AI155" s="70">
        <f t="shared" si="449"/>
        <v>3.4781800737087281</v>
      </c>
      <c r="AJ155" s="70">
        <f t="shared" si="450"/>
        <v>3.1252211619663797</v>
      </c>
      <c r="AK155" s="70">
        <f t="shared" si="451"/>
        <v>3.2814489057460889</v>
      </c>
      <c r="AL155" s="70">
        <f t="shared" si="452"/>
        <v>6.6076346483137485</v>
      </c>
      <c r="AM155" s="70">
        <f t="shared" si="453"/>
        <v>4.3657316952062928</v>
      </c>
      <c r="AN155" s="70">
        <f t="shared" si="454"/>
        <v>4.1482440170467214</v>
      </c>
      <c r="AO155" s="70">
        <f t="shared" si="455"/>
        <v>4.2284620004313638</v>
      </c>
      <c r="AP155" s="71"/>
      <c r="AQ155" s="71"/>
      <c r="AR155" s="72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  <c r="BF155" s="73"/>
      <c r="BG155" s="73"/>
      <c r="BH155" s="73"/>
      <c r="BI155" s="73"/>
      <c r="BJ155" s="73"/>
      <c r="BK155" s="73"/>
      <c r="BM155" s="72"/>
      <c r="BN155" s="73"/>
      <c r="BO155" s="73"/>
      <c r="BP155" s="73"/>
      <c r="BQ155" s="73"/>
      <c r="BR155" s="73"/>
      <c r="BS155" s="73"/>
      <c r="BT155" s="73"/>
      <c r="BU155" s="73"/>
      <c r="BV155" s="73"/>
      <c r="BW155" s="73"/>
      <c r="BX155" s="73"/>
      <c r="BY155" s="73"/>
      <c r="BZ155" s="73"/>
      <c r="CA155" s="73"/>
      <c r="CB155" s="73"/>
      <c r="CC155" s="73"/>
      <c r="CD155" s="73"/>
      <c r="CE155" s="73"/>
      <c r="CF155" s="73"/>
    </row>
    <row r="156" spans="1:84" s="74" customFormat="1" ht="21" x14ac:dyDescent="0.45">
      <c r="A156" s="69">
        <v>45748</v>
      </c>
      <c r="B156" s="70">
        <v>131.00457634278661</v>
      </c>
      <c r="C156" s="70">
        <v>66.920974009324979</v>
      </c>
      <c r="D156" s="70">
        <v>148.80485255821077</v>
      </c>
      <c r="E156" s="70">
        <v>144.76720898520261</v>
      </c>
      <c r="F156" s="70">
        <v>154.31112919322521</v>
      </c>
      <c r="G156" s="70">
        <v>152.83376963352487</v>
      </c>
      <c r="H156" s="70">
        <v>130.35683840141002</v>
      </c>
      <c r="I156" s="70">
        <v>180.98570369336582</v>
      </c>
      <c r="J156" s="70">
        <v>150.42999865624768</v>
      </c>
      <c r="K156" s="70">
        <v>230.16632889501878</v>
      </c>
      <c r="L156" s="70">
        <v>160.70696680842369</v>
      </c>
      <c r="M156" s="70">
        <v>154.46306001605896</v>
      </c>
      <c r="N156" s="70">
        <v>154.94090007318184</v>
      </c>
      <c r="O156" s="70">
        <v>139.95514881595645</v>
      </c>
      <c r="P156" s="70">
        <v>128.27917931585048</v>
      </c>
      <c r="Q156" s="70">
        <v>178.49527031747618</v>
      </c>
      <c r="R156" s="70">
        <v>130.46441215621246</v>
      </c>
      <c r="S156" s="70">
        <v>171.87873347646257</v>
      </c>
      <c r="T156" s="70">
        <v>151.76019708784909</v>
      </c>
      <c r="U156" s="71"/>
      <c r="V156" s="69">
        <v>45748</v>
      </c>
      <c r="W156" s="70">
        <f t="shared" ref="W156:W158" si="456">B156/B144*100-100</f>
        <v>1.0574148788359281</v>
      </c>
      <c r="X156" s="70">
        <f t="shared" ref="X156:X158" si="457">C156/C144*100-100</f>
        <v>16.27341504781424</v>
      </c>
      <c r="Y156" s="70">
        <f t="shared" ref="Y156:Y158" si="458">D156/D144*100-100</f>
        <v>0.81972590099303488</v>
      </c>
      <c r="Z156" s="70">
        <f t="shared" ref="Z156:Z158" si="459">E156/E144*100-100</f>
        <v>4.1221752035717856</v>
      </c>
      <c r="AA156" s="70">
        <f t="shared" ref="AA156:AA158" si="460">F156/F144*100-100</f>
        <v>11.536418214692688</v>
      </c>
      <c r="AB156" s="70">
        <f t="shared" ref="AB156:AB158" si="461">G156/G144*100-100</f>
        <v>3.8076363282963257</v>
      </c>
      <c r="AC156" s="70">
        <f t="shared" ref="AC156:AC158" si="462">H156/H144*100-100</f>
        <v>2.995456479602268</v>
      </c>
      <c r="AD156" s="70">
        <f t="shared" ref="AD156:AD158" si="463">I156/I144*100-100</f>
        <v>11.946589399626035</v>
      </c>
      <c r="AE156" s="70">
        <f t="shared" ref="AE156:AE158" si="464">J156/J144*100-100</f>
        <v>2.5083139520137223</v>
      </c>
      <c r="AF156" s="70">
        <f t="shared" ref="AF156:AF158" si="465">K156/K144*100-100</f>
        <v>9.3991341193572708</v>
      </c>
      <c r="AG156" s="70">
        <f t="shared" ref="AG156:AG158" si="466">L156/L144*100-100</f>
        <v>4.3472593923622753</v>
      </c>
      <c r="AH156" s="70">
        <f t="shared" ref="AH156:AH158" si="467">M156/M144*100-100</f>
        <v>5.8925668306934398</v>
      </c>
      <c r="AI156" s="70">
        <f t="shared" ref="AI156:AI158" si="468">N156/N144*100-100</f>
        <v>3.8356513056286019</v>
      </c>
      <c r="AJ156" s="70">
        <f t="shared" ref="AJ156:AJ158" si="469">O156/O144*100-100</f>
        <v>2.9362730121995924</v>
      </c>
      <c r="AK156" s="70">
        <f t="shared" ref="AK156:AK158" si="470">P156/P144*100-100</f>
        <v>2.8023097009079407</v>
      </c>
      <c r="AL156" s="70">
        <f t="shared" ref="AL156:AL158" si="471">Q156/Q144*100-100</f>
        <v>-0.87444995344756649</v>
      </c>
      <c r="AM156" s="70">
        <f t="shared" ref="AM156:AM158" si="472">R156/R144*100-100</f>
        <v>4.8325134787215518</v>
      </c>
      <c r="AN156" s="70">
        <f t="shared" ref="AN156:AN158" si="473">S156/S144*100-100</f>
        <v>4.3073932742348831</v>
      </c>
      <c r="AO156" s="70">
        <f t="shared" ref="AO156:AO158" si="474">T156/T144*100-100</f>
        <v>3.9272859314760922</v>
      </c>
      <c r="AP156" s="71"/>
      <c r="AQ156" s="71"/>
      <c r="AR156" s="72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  <c r="BM156" s="72"/>
      <c r="BN156" s="73"/>
      <c r="BO156" s="73"/>
      <c r="BP156" s="73"/>
      <c r="BQ156" s="73"/>
      <c r="BR156" s="73"/>
      <c r="BS156" s="73"/>
      <c r="BT156" s="73"/>
      <c r="BU156" s="73"/>
      <c r="BV156" s="73"/>
      <c r="BW156" s="73"/>
      <c r="BX156" s="73"/>
      <c r="BY156" s="73"/>
      <c r="BZ156" s="73"/>
      <c r="CA156" s="73"/>
      <c r="CB156" s="73"/>
      <c r="CC156" s="73"/>
      <c r="CD156" s="73"/>
      <c r="CE156" s="73"/>
      <c r="CF156" s="73"/>
    </row>
    <row r="157" spans="1:84" s="74" customFormat="1" ht="21" x14ac:dyDescent="0.45">
      <c r="A157" s="69">
        <v>45778</v>
      </c>
      <c r="B157" s="70">
        <v>122.56722365312402</v>
      </c>
      <c r="C157" s="70">
        <v>62.827674971010673</v>
      </c>
      <c r="D157" s="70">
        <v>153.13348225364575</v>
      </c>
      <c r="E157" s="70">
        <v>147.67189179721782</v>
      </c>
      <c r="F157" s="70">
        <v>172.41235868557422</v>
      </c>
      <c r="G157" s="70">
        <v>153.51362287358771</v>
      </c>
      <c r="H157" s="70">
        <v>132.7618791573766</v>
      </c>
      <c r="I157" s="70">
        <v>190.21904268885373</v>
      </c>
      <c r="J157" s="70">
        <v>151.86001487361983</v>
      </c>
      <c r="K157" s="70">
        <v>231.23701496546568</v>
      </c>
      <c r="L157" s="70">
        <v>163.068383373106</v>
      </c>
      <c r="M157" s="70">
        <v>154.79809542695389</v>
      </c>
      <c r="N157" s="70">
        <v>164.407999316272</v>
      </c>
      <c r="O157" s="70">
        <v>140.24091714351272</v>
      </c>
      <c r="P157" s="70">
        <v>119.15919685369533</v>
      </c>
      <c r="Q157" s="70">
        <v>188.74957712638934</v>
      </c>
      <c r="R157" s="70">
        <v>136.1481304227365</v>
      </c>
      <c r="S157" s="70">
        <v>177.10154963241513</v>
      </c>
      <c r="T157" s="70">
        <v>153.70617959946085</v>
      </c>
      <c r="U157" s="71"/>
      <c r="V157" s="69">
        <v>45778</v>
      </c>
      <c r="W157" s="70">
        <f t="shared" si="456"/>
        <v>1.3193855020523273</v>
      </c>
      <c r="X157" s="70">
        <f t="shared" si="457"/>
        <v>1.1547542947041904</v>
      </c>
      <c r="Y157" s="70">
        <f t="shared" si="458"/>
        <v>2.5023732573285997</v>
      </c>
      <c r="Z157" s="70">
        <f t="shared" si="459"/>
        <v>7.2810475853557932</v>
      </c>
      <c r="AA157" s="70">
        <f t="shared" si="460"/>
        <v>10.815167834295863</v>
      </c>
      <c r="AB157" s="70">
        <f t="shared" si="461"/>
        <v>3.4257333875227829</v>
      </c>
      <c r="AC157" s="70">
        <f t="shared" si="462"/>
        <v>6.5503682427805501</v>
      </c>
      <c r="AD157" s="70">
        <f t="shared" si="463"/>
        <v>9.2238666746201403</v>
      </c>
      <c r="AE157" s="70">
        <f t="shared" si="464"/>
        <v>2.0776114866487774</v>
      </c>
      <c r="AF157" s="70">
        <f t="shared" si="465"/>
        <v>7.5629995111869022</v>
      </c>
      <c r="AG157" s="70">
        <f t="shared" si="466"/>
        <v>4.5970517114323428</v>
      </c>
      <c r="AH157" s="70">
        <f t="shared" si="467"/>
        <v>5.9277297132413764</v>
      </c>
      <c r="AI157" s="70">
        <f t="shared" si="468"/>
        <v>6.2441088830048415</v>
      </c>
      <c r="AJ157" s="70">
        <f t="shared" si="469"/>
        <v>3.0073909754027852</v>
      </c>
      <c r="AK157" s="70">
        <f t="shared" si="470"/>
        <v>2.2873335109964614</v>
      </c>
      <c r="AL157" s="70">
        <f t="shared" si="471"/>
        <v>0.65948921779022385</v>
      </c>
      <c r="AM157" s="70">
        <f t="shared" si="472"/>
        <v>4.4403415706014755</v>
      </c>
      <c r="AN157" s="70">
        <f t="shared" si="473"/>
        <v>3.5958022900911146</v>
      </c>
      <c r="AO157" s="70">
        <f t="shared" si="474"/>
        <v>4.1211147594567734</v>
      </c>
      <c r="AP157" s="71"/>
      <c r="AQ157" s="71"/>
      <c r="AR157" s="72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3"/>
      <c r="BH157" s="73"/>
      <c r="BI157" s="73"/>
      <c r="BJ157" s="73"/>
      <c r="BK157" s="73"/>
      <c r="BM157" s="72"/>
      <c r="BN157" s="73"/>
      <c r="BO157" s="73"/>
      <c r="BP157" s="73"/>
      <c r="BQ157" s="73"/>
      <c r="BR157" s="73"/>
      <c r="BS157" s="73"/>
      <c r="BT157" s="73"/>
      <c r="BU157" s="73"/>
      <c r="BV157" s="73"/>
      <c r="BW157" s="73"/>
      <c r="BX157" s="73"/>
      <c r="BY157" s="73"/>
      <c r="BZ157" s="73"/>
      <c r="CA157" s="73"/>
      <c r="CB157" s="73"/>
      <c r="CC157" s="73"/>
      <c r="CD157" s="73"/>
      <c r="CE157" s="73"/>
      <c r="CF157" s="73"/>
    </row>
    <row r="158" spans="1:84" s="74" customFormat="1" ht="21" x14ac:dyDescent="0.45">
      <c r="A158" s="69">
        <v>45809</v>
      </c>
      <c r="B158" s="70">
        <v>117.28823576521243</v>
      </c>
      <c r="C158" s="70">
        <v>63.192679638332081</v>
      </c>
      <c r="D158" s="70">
        <v>142.71720349465394</v>
      </c>
      <c r="E158" s="70">
        <v>140.20744816401788</v>
      </c>
      <c r="F158" s="70">
        <v>164.9459634143343</v>
      </c>
      <c r="G158" s="70">
        <v>152.28157803768016</v>
      </c>
      <c r="H158" s="70">
        <v>129.87851214116282</v>
      </c>
      <c r="I158" s="70">
        <v>157.07399680218251</v>
      </c>
      <c r="J158" s="70">
        <v>150.004442665825</v>
      </c>
      <c r="K158" s="70">
        <v>239.99372234367041</v>
      </c>
      <c r="L158" s="70">
        <v>162.42624387386235</v>
      </c>
      <c r="M158" s="70">
        <v>148.17976704517542</v>
      </c>
      <c r="N158" s="70">
        <v>145.59836917524785</v>
      </c>
      <c r="O158" s="70">
        <v>140.66691738397213</v>
      </c>
      <c r="P158" s="70">
        <v>119.0450929505742</v>
      </c>
      <c r="Q158" s="70">
        <v>189.49539554967751</v>
      </c>
      <c r="R158" s="70">
        <v>131.13697926626156</v>
      </c>
      <c r="S158" s="70">
        <v>177.84658208249709</v>
      </c>
      <c r="T158" s="70">
        <v>149.0752716280675</v>
      </c>
      <c r="U158" s="71"/>
      <c r="V158" s="69">
        <v>45809</v>
      </c>
      <c r="W158" s="70">
        <f t="shared" si="456"/>
        <v>0.59221923826011391</v>
      </c>
      <c r="X158" s="70">
        <f t="shared" si="457"/>
        <v>6.2291855013839097</v>
      </c>
      <c r="Y158" s="70">
        <f t="shared" si="458"/>
        <v>1.9811419872241061</v>
      </c>
      <c r="Z158" s="70">
        <f t="shared" si="459"/>
        <v>7.0796625754476565</v>
      </c>
      <c r="AA158" s="70">
        <f t="shared" si="460"/>
        <v>8.7048965445910511</v>
      </c>
      <c r="AB158" s="70">
        <f t="shared" si="461"/>
        <v>3.7272847366025701</v>
      </c>
      <c r="AC158" s="70">
        <f t="shared" si="462"/>
        <v>5.6688922328432199</v>
      </c>
      <c r="AD158" s="70">
        <f t="shared" si="463"/>
        <v>6.2487539134735073</v>
      </c>
      <c r="AE158" s="70">
        <f t="shared" si="464"/>
        <v>4.3668975898291791</v>
      </c>
      <c r="AF158" s="70">
        <f t="shared" si="465"/>
        <v>8.9784726013603944</v>
      </c>
      <c r="AG158" s="70">
        <f t="shared" si="466"/>
        <v>4.5192363924564631</v>
      </c>
      <c r="AH158" s="70">
        <f t="shared" si="467"/>
        <v>5.4108931246531426</v>
      </c>
      <c r="AI158" s="70">
        <f t="shared" si="468"/>
        <v>4.2483553267071557</v>
      </c>
      <c r="AJ158" s="70">
        <f t="shared" si="469"/>
        <v>3.3150952163981913</v>
      </c>
      <c r="AK158" s="70">
        <f t="shared" si="470"/>
        <v>2.2952189026032528</v>
      </c>
      <c r="AL158" s="70">
        <f t="shared" si="471"/>
        <v>1.7711758010808438</v>
      </c>
      <c r="AM158" s="70">
        <f t="shared" si="472"/>
        <v>4.0549012043336035</v>
      </c>
      <c r="AN158" s="70">
        <f t="shared" si="473"/>
        <v>3.8193197269028758</v>
      </c>
      <c r="AO158" s="70">
        <f t="shared" si="474"/>
        <v>3.9128136518572774</v>
      </c>
      <c r="AP158" s="71"/>
      <c r="AQ158" s="71"/>
      <c r="AR158" s="72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3"/>
      <c r="BH158" s="73"/>
      <c r="BI158" s="73"/>
      <c r="BJ158" s="73"/>
      <c r="BK158" s="73"/>
      <c r="BM158" s="72"/>
      <c r="BN158" s="73"/>
      <c r="BO158" s="73"/>
      <c r="BP158" s="73"/>
      <c r="BQ158" s="73"/>
      <c r="BR158" s="73"/>
      <c r="BS158" s="73"/>
      <c r="BT158" s="73"/>
      <c r="BU158" s="73"/>
      <c r="BV158" s="73"/>
      <c r="BW158" s="73"/>
      <c r="BX158" s="73"/>
      <c r="BY158" s="73"/>
      <c r="BZ158" s="73"/>
      <c r="CA158" s="73"/>
      <c r="CB158" s="73"/>
      <c r="CC158" s="73"/>
      <c r="CD158" s="73"/>
      <c r="CE158" s="73"/>
      <c r="CF158" s="73"/>
    </row>
    <row r="159" spans="1:84" s="35" customFormat="1" ht="21" x14ac:dyDescent="0.45">
      <c r="A159" s="69">
        <v>45839</v>
      </c>
      <c r="B159" s="70">
        <v>119.26223022435688</v>
      </c>
      <c r="C159" s="70">
        <v>62.686251678878016</v>
      </c>
      <c r="D159" s="70">
        <v>145.51592197278353</v>
      </c>
      <c r="E159" s="70">
        <v>139.37674444567708</v>
      </c>
      <c r="F159" s="70">
        <v>181.02161454253152</v>
      </c>
      <c r="G159" s="70">
        <v>154.10381048365946</v>
      </c>
      <c r="H159" s="70">
        <v>137.06090503890218</v>
      </c>
      <c r="I159" s="70">
        <v>169.77036648831975</v>
      </c>
      <c r="J159" s="70">
        <v>155.88815329863937</v>
      </c>
      <c r="K159" s="70">
        <v>242.79384891683424</v>
      </c>
      <c r="L159" s="70">
        <v>163.85389984598908</v>
      </c>
      <c r="M159" s="70">
        <v>155.36761932846409</v>
      </c>
      <c r="N159" s="70">
        <v>163.03333486054441</v>
      </c>
      <c r="O159" s="70">
        <v>141.2955869920809</v>
      </c>
      <c r="P159" s="70">
        <v>130.08139441836599</v>
      </c>
      <c r="Q159" s="70">
        <v>193.47912680302798</v>
      </c>
      <c r="R159" s="70">
        <v>130.80538350239817</v>
      </c>
      <c r="S159" s="70">
        <v>177.98885046307095</v>
      </c>
      <c r="T159" s="70">
        <v>153.18755518640376</v>
      </c>
      <c r="U159" s="10"/>
      <c r="V159" s="69">
        <v>45839</v>
      </c>
      <c r="W159" s="70">
        <f t="shared" ref="W159:W161" si="475">B159/B147*100-100</f>
        <v>1.4710208258674271</v>
      </c>
      <c r="X159" s="70">
        <f t="shared" ref="X159:X161" si="476">C159/C147*100-100</f>
        <v>0.53112702876323681</v>
      </c>
      <c r="Y159" s="70">
        <f t="shared" ref="Y159:Y161" si="477">D159/D147*100-100</f>
        <v>3.0379757350293062</v>
      </c>
      <c r="Z159" s="70">
        <f t="shared" ref="Z159:Z161" si="478">E159/E147*100-100</f>
        <v>-1.1591650643205753</v>
      </c>
      <c r="AA159" s="70">
        <f t="shared" ref="AA159:AA161" si="479">F159/F147*100-100</f>
        <v>10.927633018411285</v>
      </c>
      <c r="AB159" s="70">
        <f t="shared" ref="AB159:AB161" si="480">G159/G147*100-100</f>
        <v>4.4853934577648005</v>
      </c>
      <c r="AC159" s="70">
        <f t="shared" ref="AC159:AC161" si="481">H159/H147*100-100</f>
        <v>5.6310989439223533</v>
      </c>
      <c r="AD159" s="70">
        <f t="shared" ref="AD159:AD161" si="482">I159/I147*100-100</f>
        <v>7.3656084392651309</v>
      </c>
      <c r="AE159" s="70">
        <f t="shared" ref="AE159:AE161" si="483">J159/J147*100-100</f>
        <v>4.3399967404184707</v>
      </c>
      <c r="AF159" s="70">
        <f t="shared" ref="AF159:AF161" si="484">K159/K147*100-100</f>
        <v>10.543246059656553</v>
      </c>
      <c r="AG159" s="70">
        <f t="shared" ref="AG159:AG161" si="485">L159/L147*100-100</f>
        <v>4.4034176522200141</v>
      </c>
      <c r="AH159" s="70">
        <f t="shared" ref="AH159:AH161" si="486">M159/M147*100-100</f>
        <v>6.5481397754851116</v>
      </c>
      <c r="AI159" s="70">
        <f t="shared" ref="AI159:AI161" si="487">N159/N147*100-100</f>
        <v>6.3486607325315703</v>
      </c>
      <c r="AJ159" s="70">
        <f t="shared" ref="AJ159:AJ161" si="488">O159/O147*100-100</f>
        <v>3.4173616564094971</v>
      </c>
      <c r="AK159" s="70">
        <f t="shared" ref="AK159:AK161" si="489">P159/P147*100-100</f>
        <v>2.3445245232998246</v>
      </c>
      <c r="AL159" s="70">
        <f t="shared" ref="AL159:AL161" si="490">Q159/Q147*100-100</f>
        <v>1.852025680976837</v>
      </c>
      <c r="AM159" s="70">
        <f t="shared" ref="AM159:AM161" si="491">R159/R147*100-100</f>
        <v>3.6514278846920405</v>
      </c>
      <c r="AN159" s="70">
        <f t="shared" ref="AN159:AN161" si="492">S159/S147*100-100</f>
        <v>5.2011540055993777</v>
      </c>
      <c r="AO159" s="70">
        <f t="shared" ref="AO159:AO161" si="493">T159/T147*100-100</f>
        <v>4.5023003201327469</v>
      </c>
      <c r="AP159" s="10"/>
      <c r="AQ159" s="10"/>
      <c r="AR159" s="33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M159" s="33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</row>
    <row r="160" spans="1:84" s="35" customFormat="1" ht="21" x14ac:dyDescent="0.45">
      <c r="A160" s="69">
        <v>45870</v>
      </c>
      <c r="B160" s="70">
        <v>123.31255502663517</v>
      </c>
      <c r="C160" s="70">
        <v>58.201636472469254</v>
      </c>
      <c r="D160" s="70">
        <v>137.59578729326063</v>
      </c>
      <c r="E160" s="70">
        <v>136.0142010888998</v>
      </c>
      <c r="F160" s="70">
        <v>180.96605412702377</v>
      </c>
      <c r="G160" s="70">
        <v>156.39770267729719</v>
      </c>
      <c r="H160" s="70">
        <v>141.04609247966641</v>
      </c>
      <c r="I160" s="70">
        <v>170.48159317671406</v>
      </c>
      <c r="J160" s="70">
        <v>147.37614518402609</v>
      </c>
      <c r="K160" s="70">
        <v>234.80604396347999</v>
      </c>
      <c r="L160" s="70">
        <v>163.9778736443954</v>
      </c>
      <c r="M160" s="70">
        <v>154.61011369122642</v>
      </c>
      <c r="N160" s="70">
        <v>157.19548184759296</v>
      </c>
      <c r="O160" s="70">
        <v>141.62926206729685</v>
      </c>
      <c r="P160" s="70">
        <v>130.46258996525424</v>
      </c>
      <c r="Q160" s="70">
        <v>196.50327972580237</v>
      </c>
      <c r="R160" s="70">
        <v>131.51531074815236</v>
      </c>
      <c r="S160" s="70">
        <v>180.57819769255107</v>
      </c>
      <c r="T160" s="70">
        <v>152.63797641891711</v>
      </c>
      <c r="U160" s="10"/>
      <c r="V160" s="69">
        <v>45870</v>
      </c>
      <c r="W160" s="70">
        <f t="shared" si="475"/>
        <v>2.2316266361239059</v>
      </c>
      <c r="X160" s="70">
        <f t="shared" si="476"/>
        <v>-9.4001219851846827</v>
      </c>
      <c r="Y160" s="70">
        <f t="shared" si="477"/>
        <v>1.5213717009795857</v>
      </c>
      <c r="Z160" s="70">
        <f t="shared" si="478"/>
        <v>-4.0334218580295129</v>
      </c>
      <c r="AA160" s="70">
        <f t="shared" si="479"/>
        <v>8.809857076409159</v>
      </c>
      <c r="AB160" s="70">
        <f t="shared" si="480"/>
        <v>5.2431963187616475</v>
      </c>
      <c r="AC160" s="70">
        <f t="shared" si="481"/>
        <v>5.2433115441896376</v>
      </c>
      <c r="AD160" s="70">
        <f t="shared" si="482"/>
        <v>5.4865708483607705</v>
      </c>
      <c r="AE160" s="70">
        <f t="shared" si="483"/>
        <v>2.9395514361411017</v>
      </c>
      <c r="AF160" s="70">
        <f t="shared" si="484"/>
        <v>7.9468785573341734</v>
      </c>
      <c r="AG160" s="70">
        <f t="shared" si="485"/>
        <v>4.0999966699734216</v>
      </c>
      <c r="AH160" s="70">
        <f t="shared" si="486"/>
        <v>6.9521642636947547</v>
      </c>
      <c r="AI160" s="70">
        <f t="shared" si="487"/>
        <v>2.9636843785706617</v>
      </c>
      <c r="AJ160" s="70">
        <f t="shared" si="488"/>
        <v>3.7534345021831967</v>
      </c>
      <c r="AK160" s="70">
        <f t="shared" si="489"/>
        <v>2.1736958042938994</v>
      </c>
      <c r="AL160" s="70">
        <f t="shared" si="490"/>
        <v>2.0032754354290176</v>
      </c>
      <c r="AM160" s="70">
        <f t="shared" si="491"/>
        <v>4.0500412939916686</v>
      </c>
      <c r="AN160" s="70">
        <f t="shared" si="492"/>
        <v>5.8255299921035117</v>
      </c>
      <c r="AO160" s="70">
        <f t="shared" si="493"/>
        <v>4.0615554206641349</v>
      </c>
      <c r="AP160" s="10"/>
      <c r="AQ160" s="10"/>
      <c r="AR160" s="33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M160" s="33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</row>
    <row r="161" spans="1:84" s="35" customFormat="1" ht="21" x14ac:dyDescent="0.45">
      <c r="A161" s="69">
        <v>45901</v>
      </c>
      <c r="B161" s="70">
        <v>119.89528452694478</v>
      </c>
      <c r="C161" s="70">
        <v>60.185336286256785</v>
      </c>
      <c r="D161" s="70">
        <v>134.99392422883969</v>
      </c>
      <c r="E161" s="70">
        <v>140.04524307260672</v>
      </c>
      <c r="F161" s="70">
        <v>171.00759151185969</v>
      </c>
      <c r="G161" s="70">
        <v>158.10508290669529</v>
      </c>
      <c r="H161" s="70">
        <v>147.29895517567459</v>
      </c>
      <c r="I161" s="70">
        <v>166.76798185469735</v>
      </c>
      <c r="J161" s="70">
        <v>154.22009959119129</v>
      </c>
      <c r="K161" s="70">
        <v>233.78583244076509</v>
      </c>
      <c r="L161" s="70">
        <v>164.3499091886107</v>
      </c>
      <c r="M161" s="70">
        <v>149.01921164325614</v>
      </c>
      <c r="N161" s="70">
        <v>151.79664209326549</v>
      </c>
      <c r="O161" s="70">
        <v>141.67317424845089</v>
      </c>
      <c r="P161" s="70">
        <v>121.66153030382542</v>
      </c>
      <c r="Q161" s="70">
        <v>194.91923043090384</v>
      </c>
      <c r="R161" s="70">
        <v>134.75762350687103</v>
      </c>
      <c r="S161" s="70">
        <v>183.33778691313822</v>
      </c>
      <c r="T161" s="70">
        <v>151.66635376377636</v>
      </c>
      <c r="U161" s="10"/>
      <c r="V161" s="69">
        <v>45901</v>
      </c>
      <c r="W161" s="70">
        <f t="shared" si="475"/>
        <v>2.2787744588680141</v>
      </c>
      <c r="X161" s="70">
        <f t="shared" si="476"/>
        <v>1.2901082091681531</v>
      </c>
      <c r="Y161" s="70">
        <f t="shared" si="477"/>
        <v>3.2389108398724034</v>
      </c>
      <c r="Z161" s="70">
        <f t="shared" si="478"/>
        <v>1.9793599154361914</v>
      </c>
      <c r="AA161" s="70">
        <f t="shared" si="479"/>
        <v>8.8735821493860669</v>
      </c>
      <c r="AB161" s="70">
        <f t="shared" si="480"/>
        <v>5.6867042372923891</v>
      </c>
      <c r="AC161" s="70">
        <f t="shared" si="481"/>
        <v>7.686090750664178</v>
      </c>
      <c r="AD161" s="70">
        <f t="shared" si="482"/>
        <v>6.6307224154691653</v>
      </c>
      <c r="AE161" s="70">
        <f t="shared" si="483"/>
        <v>5.6587196503973018</v>
      </c>
      <c r="AF161" s="70">
        <f t="shared" si="484"/>
        <v>9.4144891705156653</v>
      </c>
      <c r="AG161" s="70">
        <f t="shared" si="485"/>
        <v>4.3278069934722652</v>
      </c>
      <c r="AH161" s="70">
        <f t="shared" si="486"/>
        <v>8.2141231908549912</v>
      </c>
      <c r="AI161" s="70">
        <f t="shared" si="487"/>
        <v>6.1522648048583051</v>
      </c>
      <c r="AJ161" s="70">
        <f t="shared" si="488"/>
        <v>3.702819730069919</v>
      </c>
      <c r="AK161" s="70">
        <f t="shared" si="489"/>
        <v>1.7014725093351615</v>
      </c>
      <c r="AL161" s="70">
        <f t="shared" si="490"/>
        <v>2.9884134640017663</v>
      </c>
      <c r="AM161" s="70">
        <f t="shared" si="491"/>
        <v>3.5938454615026956</v>
      </c>
      <c r="AN161" s="70">
        <f t="shared" si="492"/>
        <v>6.4448545379144804</v>
      </c>
      <c r="AO161" s="70">
        <f t="shared" si="493"/>
        <v>5.0172332777915045</v>
      </c>
      <c r="AP161" s="10"/>
      <c r="AQ161" s="10"/>
      <c r="AR161" s="33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M161" s="33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</row>
    <row r="162" spans="1:84" s="35" customFormat="1" ht="21" x14ac:dyDescent="0.45">
      <c r="A162" s="12">
        <v>45931</v>
      </c>
      <c r="B162" s="13">
        <v>117.05933032877957</v>
      </c>
      <c r="C162" s="13">
        <v>65.082997897368443</v>
      </c>
      <c r="D162" s="13">
        <v>137.06011878778543</v>
      </c>
      <c r="E162" s="13">
        <v>155.67862023166623</v>
      </c>
      <c r="F162" s="13">
        <v>174.23356550068399</v>
      </c>
      <c r="G162" s="13">
        <v>157.731612807158</v>
      </c>
      <c r="H162" s="13">
        <v>145.94706446771366</v>
      </c>
      <c r="I162" s="13">
        <v>184.07396767206203</v>
      </c>
      <c r="J162" s="13">
        <v>154.40845988846885</v>
      </c>
      <c r="K162" s="13">
        <v>233.71008774260451</v>
      </c>
      <c r="L162" s="13">
        <v>165.96327744398852</v>
      </c>
      <c r="M162" s="13">
        <v>156.16027962715438</v>
      </c>
      <c r="N162" s="13">
        <v>169.01953430666219</v>
      </c>
      <c r="O162" s="13">
        <v>143.26550391475541</v>
      </c>
      <c r="P162" s="13">
        <v>118.74105434521718</v>
      </c>
      <c r="Q162" s="13">
        <v>198.9821875962098</v>
      </c>
      <c r="R162" s="13">
        <v>145.92529304313229</v>
      </c>
      <c r="S162" s="13">
        <v>185.4835895917312</v>
      </c>
      <c r="T162" s="13">
        <v>153.96572044360798</v>
      </c>
      <c r="U162" s="10"/>
      <c r="V162" s="12">
        <v>45931</v>
      </c>
      <c r="W162" s="13">
        <f t="shared" ref="W162:W164" si="494">B162/B150*100-100</f>
        <v>3.1783618978295465</v>
      </c>
      <c r="X162" s="13">
        <f t="shared" ref="X162:X164" si="495">C162/C150*100-100</f>
        <v>-2.073919700754729</v>
      </c>
      <c r="Y162" s="13">
        <f t="shared" ref="Y162:Y164" si="496">D162/D150*100-100</f>
        <v>2.4870672661013487</v>
      </c>
      <c r="Z162" s="13">
        <f t="shared" ref="Z162:Z164" si="497">E162/E150*100-100</f>
        <v>8.1734534544473547</v>
      </c>
      <c r="AA162" s="13">
        <f t="shared" ref="AA162:AA164" si="498">F162/F150*100-100</f>
        <v>5.2902591295142827</v>
      </c>
      <c r="AB162" s="13">
        <f t="shared" ref="AB162:AB164" si="499">G162/G150*100-100</f>
        <v>4.1965643726930182</v>
      </c>
      <c r="AC162" s="13">
        <f t="shared" ref="AC162:AC164" si="500">H162/H150*100-100</f>
        <v>5.8215616247437225</v>
      </c>
      <c r="AD162" s="13">
        <f t="shared" ref="AD162:AD164" si="501">I162/I150*100-100</f>
        <v>7.2568908787318662</v>
      </c>
      <c r="AE162" s="13">
        <f t="shared" ref="AE162:AE164" si="502">J162/J150*100-100</f>
        <v>3.224845219102491</v>
      </c>
      <c r="AF162" s="13">
        <f t="shared" ref="AF162:AF164" si="503">K162/K150*100-100</f>
        <v>6.5324640500525391</v>
      </c>
      <c r="AG162" s="13">
        <f t="shared" ref="AG162:AG164" si="504">L162/L150*100-100</f>
        <v>4.2339181457354869</v>
      </c>
      <c r="AH162" s="13">
        <f t="shared" ref="AH162:AH164" si="505">M162/M150*100-100</f>
        <v>7.7482972704013804</v>
      </c>
      <c r="AI162" s="13">
        <f t="shared" ref="AI162:AI164" si="506">N162/N150*100-100</f>
        <v>5.3099743512651258</v>
      </c>
      <c r="AJ162" s="13">
        <f t="shared" ref="AJ162:AJ164" si="507">O162/O150*100-100</f>
        <v>5.9768086429890133</v>
      </c>
      <c r="AK162" s="13">
        <f t="shared" ref="AK162:AK164" si="508">P162/P150*100-100</f>
        <v>1.8106812260484588</v>
      </c>
      <c r="AL162" s="13">
        <f t="shared" ref="AL162:AL164" si="509">Q162/Q150*100-100</f>
        <v>3.4398647624487069</v>
      </c>
      <c r="AM162" s="13">
        <f t="shared" ref="AM162:AM164" si="510">R162/R150*100-100</f>
        <v>3.4219416971198484</v>
      </c>
      <c r="AN162" s="13">
        <f t="shared" ref="AN162:AN164" si="511">S162/S150*100-100</f>
        <v>5.1864657556081966</v>
      </c>
      <c r="AO162" s="13">
        <f t="shared" ref="AO162:AO164" si="512">T162/T150*100-100</f>
        <v>4.3406396578427007</v>
      </c>
      <c r="AP162" s="10"/>
      <c r="AQ162" s="10"/>
      <c r="AR162" s="33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M162" s="33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</row>
    <row r="163" spans="1:84" s="35" customFormat="1" ht="21" x14ac:dyDescent="0.45">
      <c r="A163" s="12">
        <v>45962</v>
      </c>
      <c r="B163" s="13">
        <v>124.49794915001503</v>
      </c>
      <c r="C163" s="13">
        <v>64.374150719271597</v>
      </c>
      <c r="D163" s="13">
        <v>140.02316888026257</v>
      </c>
      <c r="E163" s="13">
        <v>148.72545044724936</v>
      </c>
      <c r="F163" s="13">
        <v>178.19385273708605</v>
      </c>
      <c r="G163" s="13">
        <v>158.94235911262658</v>
      </c>
      <c r="H163" s="13">
        <v>151.77556597178787</v>
      </c>
      <c r="I163" s="13">
        <v>188.07829569824401</v>
      </c>
      <c r="J163" s="13">
        <v>155.08342554589285</v>
      </c>
      <c r="K163" s="13">
        <v>232.84477474233398</v>
      </c>
      <c r="L163" s="13">
        <v>167.19283971931929</v>
      </c>
      <c r="M163" s="13">
        <v>157.17899345608646</v>
      </c>
      <c r="N163" s="13">
        <v>171.92186246714019</v>
      </c>
      <c r="O163" s="13">
        <v>143.554212184025</v>
      </c>
      <c r="P163" s="13">
        <v>128.39282658381487</v>
      </c>
      <c r="Q163" s="13">
        <v>187.04255658616134</v>
      </c>
      <c r="R163" s="13">
        <v>149.57071074800606</v>
      </c>
      <c r="S163" s="13">
        <v>188.04774009049314</v>
      </c>
      <c r="T163" s="13">
        <v>156.51803428159803</v>
      </c>
      <c r="U163" s="10"/>
      <c r="V163" s="12">
        <v>45962</v>
      </c>
      <c r="W163" s="13">
        <f t="shared" si="494"/>
        <v>5.5115408591831994</v>
      </c>
      <c r="X163" s="13">
        <f t="shared" si="495"/>
        <v>-1.6373246458828703</v>
      </c>
      <c r="Y163" s="13">
        <f t="shared" si="496"/>
        <v>3.5978990378017954</v>
      </c>
      <c r="Z163" s="13">
        <f t="shared" si="497"/>
        <v>4.5889480848658764</v>
      </c>
      <c r="AA163" s="13">
        <f t="shared" si="498"/>
        <v>7.741487118679629</v>
      </c>
      <c r="AB163" s="13">
        <f t="shared" si="499"/>
        <v>3.2316693722754195</v>
      </c>
      <c r="AC163" s="13">
        <f t="shared" si="500"/>
        <v>4.1640483083591704</v>
      </c>
      <c r="AD163" s="13">
        <f t="shared" si="501"/>
        <v>8.5427380384120823</v>
      </c>
      <c r="AE163" s="13">
        <f t="shared" si="502"/>
        <v>2.5506972910264096</v>
      </c>
      <c r="AF163" s="13">
        <f t="shared" si="503"/>
        <v>8.0016588205419765</v>
      </c>
      <c r="AG163" s="13">
        <f t="shared" si="504"/>
        <v>4.2595240448509912</v>
      </c>
      <c r="AH163" s="13">
        <f t="shared" si="505"/>
        <v>6.8691051965570864</v>
      </c>
      <c r="AI163" s="13">
        <f t="shared" si="506"/>
        <v>4.0731466374158742</v>
      </c>
      <c r="AJ163" s="13">
        <f t="shared" si="507"/>
        <v>5.6599530403628648</v>
      </c>
      <c r="AK163" s="13">
        <f t="shared" si="508"/>
        <v>2.3085195768088909</v>
      </c>
      <c r="AL163" s="13">
        <f t="shared" si="509"/>
        <v>3.6832067505479245</v>
      </c>
      <c r="AM163" s="13">
        <f t="shared" si="510"/>
        <v>3.7464602247194279</v>
      </c>
      <c r="AN163" s="13">
        <f t="shared" si="511"/>
        <v>5.758876872746626</v>
      </c>
      <c r="AO163" s="13">
        <f t="shared" si="512"/>
        <v>4.5842040044587549</v>
      </c>
      <c r="AP163" s="10"/>
      <c r="AQ163" s="10"/>
      <c r="AR163" s="33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M163" s="33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</row>
    <row r="164" spans="1:84" s="35" customFormat="1" ht="21" x14ac:dyDescent="0.45">
      <c r="A164" s="14">
        <v>45992</v>
      </c>
      <c r="B164" s="15">
        <v>131.92676984989811</v>
      </c>
      <c r="C164" s="15">
        <v>59.719164809093691</v>
      </c>
      <c r="D164" s="15">
        <v>154.06985079449998</v>
      </c>
      <c r="E164" s="15">
        <v>157.03976733710383</v>
      </c>
      <c r="F164" s="15">
        <v>166.7907460847583</v>
      </c>
      <c r="G164" s="15">
        <v>162.39064408107726</v>
      </c>
      <c r="H164" s="15">
        <v>161.22254108706636</v>
      </c>
      <c r="I164" s="15">
        <v>216.09787509639017</v>
      </c>
      <c r="J164" s="15">
        <v>168.49723138127942</v>
      </c>
      <c r="K164" s="15">
        <v>244.85605314221215</v>
      </c>
      <c r="L164" s="15">
        <v>169.2896898147722</v>
      </c>
      <c r="M164" s="15">
        <v>174.58004090346469</v>
      </c>
      <c r="N164" s="15">
        <v>177.00637040139102</v>
      </c>
      <c r="O164" s="15">
        <v>142.92642169269456</v>
      </c>
      <c r="P164" s="15">
        <v>125.61099190341683</v>
      </c>
      <c r="Q164" s="15">
        <v>190.97202216844246</v>
      </c>
      <c r="R164" s="15">
        <v>145.6962594632154</v>
      </c>
      <c r="S164" s="15">
        <v>191.82503671284422</v>
      </c>
      <c r="T164" s="15">
        <v>162.22922570950078</v>
      </c>
      <c r="U164" s="10"/>
      <c r="V164" s="14">
        <v>45992</v>
      </c>
      <c r="W164" s="15">
        <f t="shared" si="494"/>
        <v>4.7188279445405215</v>
      </c>
      <c r="X164" s="15">
        <f t="shared" si="495"/>
        <v>-3.4249878439808867E-2</v>
      </c>
      <c r="Y164" s="15">
        <f t="shared" si="496"/>
        <v>4.5569357819546639</v>
      </c>
      <c r="Z164" s="15">
        <f t="shared" si="497"/>
        <v>4.3926300704355725</v>
      </c>
      <c r="AA164" s="15">
        <f t="shared" si="498"/>
        <v>11.46349994697016</v>
      </c>
      <c r="AB164" s="15">
        <f t="shared" si="499"/>
        <v>5.376413454041824</v>
      </c>
      <c r="AC164" s="15">
        <f t="shared" si="500"/>
        <v>3.7546121078913899</v>
      </c>
      <c r="AD164" s="15">
        <f t="shared" si="501"/>
        <v>8.2888834682447197</v>
      </c>
      <c r="AE164" s="15">
        <f t="shared" si="502"/>
        <v>6.5501434594337837</v>
      </c>
      <c r="AF164" s="15">
        <f t="shared" si="503"/>
        <v>9.8381996369628695</v>
      </c>
      <c r="AG164" s="15">
        <f t="shared" si="504"/>
        <v>4.6247235466200891</v>
      </c>
      <c r="AH164" s="15">
        <f t="shared" si="505"/>
        <v>5.443420726565833</v>
      </c>
      <c r="AI164" s="15">
        <f t="shared" si="506"/>
        <v>4.6589902271487773</v>
      </c>
      <c r="AJ164" s="15">
        <f t="shared" si="507"/>
        <v>4.7439683157527242</v>
      </c>
      <c r="AK164" s="15">
        <f t="shared" si="508"/>
        <v>1.9645920346759596</v>
      </c>
      <c r="AL164" s="15">
        <f t="shared" si="509"/>
        <v>2.6611161700849522</v>
      </c>
      <c r="AM164" s="15">
        <f t="shared" si="510"/>
        <v>3.2384031672354894</v>
      </c>
      <c r="AN164" s="15">
        <f t="shared" si="511"/>
        <v>6.865525743466236</v>
      </c>
      <c r="AO164" s="15">
        <f t="shared" si="512"/>
        <v>5.4644062267691567</v>
      </c>
      <c r="AP164" s="10"/>
      <c r="AQ164" s="10"/>
      <c r="AR164" s="33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M164" s="33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</row>
    <row r="165" spans="1:84" s="35" customFormat="1" ht="21" hidden="1" x14ac:dyDescent="0.45">
      <c r="A165" s="16">
        <v>46023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0"/>
      <c r="V165" s="16">
        <v>46023</v>
      </c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0"/>
      <c r="AQ165" s="10"/>
      <c r="AR165" s="33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M165" s="33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</row>
    <row r="166" spans="1:84" s="35" customFormat="1" ht="21" hidden="1" x14ac:dyDescent="0.45">
      <c r="A166" s="18">
        <v>46054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0"/>
      <c r="V166" s="18">
        <v>46054</v>
      </c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0"/>
      <c r="AQ166" s="10"/>
      <c r="AR166" s="33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M166" s="33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</row>
    <row r="167" spans="1:84" s="35" customFormat="1" ht="21" hidden="1" x14ac:dyDescent="0.45">
      <c r="A167" s="18">
        <v>46082</v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0"/>
      <c r="V167" s="18">
        <v>46082</v>
      </c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0"/>
      <c r="AQ167" s="10"/>
      <c r="AR167" s="33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M167" s="33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</row>
    <row r="168" spans="1:84" s="35" customFormat="1" ht="21" hidden="1" x14ac:dyDescent="0.45">
      <c r="A168" s="18">
        <v>46113</v>
      </c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0"/>
      <c r="V168" s="18">
        <v>46113</v>
      </c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0"/>
      <c r="AQ168" s="10"/>
      <c r="AR168" s="33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M168" s="33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</row>
    <row r="169" spans="1:84" s="35" customFormat="1" ht="21" hidden="1" x14ac:dyDescent="0.45">
      <c r="A169" s="18">
        <v>46143</v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0"/>
      <c r="V169" s="18">
        <v>46143</v>
      </c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0"/>
      <c r="AQ169" s="10"/>
      <c r="AR169" s="33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M169" s="33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</row>
    <row r="170" spans="1:84" s="35" customFormat="1" ht="21" hidden="1" x14ac:dyDescent="0.45">
      <c r="A170" s="18">
        <v>46174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0"/>
      <c r="V170" s="18">
        <v>46174</v>
      </c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0"/>
      <c r="AQ170" s="10"/>
      <c r="AR170" s="33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M170" s="33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</row>
    <row r="171" spans="1:84" s="35" customFormat="1" ht="21" hidden="1" x14ac:dyDescent="0.45">
      <c r="A171" s="18">
        <v>46204</v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0"/>
      <c r="V171" s="18">
        <v>46204</v>
      </c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0"/>
      <c r="AQ171" s="10"/>
      <c r="AR171" s="33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M171" s="33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</row>
    <row r="172" spans="1:84" s="35" customFormat="1" ht="21" hidden="1" x14ac:dyDescent="0.45">
      <c r="A172" s="18">
        <v>46235</v>
      </c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0"/>
      <c r="V172" s="18">
        <v>46235</v>
      </c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0"/>
      <c r="AQ172" s="10"/>
      <c r="AR172" s="33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M172" s="33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</row>
    <row r="173" spans="1:84" s="35" customFormat="1" ht="21" hidden="1" x14ac:dyDescent="0.45">
      <c r="A173" s="18">
        <v>46266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0"/>
      <c r="V173" s="18">
        <v>46266</v>
      </c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0"/>
      <c r="AQ173" s="10"/>
      <c r="AR173" s="33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M173" s="33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</row>
    <row r="174" spans="1:84" s="35" customFormat="1" ht="21" hidden="1" x14ac:dyDescent="0.45">
      <c r="A174" s="18">
        <v>46296</v>
      </c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0"/>
      <c r="V174" s="18">
        <v>46296</v>
      </c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0"/>
      <c r="AQ174" s="10"/>
      <c r="AR174" s="33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M174" s="33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</row>
    <row r="175" spans="1:84" s="35" customFormat="1" ht="21" hidden="1" x14ac:dyDescent="0.45">
      <c r="A175" s="18">
        <v>46327</v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0"/>
      <c r="V175" s="18">
        <v>46327</v>
      </c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0"/>
      <c r="AQ175" s="10"/>
      <c r="AR175" s="33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M175" s="33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</row>
    <row r="176" spans="1:84" s="35" customFormat="1" ht="21" hidden="1" x14ac:dyDescent="0.45">
      <c r="A176" s="20">
        <v>46357</v>
      </c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10"/>
      <c r="V176" s="20">
        <v>46357</v>
      </c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10"/>
      <c r="AQ176" s="10"/>
      <c r="AR176" s="33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M176" s="33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</row>
    <row r="177" spans="1:84" s="35" customFormat="1" ht="21" hidden="1" x14ac:dyDescent="0.45">
      <c r="A177" s="22">
        <v>46388</v>
      </c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10"/>
      <c r="V177" s="22">
        <v>46388</v>
      </c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10"/>
      <c r="AQ177" s="10"/>
      <c r="AR177" s="33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M177" s="33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</row>
    <row r="178" spans="1:84" s="35" customFormat="1" ht="21" hidden="1" x14ac:dyDescent="0.45">
      <c r="A178" s="12">
        <v>46419</v>
      </c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0"/>
      <c r="V178" s="12">
        <v>46419</v>
      </c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0"/>
      <c r="AQ178" s="10"/>
      <c r="AR178" s="33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M178" s="33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</row>
    <row r="179" spans="1:84" s="35" customFormat="1" ht="21" hidden="1" x14ac:dyDescent="0.45">
      <c r="A179" s="12">
        <v>46447</v>
      </c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0"/>
      <c r="V179" s="12">
        <v>46447</v>
      </c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0"/>
      <c r="AQ179" s="10"/>
      <c r="AR179" s="33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M179" s="33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</row>
    <row r="180" spans="1:84" s="35" customFormat="1" ht="21" hidden="1" x14ac:dyDescent="0.45">
      <c r="A180" s="12">
        <v>46478</v>
      </c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0"/>
      <c r="V180" s="12">
        <v>46478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0"/>
      <c r="AQ180" s="10"/>
      <c r="AR180" s="33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M180" s="33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</row>
    <row r="181" spans="1:84" s="35" customFormat="1" ht="21" hidden="1" x14ac:dyDescent="0.45">
      <c r="A181" s="12">
        <v>46508</v>
      </c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0"/>
      <c r="V181" s="12">
        <v>46508</v>
      </c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0"/>
      <c r="AQ181" s="10"/>
      <c r="AR181" s="33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M181" s="33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</row>
    <row r="182" spans="1:84" s="35" customFormat="1" ht="21" hidden="1" x14ac:dyDescent="0.45">
      <c r="A182" s="12">
        <v>46539</v>
      </c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0"/>
      <c r="V182" s="12">
        <v>46539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0"/>
      <c r="AQ182" s="10"/>
      <c r="AR182" s="33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M182" s="33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</row>
    <row r="183" spans="1:84" s="35" customFormat="1" ht="21" hidden="1" x14ac:dyDescent="0.45">
      <c r="A183" s="12">
        <v>46569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0"/>
      <c r="V183" s="12">
        <v>46569</v>
      </c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0"/>
      <c r="AQ183" s="10"/>
      <c r="AR183" s="33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M183" s="33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</row>
    <row r="184" spans="1:84" s="35" customFormat="1" ht="21" hidden="1" x14ac:dyDescent="0.45">
      <c r="A184" s="12">
        <v>46600</v>
      </c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0"/>
      <c r="V184" s="12">
        <v>46600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0"/>
      <c r="AQ184" s="10"/>
      <c r="AR184" s="33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M184" s="33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</row>
    <row r="185" spans="1:84" s="35" customFormat="1" ht="21" hidden="1" x14ac:dyDescent="0.45">
      <c r="A185" s="12">
        <v>46631</v>
      </c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0"/>
      <c r="V185" s="12">
        <v>46631</v>
      </c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0"/>
      <c r="AQ185" s="10"/>
      <c r="AR185" s="33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M185" s="33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</row>
    <row r="186" spans="1:84" s="35" customFormat="1" ht="21" hidden="1" x14ac:dyDescent="0.45">
      <c r="A186" s="12">
        <v>46661</v>
      </c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0"/>
      <c r="V186" s="12">
        <v>46661</v>
      </c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0"/>
      <c r="AQ186" s="10"/>
      <c r="AR186" s="33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M186" s="33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</row>
    <row r="187" spans="1:84" s="35" customFormat="1" ht="21" hidden="1" x14ac:dyDescent="0.45">
      <c r="A187" s="12">
        <v>46692</v>
      </c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0"/>
      <c r="V187" s="12">
        <v>46692</v>
      </c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0"/>
      <c r="AQ187" s="10"/>
      <c r="AR187" s="33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M187" s="33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</row>
    <row r="188" spans="1:84" s="35" customFormat="1" ht="21" hidden="1" x14ac:dyDescent="0.45">
      <c r="A188" s="14">
        <v>46722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0"/>
      <c r="V188" s="14">
        <v>46722</v>
      </c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0"/>
      <c r="AQ188" s="10"/>
      <c r="AR188" s="33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M188" s="33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</row>
    <row r="189" spans="1:84" s="35" customFormat="1" ht="21" hidden="1" x14ac:dyDescent="0.45">
      <c r="A189" s="16">
        <v>46753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0"/>
      <c r="V189" s="16">
        <v>46753</v>
      </c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0"/>
      <c r="AQ189" s="10"/>
      <c r="AR189" s="33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M189" s="33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</row>
    <row r="190" spans="1:84" s="35" customFormat="1" ht="21" hidden="1" x14ac:dyDescent="0.45">
      <c r="A190" s="18">
        <v>46784</v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0"/>
      <c r="V190" s="18">
        <v>46784</v>
      </c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0"/>
      <c r="AQ190" s="10"/>
      <c r="AR190" s="33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M190" s="33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</row>
    <row r="191" spans="1:84" s="35" customFormat="1" ht="21" hidden="1" x14ac:dyDescent="0.45">
      <c r="A191" s="18">
        <v>46813</v>
      </c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0"/>
      <c r="V191" s="18">
        <v>46813</v>
      </c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0"/>
      <c r="AQ191" s="10"/>
      <c r="AR191" s="33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M191" s="33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</row>
    <row r="192" spans="1:84" s="35" customFormat="1" ht="21" hidden="1" x14ac:dyDescent="0.45">
      <c r="A192" s="18">
        <v>46844</v>
      </c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0"/>
      <c r="V192" s="18">
        <v>46844</v>
      </c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0"/>
      <c r="AQ192" s="10"/>
      <c r="AR192" s="33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M192" s="33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</row>
    <row r="193" spans="1:84" s="35" customFormat="1" ht="21" hidden="1" x14ac:dyDescent="0.45">
      <c r="A193" s="18">
        <v>46874</v>
      </c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0"/>
      <c r="V193" s="18">
        <v>46874</v>
      </c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0"/>
      <c r="AQ193" s="10"/>
      <c r="AR193" s="33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M193" s="33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</row>
    <row r="194" spans="1:84" s="35" customFormat="1" ht="21" hidden="1" x14ac:dyDescent="0.45">
      <c r="A194" s="18">
        <v>46905</v>
      </c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0"/>
      <c r="V194" s="18">
        <v>46905</v>
      </c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0"/>
      <c r="AQ194" s="10"/>
      <c r="AR194" s="33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M194" s="33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</row>
    <row r="195" spans="1:84" s="35" customFormat="1" ht="21" hidden="1" x14ac:dyDescent="0.45">
      <c r="A195" s="18">
        <v>46935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0"/>
      <c r="V195" s="18">
        <v>46935</v>
      </c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0"/>
      <c r="AQ195" s="10"/>
      <c r="AR195" s="33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M195" s="33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</row>
    <row r="196" spans="1:84" s="35" customFormat="1" ht="21" hidden="1" x14ac:dyDescent="0.45">
      <c r="A196" s="18">
        <v>46966</v>
      </c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0"/>
      <c r="V196" s="18">
        <v>46966</v>
      </c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0"/>
      <c r="AQ196" s="10"/>
      <c r="AR196" s="33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M196" s="33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</row>
    <row r="197" spans="1:84" s="35" customFormat="1" ht="21" hidden="1" x14ac:dyDescent="0.45">
      <c r="A197" s="18">
        <v>46997</v>
      </c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0"/>
      <c r="V197" s="18">
        <v>46997</v>
      </c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0"/>
      <c r="AQ197" s="10"/>
      <c r="AR197" s="33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M197" s="33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</row>
    <row r="198" spans="1:84" s="35" customFormat="1" ht="21" hidden="1" x14ac:dyDescent="0.45">
      <c r="A198" s="18">
        <v>47027</v>
      </c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0"/>
      <c r="V198" s="18">
        <v>47027</v>
      </c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0"/>
      <c r="AQ198" s="10"/>
      <c r="AR198" s="33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M198" s="33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</row>
    <row r="199" spans="1:84" s="35" customFormat="1" ht="21" hidden="1" x14ac:dyDescent="0.45">
      <c r="A199" s="18">
        <v>47058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0"/>
      <c r="V199" s="18">
        <v>47058</v>
      </c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0"/>
      <c r="AQ199" s="10"/>
      <c r="AR199" s="33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M199" s="33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</row>
    <row r="200" spans="1:84" s="35" customFormat="1" ht="21" hidden="1" x14ac:dyDescent="0.45">
      <c r="A200" s="20">
        <v>47088</v>
      </c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10"/>
      <c r="V200" s="20">
        <v>47088</v>
      </c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10"/>
      <c r="AQ200" s="10"/>
      <c r="AR200" s="33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M200" s="33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</row>
    <row r="201" spans="1:84" s="35" customFormat="1" ht="21" hidden="1" x14ac:dyDescent="0.45">
      <c r="A201" s="22">
        <v>47119</v>
      </c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10"/>
      <c r="V201" s="22">
        <v>47119</v>
      </c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10"/>
      <c r="AQ201" s="10"/>
      <c r="AR201" s="33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M201" s="33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</row>
    <row r="202" spans="1:84" s="35" customFormat="1" ht="21" hidden="1" x14ac:dyDescent="0.45">
      <c r="A202" s="12">
        <v>47150</v>
      </c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0"/>
      <c r="V202" s="12">
        <v>47150</v>
      </c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0"/>
      <c r="AQ202" s="10"/>
      <c r="AR202" s="33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M202" s="33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</row>
    <row r="203" spans="1:84" s="35" customFormat="1" ht="21" hidden="1" x14ac:dyDescent="0.45">
      <c r="A203" s="12">
        <v>47178</v>
      </c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0"/>
      <c r="V203" s="12">
        <v>47178</v>
      </c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0"/>
      <c r="AQ203" s="10"/>
      <c r="AR203" s="33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M203" s="33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</row>
    <row r="204" spans="1:84" s="35" customFormat="1" ht="21" hidden="1" x14ac:dyDescent="0.45">
      <c r="A204" s="12">
        <v>47209</v>
      </c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0"/>
      <c r="V204" s="12">
        <v>47209</v>
      </c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0"/>
      <c r="AQ204" s="10"/>
      <c r="AR204" s="33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M204" s="33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</row>
    <row r="205" spans="1:84" s="35" customFormat="1" ht="21" hidden="1" x14ac:dyDescent="0.45">
      <c r="A205" s="12">
        <v>47239</v>
      </c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0"/>
      <c r="V205" s="12">
        <v>47239</v>
      </c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0"/>
      <c r="AQ205" s="10"/>
      <c r="AR205" s="33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M205" s="33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</row>
    <row r="206" spans="1:84" s="35" customFormat="1" ht="21" hidden="1" x14ac:dyDescent="0.45">
      <c r="A206" s="12">
        <v>47270</v>
      </c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0"/>
      <c r="V206" s="12">
        <v>47270</v>
      </c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0"/>
      <c r="AQ206" s="10"/>
      <c r="AR206" s="33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M206" s="33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</row>
    <row r="207" spans="1:84" s="35" customFormat="1" ht="21" hidden="1" x14ac:dyDescent="0.45">
      <c r="A207" s="12">
        <v>47300</v>
      </c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0"/>
      <c r="V207" s="12">
        <v>47300</v>
      </c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0"/>
      <c r="AQ207" s="10"/>
      <c r="AR207" s="33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M207" s="33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</row>
    <row r="208" spans="1:84" s="35" customFormat="1" ht="21" hidden="1" x14ac:dyDescent="0.45">
      <c r="A208" s="12">
        <v>47331</v>
      </c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0"/>
      <c r="V208" s="12">
        <v>47331</v>
      </c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0"/>
      <c r="AQ208" s="10"/>
      <c r="AR208" s="33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M208" s="33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</row>
    <row r="209" spans="1:84" s="35" customFormat="1" ht="21" hidden="1" x14ac:dyDescent="0.45">
      <c r="A209" s="12">
        <v>47362</v>
      </c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0"/>
      <c r="V209" s="12">
        <v>47362</v>
      </c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0"/>
      <c r="AQ209" s="10"/>
      <c r="AR209" s="33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M209" s="33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</row>
    <row r="210" spans="1:84" s="35" customFormat="1" ht="21" hidden="1" x14ac:dyDescent="0.45">
      <c r="A210" s="12">
        <v>47392</v>
      </c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0"/>
      <c r="V210" s="12">
        <v>47392</v>
      </c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0"/>
      <c r="AQ210" s="10"/>
      <c r="AR210" s="33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M210" s="33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</row>
    <row r="211" spans="1:84" s="35" customFormat="1" ht="21" hidden="1" x14ac:dyDescent="0.45">
      <c r="A211" s="12">
        <v>47423</v>
      </c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0"/>
      <c r="V211" s="12">
        <v>47423</v>
      </c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0"/>
      <c r="AQ211" s="10"/>
      <c r="AR211" s="33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M211" s="33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</row>
    <row r="212" spans="1:84" s="35" customFormat="1" ht="21" hidden="1" x14ac:dyDescent="0.45">
      <c r="A212" s="14">
        <v>47453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0"/>
      <c r="V212" s="14">
        <v>47453</v>
      </c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0"/>
      <c r="AQ212" s="10"/>
      <c r="AR212" s="33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M212" s="33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</row>
    <row r="213" spans="1:84" s="35" customFormat="1" ht="21" hidden="1" x14ac:dyDescent="0.45">
      <c r="A213" s="16">
        <v>47484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0"/>
      <c r="V213" s="16">
        <v>47484</v>
      </c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0"/>
      <c r="AQ213" s="10"/>
      <c r="AR213" s="33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M213" s="33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</row>
    <row r="214" spans="1:84" s="35" customFormat="1" ht="21" hidden="1" x14ac:dyDescent="0.45">
      <c r="A214" s="18">
        <v>47515</v>
      </c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0"/>
      <c r="V214" s="18">
        <v>47515</v>
      </c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0"/>
      <c r="AQ214" s="10"/>
      <c r="AR214" s="33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M214" s="33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</row>
    <row r="215" spans="1:84" s="35" customFormat="1" ht="21" hidden="1" x14ac:dyDescent="0.45">
      <c r="A215" s="18">
        <v>47543</v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0"/>
      <c r="V215" s="18">
        <v>47543</v>
      </c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0"/>
      <c r="AQ215" s="10"/>
      <c r="AR215" s="33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M215" s="33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</row>
    <row r="216" spans="1:84" s="35" customFormat="1" ht="21" hidden="1" x14ac:dyDescent="0.45">
      <c r="A216" s="18">
        <v>47574</v>
      </c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0"/>
      <c r="V216" s="18">
        <v>47574</v>
      </c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0"/>
      <c r="AQ216" s="10"/>
      <c r="AR216" s="33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M216" s="33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</row>
    <row r="217" spans="1:84" s="35" customFormat="1" ht="21" hidden="1" x14ac:dyDescent="0.45">
      <c r="A217" s="18">
        <v>47604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0"/>
      <c r="V217" s="18">
        <v>47604</v>
      </c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0"/>
      <c r="AQ217" s="10"/>
      <c r="AR217" s="33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M217" s="33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</row>
    <row r="218" spans="1:84" s="35" customFormat="1" ht="21" hidden="1" x14ac:dyDescent="0.45">
      <c r="A218" s="18">
        <v>47635</v>
      </c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0"/>
      <c r="V218" s="18">
        <v>47635</v>
      </c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0"/>
      <c r="AQ218" s="10"/>
      <c r="AR218" s="33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M218" s="33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</row>
    <row r="219" spans="1:84" s="35" customFormat="1" ht="21" hidden="1" x14ac:dyDescent="0.45">
      <c r="A219" s="18">
        <v>47665</v>
      </c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0"/>
      <c r="V219" s="18">
        <v>47665</v>
      </c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0"/>
      <c r="AQ219" s="10"/>
      <c r="AR219" s="33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M219" s="33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</row>
    <row r="220" spans="1:84" s="35" customFormat="1" ht="21" hidden="1" x14ac:dyDescent="0.45">
      <c r="A220" s="18">
        <v>47696</v>
      </c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0"/>
      <c r="V220" s="18">
        <v>47696</v>
      </c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0"/>
      <c r="AQ220" s="10"/>
      <c r="AR220" s="33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M220" s="33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</row>
    <row r="221" spans="1:84" s="35" customFormat="1" ht="21" hidden="1" x14ac:dyDescent="0.45">
      <c r="A221" s="18">
        <v>47727</v>
      </c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0"/>
      <c r="V221" s="18">
        <v>47727</v>
      </c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0"/>
      <c r="AQ221" s="10"/>
      <c r="AR221" s="33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M221" s="33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</row>
    <row r="222" spans="1:84" s="35" customFormat="1" ht="21" hidden="1" x14ac:dyDescent="0.45">
      <c r="A222" s="18">
        <v>47757</v>
      </c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0"/>
      <c r="V222" s="18">
        <v>47757</v>
      </c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0"/>
      <c r="AQ222" s="10"/>
      <c r="AR222" s="33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M222" s="33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</row>
    <row r="223" spans="1:84" s="35" customFormat="1" ht="21" hidden="1" x14ac:dyDescent="0.45">
      <c r="A223" s="18">
        <v>47788</v>
      </c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0"/>
      <c r="V223" s="18">
        <v>47788</v>
      </c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0"/>
      <c r="AQ223" s="10"/>
      <c r="AR223" s="33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M223" s="33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</row>
    <row r="224" spans="1:84" s="35" customFormat="1" ht="21" hidden="1" x14ac:dyDescent="0.45">
      <c r="A224" s="20">
        <v>47818</v>
      </c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10"/>
      <c r="V224" s="20">
        <v>47818</v>
      </c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10"/>
      <c r="AQ224" s="10"/>
      <c r="AR224" s="33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M224" s="33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</row>
    <row r="225" spans="1:84" s="35" customFormat="1" ht="21" hidden="1" x14ac:dyDescent="0.45">
      <c r="A225" s="22">
        <v>47849</v>
      </c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10"/>
      <c r="V225" s="22">
        <v>47849</v>
      </c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10"/>
      <c r="AQ225" s="10"/>
      <c r="AR225" s="33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M225" s="33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</row>
    <row r="226" spans="1:84" s="35" customFormat="1" ht="21" hidden="1" x14ac:dyDescent="0.45">
      <c r="A226" s="12">
        <v>47880</v>
      </c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0"/>
      <c r="V226" s="12">
        <v>47880</v>
      </c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0"/>
      <c r="AQ226" s="10"/>
      <c r="AR226" s="33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M226" s="33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</row>
    <row r="227" spans="1:84" s="35" customFormat="1" ht="21" hidden="1" x14ac:dyDescent="0.45">
      <c r="A227" s="12">
        <v>47908</v>
      </c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0"/>
      <c r="V227" s="12">
        <v>47908</v>
      </c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0"/>
      <c r="AQ227" s="10"/>
      <c r="AR227" s="33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M227" s="33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</row>
    <row r="228" spans="1:84" s="35" customFormat="1" ht="21" hidden="1" x14ac:dyDescent="0.45">
      <c r="A228" s="12">
        <v>47939</v>
      </c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0"/>
      <c r="V228" s="12">
        <v>47939</v>
      </c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0"/>
      <c r="AQ228" s="10"/>
      <c r="AR228" s="33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M228" s="33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</row>
    <row r="229" spans="1:84" s="35" customFormat="1" ht="21" hidden="1" x14ac:dyDescent="0.45">
      <c r="A229" s="12">
        <v>47969</v>
      </c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0"/>
      <c r="V229" s="12">
        <v>47969</v>
      </c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0"/>
      <c r="AQ229" s="10"/>
      <c r="AR229" s="33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M229" s="33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</row>
    <row r="230" spans="1:84" s="35" customFormat="1" ht="21" hidden="1" x14ac:dyDescent="0.45">
      <c r="A230" s="12">
        <v>48000</v>
      </c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0"/>
      <c r="V230" s="12">
        <v>48000</v>
      </c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0"/>
      <c r="AQ230" s="10"/>
      <c r="AR230" s="33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M230" s="33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</row>
    <row r="231" spans="1:84" s="35" customFormat="1" ht="21" hidden="1" x14ac:dyDescent="0.45">
      <c r="A231" s="12">
        <v>48030</v>
      </c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0"/>
      <c r="V231" s="12">
        <v>48030</v>
      </c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0"/>
      <c r="AQ231" s="10"/>
      <c r="AR231" s="33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M231" s="33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</row>
    <row r="232" spans="1:84" s="35" customFormat="1" ht="21" hidden="1" x14ac:dyDescent="0.45">
      <c r="A232" s="12">
        <v>48061</v>
      </c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0"/>
      <c r="V232" s="12">
        <v>48061</v>
      </c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0"/>
      <c r="AQ232" s="10"/>
      <c r="AR232" s="33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M232" s="33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</row>
    <row r="233" spans="1:84" s="35" customFormat="1" ht="21" hidden="1" x14ac:dyDescent="0.45">
      <c r="A233" s="12">
        <v>48092</v>
      </c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0"/>
      <c r="V233" s="12">
        <v>48092</v>
      </c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0"/>
      <c r="AQ233" s="10"/>
      <c r="AR233" s="33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M233" s="33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</row>
    <row r="234" spans="1:84" s="35" customFormat="1" ht="21" hidden="1" x14ac:dyDescent="0.45">
      <c r="A234" s="12">
        <v>48122</v>
      </c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0"/>
      <c r="V234" s="12">
        <v>48122</v>
      </c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0"/>
      <c r="AQ234" s="10"/>
      <c r="AR234" s="33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M234" s="33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</row>
    <row r="235" spans="1:84" s="35" customFormat="1" ht="21" hidden="1" x14ac:dyDescent="0.45">
      <c r="A235" s="12">
        <v>48153</v>
      </c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0"/>
      <c r="V235" s="12">
        <v>48153</v>
      </c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0"/>
      <c r="AQ235" s="10"/>
      <c r="AR235" s="33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M235" s="33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</row>
    <row r="236" spans="1:84" s="35" customFormat="1" ht="21" hidden="1" x14ac:dyDescent="0.45">
      <c r="A236" s="14">
        <v>48183</v>
      </c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0"/>
      <c r="V236" s="14">
        <v>48183</v>
      </c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0"/>
      <c r="AQ236" s="10"/>
      <c r="AR236" s="33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M236" s="33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</row>
    <row r="237" spans="1:84" s="35" customFormat="1" ht="21" hidden="1" x14ac:dyDescent="0.45">
      <c r="A237" s="16">
        <v>48214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0"/>
      <c r="V237" s="16">
        <v>48214</v>
      </c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0"/>
      <c r="AQ237" s="10"/>
      <c r="AR237" s="33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M237" s="33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</row>
    <row r="238" spans="1:84" s="35" customFormat="1" ht="21" hidden="1" x14ac:dyDescent="0.45">
      <c r="A238" s="18">
        <v>48245</v>
      </c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0"/>
      <c r="V238" s="18">
        <v>48245</v>
      </c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0"/>
      <c r="AQ238" s="10"/>
      <c r="AR238" s="33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M238" s="33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</row>
    <row r="239" spans="1:84" s="35" customFormat="1" ht="21" hidden="1" x14ac:dyDescent="0.45">
      <c r="A239" s="18">
        <v>48274</v>
      </c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0"/>
      <c r="V239" s="18">
        <v>48274</v>
      </c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0"/>
      <c r="AQ239" s="10"/>
      <c r="AR239" s="33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M239" s="33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</row>
    <row r="240" spans="1:84" s="35" customFormat="1" ht="21" hidden="1" x14ac:dyDescent="0.45">
      <c r="A240" s="18">
        <v>48305</v>
      </c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0"/>
      <c r="V240" s="18">
        <v>48305</v>
      </c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0"/>
      <c r="AQ240" s="10"/>
      <c r="AR240" s="33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M240" s="33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</row>
    <row r="241" spans="1:84" s="35" customFormat="1" ht="21" hidden="1" x14ac:dyDescent="0.45">
      <c r="A241" s="18">
        <v>48335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0"/>
      <c r="V241" s="18">
        <v>48335</v>
      </c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0"/>
      <c r="AQ241" s="10"/>
      <c r="AR241" s="33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M241" s="33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</row>
    <row r="242" spans="1:84" s="35" customFormat="1" ht="21" hidden="1" x14ac:dyDescent="0.45">
      <c r="A242" s="18">
        <v>48366</v>
      </c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0"/>
      <c r="V242" s="18">
        <v>48366</v>
      </c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0"/>
      <c r="AQ242" s="10"/>
      <c r="AR242" s="33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M242" s="33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</row>
    <row r="243" spans="1:84" s="35" customFormat="1" ht="21" hidden="1" x14ac:dyDescent="0.45">
      <c r="A243" s="18">
        <v>48396</v>
      </c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0"/>
      <c r="V243" s="18">
        <v>48396</v>
      </c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0"/>
      <c r="AQ243" s="10"/>
      <c r="AR243" s="33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M243" s="33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</row>
    <row r="244" spans="1:84" s="35" customFormat="1" ht="21" hidden="1" x14ac:dyDescent="0.45">
      <c r="A244" s="18">
        <v>48427</v>
      </c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0"/>
      <c r="V244" s="18">
        <v>48427</v>
      </c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0"/>
      <c r="AQ244" s="10"/>
      <c r="AR244" s="33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M244" s="33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</row>
    <row r="245" spans="1:84" s="35" customFormat="1" ht="21" hidden="1" x14ac:dyDescent="0.45">
      <c r="A245" s="18">
        <v>48458</v>
      </c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0"/>
      <c r="V245" s="18">
        <v>48458</v>
      </c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0"/>
      <c r="AQ245" s="10"/>
      <c r="AR245" s="33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M245" s="33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</row>
    <row r="246" spans="1:84" s="35" customFormat="1" ht="21" hidden="1" x14ac:dyDescent="0.45">
      <c r="A246" s="18">
        <v>48488</v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0"/>
      <c r="V246" s="18">
        <v>48488</v>
      </c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0"/>
      <c r="AQ246" s="10"/>
      <c r="AR246" s="33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M246" s="33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</row>
    <row r="247" spans="1:84" s="35" customFormat="1" ht="21" hidden="1" x14ac:dyDescent="0.45">
      <c r="A247" s="18">
        <v>48519</v>
      </c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0"/>
      <c r="V247" s="18">
        <v>48519</v>
      </c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0"/>
      <c r="AQ247" s="10"/>
      <c r="AR247" s="33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M247" s="33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</row>
    <row r="248" spans="1:84" s="35" customFormat="1" ht="21" hidden="1" x14ac:dyDescent="0.45">
      <c r="A248" s="20">
        <v>48549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10"/>
      <c r="V248" s="20">
        <v>48549</v>
      </c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10"/>
      <c r="AQ248" s="10"/>
      <c r="AR248" s="33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M248" s="33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</row>
    <row r="249" spans="1:84" s="35" customFormat="1" ht="21" hidden="1" x14ac:dyDescent="0.45">
      <c r="A249" s="22">
        <v>48580</v>
      </c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10"/>
      <c r="V249" s="22">
        <v>48580</v>
      </c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10"/>
      <c r="AQ249" s="10"/>
      <c r="AR249" s="33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M249" s="33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</row>
    <row r="250" spans="1:84" s="35" customFormat="1" ht="21" hidden="1" x14ac:dyDescent="0.45">
      <c r="A250" s="12">
        <v>48611</v>
      </c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0"/>
      <c r="V250" s="12">
        <v>48611</v>
      </c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0"/>
      <c r="AQ250" s="10"/>
      <c r="AR250" s="33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M250" s="33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</row>
    <row r="251" spans="1:84" s="35" customFormat="1" ht="21" hidden="1" x14ac:dyDescent="0.45">
      <c r="A251" s="12">
        <v>48639</v>
      </c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0"/>
      <c r="V251" s="12">
        <v>48639</v>
      </c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0"/>
      <c r="AQ251" s="10"/>
      <c r="AR251" s="33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M251" s="33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</row>
    <row r="252" spans="1:84" s="35" customFormat="1" ht="21" hidden="1" x14ac:dyDescent="0.45">
      <c r="A252" s="12">
        <v>48670</v>
      </c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0"/>
      <c r="V252" s="12">
        <v>48670</v>
      </c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0"/>
      <c r="AQ252" s="10"/>
      <c r="AR252" s="33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M252" s="33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</row>
    <row r="253" spans="1:84" s="35" customFormat="1" ht="21" hidden="1" x14ac:dyDescent="0.45">
      <c r="A253" s="12">
        <v>48700</v>
      </c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0"/>
      <c r="V253" s="12">
        <v>48700</v>
      </c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0"/>
      <c r="AQ253" s="10"/>
      <c r="AR253" s="33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M253" s="33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</row>
    <row r="254" spans="1:84" s="35" customFormat="1" ht="21" hidden="1" x14ac:dyDescent="0.45">
      <c r="A254" s="12">
        <v>48731</v>
      </c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0"/>
      <c r="V254" s="12">
        <v>48731</v>
      </c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0"/>
      <c r="AQ254" s="10"/>
      <c r="AR254" s="33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M254" s="33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</row>
    <row r="255" spans="1:84" s="35" customFormat="1" ht="21" hidden="1" x14ac:dyDescent="0.45">
      <c r="A255" s="12">
        <v>48761</v>
      </c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0"/>
      <c r="V255" s="12">
        <v>48761</v>
      </c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0"/>
      <c r="AQ255" s="10"/>
      <c r="AR255" s="33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M255" s="33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</row>
    <row r="256" spans="1:84" s="35" customFormat="1" ht="21" hidden="1" x14ac:dyDescent="0.45">
      <c r="A256" s="12">
        <v>48792</v>
      </c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0"/>
      <c r="V256" s="12">
        <v>48792</v>
      </c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0"/>
      <c r="AQ256" s="10"/>
      <c r="AR256" s="33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M256" s="33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</row>
    <row r="257" spans="1:84" s="35" customFormat="1" ht="21" hidden="1" x14ac:dyDescent="0.45">
      <c r="A257" s="12">
        <v>48823</v>
      </c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0"/>
      <c r="V257" s="12">
        <v>48823</v>
      </c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0"/>
      <c r="AQ257" s="10"/>
      <c r="AR257" s="33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M257" s="33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</row>
    <row r="258" spans="1:84" s="35" customFormat="1" ht="21" hidden="1" x14ac:dyDescent="0.45">
      <c r="A258" s="12">
        <v>48853</v>
      </c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0"/>
      <c r="V258" s="12">
        <v>48853</v>
      </c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0"/>
      <c r="AQ258" s="10"/>
      <c r="AR258" s="33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M258" s="33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</row>
    <row r="259" spans="1:84" s="35" customFormat="1" ht="21" hidden="1" x14ac:dyDescent="0.45">
      <c r="A259" s="12">
        <v>48884</v>
      </c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0"/>
      <c r="V259" s="12">
        <v>48884</v>
      </c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0"/>
      <c r="AQ259" s="10"/>
      <c r="AR259" s="33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M259" s="33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</row>
    <row r="260" spans="1:84" s="35" customFormat="1" ht="21" hidden="1" x14ac:dyDescent="0.45">
      <c r="A260" s="14">
        <v>48914</v>
      </c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0"/>
      <c r="V260" s="14">
        <v>48914</v>
      </c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0"/>
      <c r="AQ260" s="10"/>
      <c r="AR260" s="33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M260" s="33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</row>
    <row r="261" spans="1:84" s="35" customFormat="1" ht="21" hidden="1" x14ac:dyDescent="0.45">
      <c r="A261" s="16">
        <v>48945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0"/>
      <c r="V261" s="16">
        <v>48945</v>
      </c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0"/>
      <c r="AQ261" s="10"/>
      <c r="AR261" s="33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M261" s="33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</row>
    <row r="262" spans="1:84" s="35" customFormat="1" ht="21" hidden="1" x14ac:dyDescent="0.45">
      <c r="A262" s="18">
        <v>48976</v>
      </c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0"/>
      <c r="V262" s="18">
        <v>48976</v>
      </c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0"/>
      <c r="AQ262" s="10"/>
      <c r="AR262" s="33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M262" s="33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</row>
    <row r="263" spans="1:84" s="35" customFormat="1" ht="21" hidden="1" x14ac:dyDescent="0.45">
      <c r="A263" s="18">
        <v>49004</v>
      </c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0"/>
      <c r="V263" s="18">
        <v>49004</v>
      </c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0"/>
      <c r="AQ263" s="10"/>
      <c r="AR263" s="33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M263" s="33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</row>
    <row r="264" spans="1:84" s="35" customFormat="1" ht="21" hidden="1" x14ac:dyDescent="0.45">
      <c r="A264" s="18">
        <v>49035</v>
      </c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0"/>
      <c r="V264" s="18">
        <v>49035</v>
      </c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0"/>
      <c r="AQ264" s="10"/>
      <c r="AR264" s="33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M264" s="33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</row>
    <row r="265" spans="1:84" s="35" customFormat="1" ht="21" hidden="1" x14ac:dyDescent="0.45">
      <c r="A265" s="18">
        <v>49065</v>
      </c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0"/>
      <c r="V265" s="18">
        <v>49065</v>
      </c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0"/>
      <c r="AQ265" s="10"/>
      <c r="AR265" s="33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M265" s="33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</row>
    <row r="266" spans="1:84" s="35" customFormat="1" ht="21" hidden="1" x14ac:dyDescent="0.45">
      <c r="A266" s="18">
        <v>49096</v>
      </c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0"/>
      <c r="V266" s="18">
        <v>49096</v>
      </c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0"/>
      <c r="AQ266" s="10"/>
      <c r="AR266" s="33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M266" s="33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</row>
    <row r="267" spans="1:84" s="35" customFormat="1" ht="21" hidden="1" x14ac:dyDescent="0.45">
      <c r="A267" s="18">
        <v>49126</v>
      </c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0"/>
      <c r="V267" s="18">
        <v>49126</v>
      </c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0"/>
      <c r="AQ267" s="10"/>
      <c r="AR267" s="33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M267" s="33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D267" s="34"/>
      <c r="CE267" s="34"/>
      <c r="CF267" s="34"/>
    </row>
    <row r="268" spans="1:84" s="35" customFormat="1" ht="21" hidden="1" x14ac:dyDescent="0.45">
      <c r="A268" s="18">
        <v>49157</v>
      </c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0"/>
      <c r="V268" s="18">
        <v>49157</v>
      </c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0"/>
      <c r="AQ268" s="10"/>
      <c r="AR268" s="33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M268" s="33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D268" s="34"/>
      <c r="CE268" s="34"/>
      <c r="CF268" s="34"/>
    </row>
    <row r="269" spans="1:84" s="35" customFormat="1" ht="21" hidden="1" x14ac:dyDescent="0.45">
      <c r="A269" s="18">
        <v>49188</v>
      </c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0"/>
      <c r="V269" s="18">
        <v>49188</v>
      </c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0"/>
      <c r="AQ269" s="10"/>
      <c r="AR269" s="33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M269" s="33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D269" s="34"/>
      <c r="CE269" s="34"/>
      <c r="CF269" s="34"/>
    </row>
    <row r="270" spans="1:84" s="35" customFormat="1" ht="21" hidden="1" x14ac:dyDescent="0.45">
      <c r="A270" s="18">
        <v>49218</v>
      </c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0"/>
      <c r="V270" s="18">
        <v>49218</v>
      </c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0"/>
      <c r="AQ270" s="10"/>
      <c r="AR270" s="33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M270" s="33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D270" s="34"/>
      <c r="CE270" s="34"/>
      <c r="CF270" s="34"/>
    </row>
    <row r="271" spans="1:84" s="35" customFormat="1" ht="21" hidden="1" x14ac:dyDescent="0.45">
      <c r="A271" s="18">
        <v>49249</v>
      </c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0"/>
      <c r="V271" s="18">
        <v>49249</v>
      </c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0"/>
      <c r="AQ271" s="10"/>
      <c r="AR271" s="33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M271" s="33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D271" s="34"/>
      <c r="CE271" s="34"/>
      <c r="CF271" s="34"/>
    </row>
    <row r="272" spans="1:84" s="35" customFormat="1" ht="21" hidden="1" x14ac:dyDescent="0.45">
      <c r="A272" s="20">
        <v>49279</v>
      </c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10"/>
      <c r="V272" s="20">
        <v>49279</v>
      </c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10"/>
      <c r="AQ272" s="10"/>
      <c r="AR272" s="33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M272" s="33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</row>
    <row r="273" spans="1:84" s="35" customFormat="1" ht="21" hidden="1" x14ac:dyDescent="0.45">
      <c r="A273" s="22">
        <v>49310</v>
      </c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10"/>
      <c r="V273" s="22">
        <v>49310</v>
      </c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10"/>
      <c r="AQ273" s="10"/>
      <c r="AR273" s="33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M273" s="33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</row>
    <row r="274" spans="1:84" s="35" customFormat="1" ht="21" hidden="1" x14ac:dyDescent="0.45">
      <c r="A274" s="12">
        <v>49341</v>
      </c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0"/>
      <c r="V274" s="12">
        <v>49341</v>
      </c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0"/>
      <c r="AQ274" s="10"/>
      <c r="AR274" s="33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M274" s="33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</row>
    <row r="275" spans="1:84" s="35" customFormat="1" ht="21" hidden="1" x14ac:dyDescent="0.45">
      <c r="A275" s="12">
        <v>49369</v>
      </c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0"/>
      <c r="V275" s="12">
        <v>49369</v>
      </c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0"/>
      <c r="AQ275" s="10"/>
      <c r="AR275" s="33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M275" s="33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</row>
    <row r="276" spans="1:84" s="35" customFormat="1" ht="21" hidden="1" x14ac:dyDescent="0.45">
      <c r="A276" s="12">
        <v>49400</v>
      </c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0"/>
      <c r="V276" s="12">
        <v>49400</v>
      </c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0"/>
      <c r="AQ276" s="10"/>
      <c r="AR276" s="33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M276" s="33"/>
      <c r="BN276" s="34"/>
      <c r="BO276" s="34"/>
      <c r="BP276" s="34"/>
      <c r="BQ276" s="34"/>
      <c r="BR276" s="34"/>
      <c r="BS276" s="34"/>
      <c r="BT276" s="34"/>
      <c r="BU276" s="34"/>
      <c r="BV276" s="34"/>
      <c r="BW276" s="34"/>
      <c r="BX276" s="34"/>
      <c r="BY276" s="34"/>
      <c r="BZ276" s="34"/>
      <c r="CA276" s="34"/>
      <c r="CB276" s="34"/>
      <c r="CC276" s="34"/>
      <c r="CD276" s="34"/>
      <c r="CE276" s="34"/>
      <c r="CF276" s="34"/>
    </row>
    <row r="277" spans="1:84" s="35" customFormat="1" ht="21" hidden="1" x14ac:dyDescent="0.45">
      <c r="A277" s="12">
        <v>49430</v>
      </c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0"/>
      <c r="V277" s="12">
        <v>49430</v>
      </c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0"/>
      <c r="AQ277" s="10"/>
      <c r="AR277" s="33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M277" s="33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</row>
    <row r="278" spans="1:84" s="35" customFormat="1" ht="21" hidden="1" x14ac:dyDescent="0.45">
      <c r="A278" s="12">
        <v>49461</v>
      </c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0"/>
      <c r="V278" s="12">
        <v>49461</v>
      </c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0"/>
      <c r="AQ278" s="10"/>
      <c r="AR278" s="33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M278" s="33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</row>
    <row r="279" spans="1:84" s="35" customFormat="1" ht="21" hidden="1" x14ac:dyDescent="0.45">
      <c r="A279" s="12">
        <v>49491</v>
      </c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0"/>
      <c r="V279" s="12">
        <v>49491</v>
      </c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0"/>
      <c r="AQ279" s="10"/>
      <c r="AR279" s="33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M279" s="33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</row>
    <row r="280" spans="1:84" s="35" customFormat="1" ht="21" hidden="1" x14ac:dyDescent="0.45">
      <c r="A280" s="12">
        <v>49522</v>
      </c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0"/>
      <c r="V280" s="12">
        <v>49522</v>
      </c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0"/>
      <c r="AQ280" s="10"/>
      <c r="AR280" s="33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M280" s="33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</row>
    <row r="281" spans="1:84" s="35" customFormat="1" ht="21" hidden="1" x14ac:dyDescent="0.45">
      <c r="A281" s="12">
        <v>49553</v>
      </c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0"/>
      <c r="V281" s="12">
        <v>49553</v>
      </c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0"/>
      <c r="AQ281" s="10"/>
      <c r="AR281" s="33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M281" s="33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</row>
    <row r="282" spans="1:84" s="35" customFormat="1" ht="21" hidden="1" x14ac:dyDescent="0.45">
      <c r="A282" s="12">
        <v>49583</v>
      </c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0"/>
      <c r="V282" s="12">
        <v>49583</v>
      </c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0"/>
      <c r="AQ282" s="10"/>
      <c r="AR282" s="33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M282" s="33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</row>
    <row r="283" spans="1:84" s="35" customFormat="1" ht="21" hidden="1" x14ac:dyDescent="0.45">
      <c r="A283" s="12">
        <v>49614</v>
      </c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0"/>
      <c r="V283" s="12">
        <v>49614</v>
      </c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0"/>
      <c r="AQ283" s="10"/>
      <c r="AR283" s="33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M283" s="33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D283" s="34"/>
      <c r="CE283" s="34"/>
      <c r="CF283" s="34"/>
    </row>
    <row r="284" spans="1:84" s="35" customFormat="1" ht="21" hidden="1" x14ac:dyDescent="0.45">
      <c r="A284" s="14">
        <v>49644</v>
      </c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0"/>
      <c r="V284" s="14">
        <v>49644</v>
      </c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0"/>
      <c r="AQ284" s="10"/>
      <c r="AR284" s="33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M284" s="33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D284" s="34"/>
      <c r="CE284" s="34"/>
      <c r="CF284" s="34"/>
    </row>
    <row r="285" spans="1:84" s="35" customFormat="1" ht="21" hidden="1" x14ac:dyDescent="0.45">
      <c r="A285" s="16">
        <v>49675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0"/>
      <c r="V285" s="16">
        <v>49675</v>
      </c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0"/>
      <c r="AQ285" s="10"/>
      <c r="AR285" s="33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M285" s="33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</row>
    <row r="286" spans="1:84" s="35" customFormat="1" ht="21" hidden="1" x14ac:dyDescent="0.45">
      <c r="A286" s="18">
        <v>49706</v>
      </c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0"/>
      <c r="V286" s="18">
        <v>49706</v>
      </c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0"/>
      <c r="AQ286" s="10"/>
      <c r="AR286" s="33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M286" s="33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D286" s="34"/>
      <c r="CE286" s="34"/>
      <c r="CF286" s="34"/>
    </row>
    <row r="287" spans="1:84" s="35" customFormat="1" ht="21" hidden="1" x14ac:dyDescent="0.45">
      <c r="A287" s="18">
        <v>49735</v>
      </c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0"/>
      <c r="V287" s="18">
        <v>49735</v>
      </c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0"/>
      <c r="AQ287" s="10"/>
      <c r="AR287" s="33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M287" s="33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D287" s="34"/>
      <c r="CE287" s="34"/>
      <c r="CF287" s="34"/>
    </row>
    <row r="288" spans="1:84" s="35" customFormat="1" ht="21" hidden="1" x14ac:dyDescent="0.45">
      <c r="A288" s="18">
        <v>49766</v>
      </c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0"/>
      <c r="V288" s="18">
        <v>49766</v>
      </c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0"/>
      <c r="AQ288" s="10"/>
      <c r="AR288" s="33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M288" s="33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D288" s="34"/>
      <c r="CE288" s="34"/>
      <c r="CF288" s="34"/>
    </row>
    <row r="289" spans="1:84" s="35" customFormat="1" ht="21" hidden="1" x14ac:dyDescent="0.45">
      <c r="A289" s="18">
        <v>49796</v>
      </c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0"/>
      <c r="V289" s="18">
        <v>49796</v>
      </c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0"/>
      <c r="AQ289" s="10"/>
      <c r="AR289" s="33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M289" s="33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</row>
    <row r="290" spans="1:84" s="35" customFormat="1" ht="21" hidden="1" x14ac:dyDescent="0.45">
      <c r="A290" s="18">
        <v>49827</v>
      </c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0"/>
      <c r="V290" s="18">
        <v>49827</v>
      </c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0"/>
      <c r="AQ290" s="10"/>
      <c r="AR290" s="33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M290" s="33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</row>
    <row r="291" spans="1:84" s="35" customFormat="1" ht="21" hidden="1" x14ac:dyDescent="0.45">
      <c r="A291" s="18">
        <v>49857</v>
      </c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0"/>
      <c r="V291" s="18">
        <v>49857</v>
      </c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0"/>
      <c r="AQ291" s="10"/>
      <c r="AR291" s="33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M291" s="33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D291" s="34"/>
      <c r="CE291" s="34"/>
      <c r="CF291" s="34"/>
    </row>
    <row r="292" spans="1:84" s="35" customFormat="1" ht="21" hidden="1" x14ac:dyDescent="0.45">
      <c r="A292" s="18">
        <v>49888</v>
      </c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0"/>
      <c r="V292" s="18">
        <v>49888</v>
      </c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0"/>
      <c r="AQ292" s="10"/>
      <c r="AR292" s="33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M292" s="33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</row>
    <row r="293" spans="1:84" s="35" customFormat="1" ht="21" hidden="1" x14ac:dyDescent="0.45">
      <c r="A293" s="18">
        <v>49919</v>
      </c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0"/>
      <c r="V293" s="18">
        <v>49919</v>
      </c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0"/>
      <c r="AQ293" s="10"/>
      <c r="AR293" s="33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M293" s="33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</row>
    <row r="294" spans="1:84" s="35" customFormat="1" ht="21" hidden="1" x14ac:dyDescent="0.45">
      <c r="A294" s="18">
        <v>49949</v>
      </c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0"/>
      <c r="V294" s="18">
        <v>49949</v>
      </c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0"/>
      <c r="AQ294" s="10"/>
      <c r="AR294" s="33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M294" s="33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D294" s="34"/>
      <c r="CE294" s="34"/>
      <c r="CF294" s="34"/>
    </row>
    <row r="295" spans="1:84" s="35" customFormat="1" ht="21" hidden="1" x14ac:dyDescent="0.45">
      <c r="A295" s="18">
        <v>49980</v>
      </c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0"/>
      <c r="V295" s="18">
        <v>49980</v>
      </c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0"/>
      <c r="AQ295" s="10"/>
      <c r="AR295" s="33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M295" s="33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D295" s="34"/>
      <c r="CE295" s="34"/>
      <c r="CF295" s="34"/>
    </row>
    <row r="296" spans="1:84" s="35" customFormat="1" ht="21" hidden="1" x14ac:dyDescent="0.45">
      <c r="A296" s="20">
        <v>50010</v>
      </c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10"/>
      <c r="V296" s="20">
        <v>50010</v>
      </c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10"/>
      <c r="AQ296" s="10"/>
      <c r="AR296" s="33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M296" s="33"/>
      <c r="BN296" s="34"/>
      <c r="BO296" s="34"/>
      <c r="BP296" s="34"/>
      <c r="BQ296" s="34"/>
      <c r="BR296" s="34"/>
      <c r="BS296" s="34"/>
      <c r="BT296" s="34"/>
      <c r="BU296" s="34"/>
      <c r="BV296" s="34"/>
      <c r="BW296" s="34"/>
      <c r="BX296" s="34"/>
      <c r="BY296" s="34"/>
      <c r="BZ296" s="34"/>
      <c r="CA296" s="34"/>
      <c r="CB296" s="34"/>
      <c r="CC296" s="34"/>
      <c r="CD296" s="34"/>
      <c r="CE296" s="34"/>
      <c r="CF296" s="34"/>
    </row>
    <row r="297" spans="1:84" s="35" customFormat="1" ht="21" hidden="1" x14ac:dyDescent="0.45">
      <c r="A297" s="22">
        <v>50041</v>
      </c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10"/>
      <c r="V297" s="22">
        <v>50041</v>
      </c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10"/>
      <c r="AQ297" s="10"/>
      <c r="AR297" s="33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M297" s="33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4"/>
      <c r="CA297" s="34"/>
      <c r="CB297" s="34"/>
      <c r="CC297" s="34"/>
      <c r="CD297" s="34"/>
      <c r="CE297" s="34"/>
      <c r="CF297" s="34"/>
    </row>
    <row r="298" spans="1:84" s="35" customFormat="1" ht="21" hidden="1" x14ac:dyDescent="0.45">
      <c r="A298" s="12">
        <v>50072</v>
      </c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0"/>
      <c r="V298" s="12">
        <v>50072</v>
      </c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0"/>
      <c r="AQ298" s="10"/>
      <c r="AR298" s="33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M298" s="33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4"/>
      <c r="CA298" s="34"/>
      <c r="CB298" s="34"/>
      <c r="CC298" s="34"/>
      <c r="CD298" s="34"/>
      <c r="CE298" s="34"/>
      <c r="CF298" s="34"/>
    </row>
    <row r="299" spans="1:84" s="35" customFormat="1" ht="21" hidden="1" x14ac:dyDescent="0.45">
      <c r="A299" s="12">
        <v>50100</v>
      </c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0"/>
      <c r="V299" s="12">
        <v>50100</v>
      </c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0"/>
      <c r="AQ299" s="10"/>
      <c r="AR299" s="33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M299" s="33"/>
      <c r="BN299" s="34"/>
      <c r="BO299" s="34"/>
      <c r="BP299" s="34"/>
      <c r="BQ299" s="34"/>
      <c r="BR299" s="34"/>
      <c r="BS299" s="34"/>
      <c r="BT299" s="34"/>
      <c r="BU299" s="34"/>
      <c r="BV299" s="34"/>
      <c r="BW299" s="34"/>
      <c r="BX299" s="34"/>
      <c r="BY299" s="34"/>
      <c r="BZ299" s="34"/>
      <c r="CA299" s="34"/>
      <c r="CB299" s="34"/>
      <c r="CC299" s="34"/>
      <c r="CD299" s="34"/>
      <c r="CE299" s="34"/>
      <c r="CF299" s="34"/>
    </row>
    <row r="300" spans="1:84" s="35" customFormat="1" ht="21" hidden="1" x14ac:dyDescent="0.45">
      <c r="A300" s="12">
        <v>50131</v>
      </c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0"/>
      <c r="V300" s="12">
        <v>50131</v>
      </c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0"/>
      <c r="AQ300" s="10"/>
      <c r="AR300" s="33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M300" s="33"/>
      <c r="BN300" s="34"/>
      <c r="BO300" s="34"/>
      <c r="BP300" s="34"/>
      <c r="BQ300" s="34"/>
      <c r="BR300" s="34"/>
      <c r="BS300" s="34"/>
      <c r="BT300" s="34"/>
      <c r="BU300" s="34"/>
      <c r="BV300" s="34"/>
      <c r="BW300" s="34"/>
      <c r="BX300" s="34"/>
      <c r="BY300" s="34"/>
      <c r="BZ300" s="34"/>
      <c r="CA300" s="34"/>
      <c r="CB300" s="34"/>
      <c r="CC300" s="34"/>
      <c r="CD300" s="34"/>
      <c r="CE300" s="34"/>
      <c r="CF300" s="34"/>
    </row>
    <row r="301" spans="1:84" s="35" customFormat="1" ht="21" hidden="1" x14ac:dyDescent="0.45">
      <c r="A301" s="12">
        <v>50161</v>
      </c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0"/>
      <c r="V301" s="12">
        <v>50161</v>
      </c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0"/>
      <c r="AQ301" s="10"/>
      <c r="AR301" s="33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M301" s="33"/>
      <c r="BN301" s="34"/>
      <c r="BO301" s="34"/>
      <c r="BP301" s="34"/>
      <c r="BQ301" s="34"/>
      <c r="BR301" s="34"/>
      <c r="BS301" s="34"/>
      <c r="BT301" s="34"/>
      <c r="BU301" s="34"/>
      <c r="BV301" s="34"/>
      <c r="BW301" s="34"/>
      <c r="BX301" s="34"/>
      <c r="BY301" s="34"/>
      <c r="BZ301" s="34"/>
      <c r="CA301" s="34"/>
      <c r="CB301" s="34"/>
      <c r="CC301" s="34"/>
      <c r="CD301" s="34"/>
      <c r="CE301" s="34"/>
      <c r="CF301" s="34"/>
    </row>
    <row r="302" spans="1:84" s="35" customFormat="1" ht="21" hidden="1" x14ac:dyDescent="0.45">
      <c r="A302" s="12">
        <v>50192</v>
      </c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0"/>
      <c r="V302" s="12">
        <v>50192</v>
      </c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0"/>
      <c r="AQ302" s="10"/>
      <c r="AR302" s="33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M302" s="33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D302" s="34"/>
      <c r="CE302" s="34"/>
      <c r="CF302" s="34"/>
    </row>
    <row r="303" spans="1:84" s="35" customFormat="1" ht="21" hidden="1" x14ac:dyDescent="0.45">
      <c r="A303" s="12">
        <v>50222</v>
      </c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0"/>
      <c r="V303" s="12">
        <v>50222</v>
      </c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0"/>
      <c r="AQ303" s="10"/>
      <c r="AR303" s="33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M303" s="33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D303" s="34"/>
      <c r="CE303" s="34"/>
      <c r="CF303" s="34"/>
    </row>
    <row r="304" spans="1:84" s="35" customFormat="1" ht="21" hidden="1" x14ac:dyDescent="0.45">
      <c r="A304" s="12">
        <v>50253</v>
      </c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0"/>
      <c r="V304" s="12">
        <v>50253</v>
      </c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0"/>
      <c r="AQ304" s="10"/>
      <c r="AR304" s="33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M304" s="33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D304" s="34"/>
      <c r="CE304" s="34"/>
      <c r="CF304" s="34"/>
    </row>
    <row r="305" spans="1:84" s="35" customFormat="1" ht="21" hidden="1" x14ac:dyDescent="0.45">
      <c r="A305" s="12">
        <v>50284</v>
      </c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0"/>
      <c r="V305" s="12">
        <v>50284</v>
      </c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0"/>
      <c r="AQ305" s="10"/>
      <c r="AR305" s="33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M305" s="33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D305" s="34"/>
      <c r="CE305" s="34"/>
      <c r="CF305" s="34"/>
    </row>
    <row r="306" spans="1:84" s="35" customFormat="1" ht="21" hidden="1" x14ac:dyDescent="0.45">
      <c r="A306" s="12">
        <v>50314</v>
      </c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0"/>
      <c r="V306" s="12">
        <v>50314</v>
      </c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0"/>
      <c r="AQ306" s="10"/>
      <c r="AR306" s="33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M306" s="33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D306" s="34"/>
      <c r="CE306" s="34"/>
      <c r="CF306" s="34"/>
    </row>
    <row r="307" spans="1:84" s="35" customFormat="1" ht="21" hidden="1" x14ac:dyDescent="0.45">
      <c r="A307" s="12">
        <v>50345</v>
      </c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0"/>
      <c r="V307" s="12">
        <v>50345</v>
      </c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0"/>
      <c r="AQ307" s="10"/>
      <c r="AR307" s="33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M307" s="33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D307" s="34"/>
      <c r="CE307" s="34"/>
      <c r="CF307" s="34"/>
    </row>
    <row r="308" spans="1:84" s="35" customFormat="1" ht="21" hidden="1" x14ac:dyDescent="0.45">
      <c r="A308" s="14">
        <v>50375</v>
      </c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0"/>
      <c r="V308" s="14">
        <v>50375</v>
      </c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0"/>
      <c r="AQ308" s="10"/>
      <c r="AR308" s="33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M308" s="33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</row>
    <row r="309" spans="1:84" s="35" customFormat="1" ht="21" hidden="1" x14ac:dyDescent="0.45">
      <c r="A309" s="16">
        <v>50406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0"/>
      <c r="V309" s="16">
        <v>50406</v>
      </c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0"/>
      <c r="AQ309" s="10"/>
      <c r="AR309" s="33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M309" s="33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</row>
    <row r="310" spans="1:84" s="35" customFormat="1" ht="21" hidden="1" x14ac:dyDescent="0.45">
      <c r="A310" s="18">
        <v>50437</v>
      </c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0"/>
      <c r="V310" s="18">
        <v>50437</v>
      </c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0"/>
      <c r="AQ310" s="10"/>
      <c r="AR310" s="33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M310" s="33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</row>
    <row r="311" spans="1:84" s="35" customFormat="1" ht="21" hidden="1" x14ac:dyDescent="0.45">
      <c r="A311" s="18">
        <v>50465</v>
      </c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0"/>
      <c r="V311" s="18">
        <v>50465</v>
      </c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0"/>
      <c r="AQ311" s="10"/>
      <c r="AR311" s="33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M311" s="33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</row>
    <row r="312" spans="1:84" s="35" customFormat="1" ht="21" hidden="1" x14ac:dyDescent="0.45">
      <c r="A312" s="18">
        <v>50496</v>
      </c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0"/>
      <c r="V312" s="18">
        <v>50496</v>
      </c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0"/>
      <c r="AQ312" s="10"/>
      <c r="AR312" s="33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  <c r="BH312" s="34"/>
      <c r="BI312" s="34"/>
      <c r="BJ312" s="34"/>
      <c r="BK312" s="34"/>
      <c r="BM312" s="33"/>
      <c r="BN312" s="34"/>
      <c r="BO312" s="34"/>
      <c r="BP312" s="34"/>
      <c r="BQ312" s="34"/>
      <c r="BR312" s="34"/>
      <c r="BS312" s="34"/>
      <c r="BT312" s="34"/>
      <c r="BU312" s="34"/>
      <c r="BV312" s="34"/>
      <c r="BW312" s="34"/>
      <c r="BX312" s="34"/>
      <c r="BY312" s="34"/>
      <c r="BZ312" s="34"/>
      <c r="CA312" s="34"/>
      <c r="CB312" s="34"/>
      <c r="CC312" s="34"/>
      <c r="CD312" s="34"/>
      <c r="CE312" s="34"/>
      <c r="CF312" s="34"/>
    </row>
    <row r="313" spans="1:84" s="35" customFormat="1" ht="21" hidden="1" x14ac:dyDescent="0.45">
      <c r="A313" s="18">
        <v>50526</v>
      </c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0"/>
      <c r="V313" s="18">
        <v>50526</v>
      </c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0"/>
      <c r="AQ313" s="10"/>
      <c r="AR313" s="33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M313" s="33"/>
      <c r="BN313" s="34"/>
      <c r="BO313" s="34"/>
      <c r="BP313" s="34"/>
      <c r="BQ313" s="34"/>
      <c r="BR313" s="34"/>
      <c r="BS313" s="34"/>
      <c r="BT313" s="34"/>
      <c r="BU313" s="34"/>
      <c r="BV313" s="34"/>
      <c r="BW313" s="34"/>
      <c r="BX313" s="34"/>
      <c r="BY313" s="34"/>
      <c r="BZ313" s="34"/>
      <c r="CA313" s="34"/>
      <c r="CB313" s="34"/>
      <c r="CC313" s="34"/>
      <c r="CD313" s="34"/>
      <c r="CE313" s="34"/>
      <c r="CF313" s="34"/>
    </row>
    <row r="314" spans="1:84" s="35" customFormat="1" ht="21" hidden="1" x14ac:dyDescent="0.45">
      <c r="A314" s="18">
        <v>50557</v>
      </c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0"/>
      <c r="V314" s="18">
        <v>50557</v>
      </c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0"/>
      <c r="AQ314" s="10"/>
      <c r="AR314" s="33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4"/>
      <c r="BK314" s="34"/>
      <c r="BM314" s="33"/>
      <c r="BN314" s="34"/>
      <c r="BO314" s="34"/>
      <c r="BP314" s="34"/>
      <c r="BQ314" s="34"/>
      <c r="BR314" s="34"/>
      <c r="BS314" s="34"/>
      <c r="BT314" s="34"/>
      <c r="BU314" s="34"/>
      <c r="BV314" s="34"/>
      <c r="BW314" s="34"/>
      <c r="BX314" s="34"/>
      <c r="BY314" s="34"/>
      <c r="BZ314" s="34"/>
      <c r="CA314" s="34"/>
      <c r="CB314" s="34"/>
      <c r="CC314" s="34"/>
      <c r="CD314" s="34"/>
      <c r="CE314" s="34"/>
      <c r="CF314" s="34"/>
    </row>
    <row r="315" spans="1:84" s="35" customFormat="1" ht="21" hidden="1" x14ac:dyDescent="0.45">
      <c r="A315" s="18">
        <v>50587</v>
      </c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0"/>
      <c r="V315" s="18">
        <v>50587</v>
      </c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0"/>
      <c r="AQ315" s="10"/>
      <c r="AR315" s="33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M315" s="33"/>
      <c r="BN315" s="34"/>
      <c r="BO315" s="34"/>
      <c r="BP315" s="34"/>
      <c r="BQ315" s="34"/>
      <c r="BR315" s="34"/>
      <c r="BS315" s="34"/>
      <c r="BT315" s="34"/>
      <c r="BU315" s="34"/>
      <c r="BV315" s="34"/>
      <c r="BW315" s="34"/>
      <c r="BX315" s="34"/>
      <c r="BY315" s="34"/>
      <c r="BZ315" s="34"/>
      <c r="CA315" s="34"/>
      <c r="CB315" s="34"/>
      <c r="CC315" s="34"/>
      <c r="CD315" s="34"/>
      <c r="CE315" s="34"/>
      <c r="CF315" s="34"/>
    </row>
    <row r="316" spans="1:84" s="35" customFormat="1" ht="21" hidden="1" x14ac:dyDescent="0.45">
      <c r="A316" s="18">
        <v>50618</v>
      </c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0"/>
      <c r="V316" s="18">
        <v>50618</v>
      </c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0"/>
      <c r="AQ316" s="10"/>
      <c r="AR316" s="33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4"/>
      <c r="BK316" s="34"/>
      <c r="BM316" s="33"/>
      <c r="BN316" s="34"/>
      <c r="BO316" s="34"/>
      <c r="BP316" s="34"/>
      <c r="BQ316" s="34"/>
      <c r="BR316" s="34"/>
      <c r="BS316" s="34"/>
      <c r="BT316" s="34"/>
      <c r="BU316" s="34"/>
      <c r="BV316" s="34"/>
      <c r="BW316" s="34"/>
      <c r="BX316" s="34"/>
      <c r="BY316" s="34"/>
      <c r="BZ316" s="34"/>
      <c r="CA316" s="34"/>
      <c r="CB316" s="34"/>
      <c r="CC316" s="34"/>
      <c r="CD316" s="34"/>
      <c r="CE316" s="34"/>
      <c r="CF316" s="34"/>
    </row>
    <row r="317" spans="1:84" s="35" customFormat="1" ht="21" hidden="1" x14ac:dyDescent="0.45">
      <c r="A317" s="18">
        <v>50649</v>
      </c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0"/>
      <c r="V317" s="18">
        <v>50649</v>
      </c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0"/>
      <c r="AQ317" s="10"/>
      <c r="AR317" s="33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4"/>
      <c r="BK317" s="34"/>
      <c r="BM317" s="33"/>
      <c r="BN317" s="34"/>
      <c r="BO317" s="34"/>
      <c r="BP317" s="34"/>
      <c r="BQ317" s="34"/>
      <c r="BR317" s="34"/>
      <c r="BS317" s="34"/>
      <c r="BT317" s="34"/>
      <c r="BU317" s="34"/>
      <c r="BV317" s="34"/>
      <c r="BW317" s="34"/>
      <c r="BX317" s="34"/>
      <c r="BY317" s="34"/>
      <c r="BZ317" s="34"/>
      <c r="CA317" s="34"/>
      <c r="CB317" s="34"/>
      <c r="CC317" s="34"/>
      <c r="CD317" s="34"/>
      <c r="CE317" s="34"/>
      <c r="CF317" s="34"/>
    </row>
    <row r="318" spans="1:84" s="35" customFormat="1" ht="21" hidden="1" x14ac:dyDescent="0.45">
      <c r="A318" s="18">
        <v>50679</v>
      </c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0"/>
      <c r="V318" s="18">
        <v>50679</v>
      </c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0"/>
      <c r="AQ318" s="10"/>
      <c r="AR318" s="33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M318" s="33"/>
      <c r="BN318" s="34"/>
      <c r="BO318" s="34"/>
      <c r="BP318" s="34"/>
      <c r="BQ318" s="34"/>
      <c r="BR318" s="34"/>
      <c r="BS318" s="34"/>
      <c r="BT318" s="34"/>
      <c r="BU318" s="34"/>
      <c r="BV318" s="34"/>
      <c r="BW318" s="34"/>
      <c r="BX318" s="34"/>
      <c r="BY318" s="34"/>
      <c r="BZ318" s="34"/>
      <c r="CA318" s="34"/>
      <c r="CB318" s="34"/>
      <c r="CC318" s="34"/>
      <c r="CD318" s="34"/>
      <c r="CE318" s="34"/>
      <c r="CF318" s="34"/>
    </row>
    <row r="319" spans="1:84" s="35" customFormat="1" ht="21" hidden="1" x14ac:dyDescent="0.45">
      <c r="A319" s="18">
        <v>50710</v>
      </c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0"/>
      <c r="V319" s="18">
        <v>50710</v>
      </c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0"/>
      <c r="AQ319" s="10"/>
      <c r="AR319" s="33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4"/>
      <c r="BK319" s="34"/>
      <c r="BM319" s="33"/>
      <c r="BN319" s="34"/>
      <c r="BO319" s="34"/>
      <c r="BP319" s="34"/>
      <c r="BQ319" s="34"/>
      <c r="BR319" s="34"/>
      <c r="BS319" s="34"/>
      <c r="BT319" s="34"/>
      <c r="BU319" s="34"/>
      <c r="BV319" s="34"/>
      <c r="BW319" s="34"/>
      <c r="BX319" s="34"/>
      <c r="BY319" s="34"/>
      <c r="BZ319" s="34"/>
      <c r="CA319" s="34"/>
      <c r="CB319" s="34"/>
      <c r="CC319" s="34"/>
      <c r="CD319" s="34"/>
      <c r="CE319" s="34"/>
      <c r="CF319" s="34"/>
    </row>
    <row r="320" spans="1:84" s="35" customFormat="1" ht="21" hidden="1" x14ac:dyDescent="0.45">
      <c r="A320" s="20">
        <v>50740</v>
      </c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10"/>
      <c r="V320" s="20">
        <v>50740</v>
      </c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10"/>
      <c r="AQ320" s="10"/>
      <c r="AR320" s="33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4"/>
      <c r="BK320" s="34"/>
      <c r="BM320" s="33"/>
      <c r="BN320" s="34"/>
      <c r="BO320" s="34"/>
      <c r="BP320" s="34"/>
      <c r="BQ320" s="34"/>
      <c r="BR320" s="34"/>
      <c r="BS320" s="34"/>
      <c r="BT320" s="34"/>
      <c r="BU320" s="34"/>
      <c r="BV320" s="34"/>
      <c r="BW320" s="34"/>
      <c r="BX320" s="34"/>
      <c r="BY320" s="34"/>
      <c r="BZ320" s="34"/>
      <c r="CA320" s="34"/>
      <c r="CB320" s="34"/>
      <c r="CC320" s="34"/>
      <c r="CD320" s="34"/>
      <c r="CE320" s="34"/>
      <c r="CF320" s="34"/>
    </row>
    <row r="321" spans="1:84" s="35" customFormat="1" ht="21" hidden="1" x14ac:dyDescent="0.45">
      <c r="A321" s="22">
        <v>50771</v>
      </c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10"/>
      <c r="V321" s="22">
        <v>50771</v>
      </c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10"/>
      <c r="AQ321" s="10"/>
      <c r="AR321" s="33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M321" s="33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D321" s="34"/>
      <c r="CE321" s="34"/>
      <c r="CF321" s="34"/>
    </row>
    <row r="322" spans="1:84" s="35" customFormat="1" ht="21" hidden="1" x14ac:dyDescent="0.45">
      <c r="A322" s="12">
        <v>50802</v>
      </c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0"/>
      <c r="V322" s="12">
        <v>50802</v>
      </c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0"/>
      <c r="AQ322" s="10"/>
      <c r="AR322" s="33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4"/>
      <c r="BK322" s="34"/>
      <c r="BM322" s="33"/>
      <c r="BN322" s="34"/>
      <c r="BO322" s="34"/>
      <c r="BP322" s="34"/>
      <c r="BQ322" s="34"/>
      <c r="BR322" s="34"/>
      <c r="BS322" s="34"/>
      <c r="BT322" s="34"/>
      <c r="BU322" s="34"/>
      <c r="BV322" s="34"/>
      <c r="BW322" s="34"/>
      <c r="BX322" s="34"/>
      <c r="BY322" s="34"/>
      <c r="BZ322" s="34"/>
      <c r="CA322" s="34"/>
      <c r="CB322" s="34"/>
      <c r="CC322" s="34"/>
      <c r="CD322" s="34"/>
      <c r="CE322" s="34"/>
      <c r="CF322" s="34"/>
    </row>
    <row r="323" spans="1:84" s="35" customFormat="1" ht="21" hidden="1" x14ac:dyDescent="0.45">
      <c r="A323" s="12">
        <v>50830</v>
      </c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0"/>
      <c r="V323" s="12">
        <v>50830</v>
      </c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0"/>
      <c r="AQ323" s="10"/>
      <c r="AR323" s="33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M323" s="33"/>
      <c r="BN323" s="34"/>
      <c r="BO323" s="34"/>
      <c r="BP323" s="34"/>
      <c r="BQ323" s="34"/>
      <c r="BR323" s="34"/>
      <c r="BS323" s="34"/>
      <c r="BT323" s="34"/>
      <c r="BU323" s="34"/>
      <c r="BV323" s="34"/>
      <c r="BW323" s="34"/>
      <c r="BX323" s="34"/>
      <c r="BY323" s="34"/>
      <c r="BZ323" s="34"/>
      <c r="CA323" s="34"/>
      <c r="CB323" s="34"/>
      <c r="CC323" s="34"/>
      <c r="CD323" s="34"/>
      <c r="CE323" s="34"/>
      <c r="CF323" s="34"/>
    </row>
    <row r="324" spans="1:84" s="35" customFormat="1" ht="21" hidden="1" x14ac:dyDescent="0.45">
      <c r="A324" s="12">
        <v>50861</v>
      </c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0"/>
      <c r="V324" s="12">
        <v>50861</v>
      </c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0"/>
      <c r="AQ324" s="10"/>
      <c r="AR324" s="33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M324" s="33"/>
      <c r="BN324" s="34"/>
      <c r="BO324" s="34"/>
      <c r="BP324" s="34"/>
      <c r="BQ324" s="34"/>
      <c r="BR324" s="34"/>
      <c r="BS324" s="34"/>
      <c r="BT324" s="34"/>
      <c r="BU324" s="34"/>
      <c r="BV324" s="34"/>
      <c r="BW324" s="34"/>
      <c r="BX324" s="34"/>
      <c r="BY324" s="34"/>
      <c r="BZ324" s="34"/>
      <c r="CA324" s="34"/>
      <c r="CB324" s="34"/>
      <c r="CC324" s="34"/>
      <c r="CD324" s="34"/>
      <c r="CE324" s="34"/>
      <c r="CF324" s="34"/>
    </row>
    <row r="325" spans="1:84" s="35" customFormat="1" ht="21" hidden="1" x14ac:dyDescent="0.45">
      <c r="A325" s="12">
        <v>50891</v>
      </c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0"/>
      <c r="V325" s="12">
        <v>50891</v>
      </c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0"/>
      <c r="AQ325" s="10"/>
      <c r="AR325" s="33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4"/>
      <c r="BK325" s="34"/>
      <c r="BM325" s="33"/>
      <c r="BN325" s="34"/>
      <c r="BO325" s="34"/>
      <c r="BP325" s="34"/>
      <c r="BQ325" s="34"/>
      <c r="BR325" s="34"/>
      <c r="BS325" s="34"/>
      <c r="BT325" s="34"/>
      <c r="BU325" s="34"/>
      <c r="BV325" s="34"/>
      <c r="BW325" s="34"/>
      <c r="BX325" s="34"/>
      <c r="BY325" s="34"/>
      <c r="BZ325" s="34"/>
      <c r="CA325" s="34"/>
      <c r="CB325" s="34"/>
      <c r="CC325" s="34"/>
      <c r="CD325" s="34"/>
      <c r="CE325" s="34"/>
      <c r="CF325" s="34"/>
    </row>
    <row r="326" spans="1:84" s="35" customFormat="1" ht="21" hidden="1" x14ac:dyDescent="0.45">
      <c r="A326" s="12">
        <v>50922</v>
      </c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0"/>
      <c r="V326" s="12">
        <v>50922</v>
      </c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0"/>
      <c r="AQ326" s="10"/>
      <c r="AR326" s="33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4"/>
      <c r="BK326" s="34"/>
      <c r="BM326" s="33"/>
      <c r="BN326" s="34"/>
      <c r="BO326" s="34"/>
      <c r="BP326" s="34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D326" s="34"/>
      <c r="CE326" s="34"/>
      <c r="CF326" s="34"/>
    </row>
    <row r="327" spans="1:84" s="35" customFormat="1" ht="21" hidden="1" x14ac:dyDescent="0.45">
      <c r="A327" s="12">
        <v>50952</v>
      </c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0"/>
      <c r="V327" s="12">
        <v>50952</v>
      </c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0"/>
      <c r="AQ327" s="10"/>
      <c r="AR327" s="33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4"/>
      <c r="BK327" s="34"/>
      <c r="BM327" s="33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D327" s="34"/>
      <c r="CE327" s="34"/>
      <c r="CF327" s="34"/>
    </row>
    <row r="328" spans="1:84" s="35" customFormat="1" ht="21" hidden="1" x14ac:dyDescent="0.45">
      <c r="A328" s="12">
        <v>50983</v>
      </c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0"/>
      <c r="V328" s="12">
        <v>50983</v>
      </c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0"/>
      <c r="AQ328" s="10"/>
      <c r="AR328" s="33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M328" s="33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D328" s="34"/>
      <c r="CE328" s="34"/>
      <c r="CF328" s="34"/>
    </row>
    <row r="329" spans="1:84" s="35" customFormat="1" ht="21" hidden="1" x14ac:dyDescent="0.45">
      <c r="A329" s="12">
        <v>51014</v>
      </c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0"/>
      <c r="V329" s="12">
        <v>51014</v>
      </c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0"/>
      <c r="AQ329" s="10"/>
      <c r="AR329" s="33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M329" s="33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</row>
    <row r="330" spans="1:84" s="35" customFormat="1" ht="21" hidden="1" x14ac:dyDescent="0.45">
      <c r="A330" s="12">
        <v>51044</v>
      </c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0"/>
      <c r="V330" s="12">
        <v>51044</v>
      </c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0"/>
      <c r="AQ330" s="10"/>
      <c r="AR330" s="33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M330" s="33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D330" s="34"/>
      <c r="CE330" s="34"/>
      <c r="CF330" s="34"/>
    </row>
    <row r="331" spans="1:84" s="35" customFormat="1" ht="21" hidden="1" x14ac:dyDescent="0.45">
      <c r="A331" s="12">
        <v>51075</v>
      </c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0"/>
      <c r="V331" s="12">
        <v>51075</v>
      </c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0"/>
      <c r="AQ331" s="10"/>
      <c r="AR331" s="33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M331" s="33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D331" s="34"/>
      <c r="CE331" s="34"/>
      <c r="CF331" s="34"/>
    </row>
    <row r="332" spans="1:84" s="35" customFormat="1" ht="21" hidden="1" x14ac:dyDescent="0.45">
      <c r="A332" s="14">
        <v>51105</v>
      </c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0"/>
      <c r="V332" s="14">
        <v>51105</v>
      </c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0"/>
      <c r="AQ332" s="10"/>
      <c r="AR332" s="33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M332" s="33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D332" s="34"/>
      <c r="CE332" s="34"/>
      <c r="CF332" s="34"/>
    </row>
    <row r="333" spans="1:84" s="35" customFormat="1" ht="21" hidden="1" x14ac:dyDescent="0.45">
      <c r="A333" s="16">
        <v>51136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0"/>
      <c r="V333" s="16">
        <v>51136</v>
      </c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0"/>
      <c r="AQ333" s="10"/>
      <c r="AR333" s="33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4"/>
      <c r="BK333" s="34"/>
      <c r="BM333" s="33"/>
      <c r="BN333" s="34"/>
      <c r="BO333" s="34"/>
      <c r="BP333" s="34"/>
      <c r="BQ333" s="34"/>
      <c r="BR333" s="34"/>
      <c r="BS333" s="34"/>
      <c r="BT333" s="34"/>
      <c r="BU333" s="34"/>
      <c r="BV333" s="34"/>
      <c r="BW333" s="34"/>
      <c r="BX333" s="34"/>
      <c r="BY333" s="34"/>
      <c r="BZ333" s="34"/>
      <c r="CA333" s="34"/>
      <c r="CB333" s="34"/>
      <c r="CC333" s="34"/>
      <c r="CD333" s="34"/>
      <c r="CE333" s="34"/>
      <c r="CF333" s="34"/>
    </row>
    <row r="334" spans="1:84" s="35" customFormat="1" ht="21" hidden="1" x14ac:dyDescent="0.45">
      <c r="A334" s="18">
        <v>51167</v>
      </c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0"/>
      <c r="V334" s="18">
        <v>51167</v>
      </c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0"/>
      <c r="AQ334" s="10"/>
      <c r="AR334" s="33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4"/>
      <c r="BK334" s="34"/>
      <c r="BM334" s="33"/>
      <c r="BN334" s="34"/>
      <c r="BO334" s="34"/>
      <c r="BP334" s="34"/>
      <c r="BQ334" s="34"/>
      <c r="BR334" s="34"/>
      <c r="BS334" s="34"/>
      <c r="BT334" s="34"/>
      <c r="BU334" s="34"/>
      <c r="BV334" s="34"/>
      <c r="BW334" s="34"/>
      <c r="BX334" s="34"/>
      <c r="BY334" s="34"/>
      <c r="BZ334" s="34"/>
      <c r="CA334" s="34"/>
      <c r="CB334" s="34"/>
      <c r="CC334" s="34"/>
      <c r="CD334" s="34"/>
      <c r="CE334" s="34"/>
      <c r="CF334" s="34"/>
    </row>
    <row r="335" spans="1:84" s="35" customFormat="1" ht="21" hidden="1" x14ac:dyDescent="0.45">
      <c r="A335" s="18">
        <v>51196</v>
      </c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0"/>
      <c r="V335" s="18">
        <v>51196</v>
      </c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0"/>
      <c r="AQ335" s="10"/>
      <c r="AR335" s="33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M335" s="33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D335" s="34"/>
      <c r="CE335" s="34"/>
      <c r="CF335" s="34"/>
    </row>
    <row r="336" spans="1:84" s="35" customFormat="1" ht="21" hidden="1" x14ac:dyDescent="0.45">
      <c r="A336" s="18">
        <v>51227</v>
      </c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0"/>
      <c r="V336" s="18">
        <v>51227</v>
      </c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0"/>
      <c r="AQ336" s="10"/>
      <c r="AR336" s="33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4"/>
      <c r="BK336" s="34"/>
      <c r="BM336" s="33"/>
      <c r="BN336" s="34"/>
      <c r="BO336" s="34"/>
      <c r="BP336" s="34"/>
      <c r="BQ336" s="34"/>
      <c r="BR336" s="34"/>
      <c r="BS336" s="34"/>
      <c r="BT336" s="34"/>
      <c r="BU336" s="34"/>
      <c r="BV336" s="34"/>
      <c r="BW336" s="34"/>
      <c r="BX336" s="34"/>
      <c r="BY336" s="34"/>
      <c r="BZ336" s="34"/>
      <c r="CA336" s="34"/>
      <c r="CB336" s="34"/>
      <c r="CC336" s="34"/>
      <c r="CD336" s="34"/>
      <c r="CE336" s="34"/>
      <c r="CF336" s="34"/>
    </row>
    <row r="337" spans="1:84" s="35" customFormat="1" ht="21" hidden="1" x14ac:dyDescent="0.45">
      <c r="A337" s="18">
        <v>51257</v>
      </c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0"/>
      <c r="V337" s="18">
        <v>51257</v>
      </c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0"/>
      <c r="AQ337" s="10"/>
      <c r="AR337" s="33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M337" s="33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D337" s="34"/>
      <c r="CE337" s="34"/>
      <c r="CF337" s="34"/>
    </row>
    <row r="338" spans="1:84" s="35" customFormat="1" ht="21" hidden="1" x14ac:dyDescent="0.45">
      <c r="A338" s="18">
        <v>51288</v>
      </c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0"/>
      <c r="V338" s="18">
        <v>51288</v>
      </c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0"/>
      <c r="AQ338" s="10"/>
      <c r="AR338" s="33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M338" s="33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D338" s="34"/>
      <c r="CE338" s="34"/>
      <c r="CF338" s="34"/>
    </row>
    <row r="339" spans="1:84" s="35" customFormat="1" ht="21" hidden="1" x14ac:dyDescent="0.45">
      <c r="A339" s="18">
        <v>51318</v>
      </c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0"/>
      <c r="V339" s="18">
        <v>51318</v>
      </c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0"/>
      <c r="AQ339" s="10"/>
      <c r="AR339" s="33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M339" s="33"/>
      <c r="BN339" s="34"/>
      <c r="BO339" s="34"/>
      <c r="BP339" s="34"/>
      <c r="BQ339" s="34"/>
      <c r="BR339" s="34"/>
      <c r="BS339" s="34"/>
      <c r="BT339" s="34"/>
      <c r="BU339" s="34"/>
      <c r="BV339" s="34"/>
      <c r="BW339" s="34"/>
      <c r="BX339" s="34"/>
      <c r="BY339" s="34"/>
      <c r="BZ339" s="34"/>
      <c r="CA339" s="34"/>
      <c r="CB339" s="34"/>
      <c r="CC339" s="34"/>
      <c r="CD339" s="34"/>
      <c r="CE339" s="34"/>
      <c r="CF339" s="34"/>
    </row>
    <row r="340" spans="1:84" s="35" customFormat="1" ht="21" hidden="1" x14ac:dyDescent="0.45">
      <c r="A340" s="18">
        <v>51349</v>
      </c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0"/>
      <c r="V340" s="18">
        <v>51349</v>
      </c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0"/>
      <c r="AQ340" s="10"/>
      <c r="AR340" s="33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M340" s="33"/>
      <c r="BN340" s="34"/>
      <c r="BO340" s="34"/>
      <c r="BP340" s="34"/>
      <c r="BQ340" s="34"/>
      <c r="BR340" s="34"/>
      <c r="BS340" s="34"/>
      <c r="BT340" s="34"/>
      <c r="BU340" s="34"/>
      <c r="BV340" s="34"/>
      <c r="BW340" s="34"/>
      <c r="BX340" s="34"/>
      <c r="BY340" s="34"/>
      <c r="BZ340" s="34"/>
      <c r="CA340" s="34"/>
      <c r="CB340" s="34"/>
      <c r="CC340" s="34"/>
      <c r="CD340" s="34"/>
      <c r="CE340" s="34"/>
      <c r="CF340" s="34"/>
    </row>
    <row r="341" spans="1:84" s="35" customFormat="1" ht="21" hidden="1" x14ac:dyDescent="0.45">
      <c r="A341" s="18">
        <v>51380</v>
      </c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0"/>
      <c r="V341" s="18">
        <v>51380</v>
      </c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0"/>
      <c r="AQ341" s="10"/>
      <c r="AR341" s="33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M341" s="33"/>
      <c r="BN341" s="34"/>
      <c r="BO341" s="34"/>
      <c r="BP341" s="34"/>
      <c r="BQ341" s="34"/>
      <c r="BR341" s="34"/>
      <c r="BS341" s="34"/>
      <c r="BT341" s="34"/>
      <c r="BU341" s="34"/>
      <c r="BV341" s="34"/>
      <c r="BW341" s="34"/>
      <c r="BX341" s="34"/>
      <c r="BY341" s="34"/>
      <c r="BZ341" s="34"/>
      <c r="CA341" s="34"/>
      <c r="CB341" s="34"/>
      <c r="CC341" s="34"/>
      <c r="CD341" s="34"/>
      <c r="CE341" s="34"/>
      <c r="CF341" s="34"/>
    </row>
    <row r="342" spans="1:84" s="35" customFormat="1" ht="21" hidden="1" x14ac:dyDescent="0.45">
      <c r="A342" s="18">
        <v>51410</v>
      </c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0"/>
      <c r="V342" s="18">
        <v>51410</v>
      </c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0"/>
      <c r="AQ342" s="10"/>
      <c r="AR342" s="33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M342" s="33"/>
      <c r="BN342" s="34"/>
      <c r="BO342" s="34"/>
      <c r="BP342" s="34"/>
      <c r="BQ342" s="34"/>
      <c r="BR342" s="34"/>
      <c r="BS342" s="34"/>
      <c r="BT342" s="34"/>
      <c r="BU342" s="34"/>
      <c r="BV342" s="34"/>
      <c r="BW342" s="34"/>
      <c r="BX342" s="34"/>
      <c r="BY342" s="34"/>
      <c r="BZ342" s="34"/>
      <c r="CA342" s="34"/>
      <c r="CB342" s="34"/>
      <c r="CC342" s="34"/>
      <c r="CD342" s="34"/>
      <c r="CE342" s="34"/>
      <c r="CF342" s="34"/>
    </row>
    <row r="343" spans="1:84" s="35" customFormat="1" ht="21" hidden="1" x14ac:dyDescent="0.45">
      <c r="A343" s="18">
        <v>51441</v>
      </c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0"/>
      <c r="V343" s="18">
        <v>51441</v>
      </c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0"/>
      <c r="AQ343" s="10"/>
      <c r="AR343" s="33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4"/>
      <c r="BK343" s="34"/>
      <c r="BM343" s="33"/>
      <c r="BN343" s="34"/>
      <c r="BO343" s="34"/>
      <c r="BP343" s="34"/>
      <c r="BQ343" s="34"/>
      <c r="BR343" s="34"/>
      <c r="BS343" s="34"/>
      <c r="BT343" s="34"/>
      <c r="BU343" s="34"/>
      <c r="BV343" s="34"/>
      <c r="BW343" s="34"/>
      <c r="BX343" s="34"/>
      <c r="BY343" s="34"/>
      <c r="BZ343" s="34"/>
      <c r="CA343" s="34"/>
      <c r="CB343" s="34"/>
      <c r="CC343" s="34"/>
      <c r="CD343" s="34"/>
      <c r="CE343" s="34"/>
      <c r="CF343" s="34"/>
    </row>
    <row r="344" spans="1:84" s="35" customFormat="1" ht="21" hidden="1" x14ac:dyDescent="0.45">
      <c r="A344" s="20">
        <v>51471</v>
      </c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10"/>
      <c r="V344" s="20">
        <v>51471</v>
      </c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10"/>
      <c r="AQ344" s="10"/>
      <c r="AR344" s="33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4"/>
      <c r="BH344" s="34"/>
      <c r="BI344" s="34"/>
      <c r="BJ344" s="34"/>
      <c r="BK344" s="34"/>
      <c r="BM344" s="33"/>
      <c r="BN344" s="34"/>
      <c r="BO344" s="34"/>
      <c r="BP344" s="34"/>
      <c r="BQ344" s="34"/>
      <c r="BR344" s="34"/>
      <c r="BS344" s="34"/>
      <c r="BT344" s="34"/>
      <c r="BU344" s="34"/>
      <c r="BV344" s="34"/>
      <c r="BW344" s="34"/>
      <c r="BX344" s="34"/>
      <c r="BY344" s="34"/>
      <c r="BZ344" s="34"/>
      <c r="CA344" s="34"/>
      <c r="CB344" s="34"/>
      <c r="CC344" s="34"/>
      <c r="CD344" s="34"/>
      <c r="CE344" s="34"/>
      <c r="CF344" s="34"/>
    </row>
    <row r="345" spans="1:84" s="35" customFormat="1" ht="21" hidden="1" x14ac:dyDescent="0.45">
      <c r="A345" s="22">
        <v>51502</v>
      </c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10"/>
      <c r="V345" s="22">
        <v>51502</v>
      </c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10"/>
      <c r="AQ345" s="10"/>
      <c r="AR345" s="33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M345" s="33"/>
      <c r="BN345" s="34"/>
      <c r="BO345" s="34"/>
      <c r="BP345" s="34"/>
      <c r="BQ345" s="34"/>
      <c r="BR345" s="34"/>
      <c r="BS345" s="34"/>
      <c r="BT345" s="34"/>
      <c r="BU345" s="34"/>
      <c r="BV345" s="34"/>
      <c r="BW345" s="34"/>
      <c r="BX345" s="34"/>
      <c r="BY345" s="34"/>
      <c r="BZ345" s="34"/>
      <c r="CA345" s="34"/>
      <c r="CB345" s="34"/>
      <c r="CC345" s="34"/>
      <c r="CD345" s="34"/>
      <c r="CE345" s="34"/>
      <c r="CF345" s="34"/>
    </row>
    <row r="346" spans="1:84" s="35" customFormat="1" ht="21" hidden="1" x14ac:dyDescent="0.45">
      <c r="A346" s="12">
        <v>51533</v>
      </c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0"/>
      <c r="V346" s="12">
        <v>51533</v>
      </c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0"/>
      <c r="AQ346" s="10"/>
      <c r="AR346" s="33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M346" s="33"/>
      <c r="BN346" s="34"/>
      <c r="BO346" s="34"/>
      <c r="BP346" s="34"/>
      <c r="BQ346" s="34"/>
      <c r="BR346" s="34"/>
      <c r="BS346" s="34"/>
      <c r="BT346" s="34"/>
      <c r="BU346" s="34"/>
      <c r="BV346" s="34"/>
      <c r="BW346" s="34"/>
      <c r="BX346" s="34"/>
      <c r="BY346" s="34"/>
      <c r="BZ346" s="34"/>
      <c r="CA346" s="34"/>
      <c r="CB346" s="34"/>
      <c r="CC346" s="34"/>
      <c r="CD346" s="34"/>
      <c r="CE346" s="34"/>
      <c r="CF346" s="34"/>
    </row>
    <row r="347" spans="1:84" s="35" customFormat="1" ht="21" hidden="1" x14ac:dyDescent="0.45">
      <c r="A347" s="12">
        <v>51561</v>
      </c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0"/>
      <c r="V347" s="12">
        <v>51561</v>
      </c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0"/>
      <c r="AQ347" s="10"/>
      <c r="AR347" s="33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M347" s="33"/>
      <c r="BN347" s="34"/>
      <c r="BO347" s="34"/>
      <c r="BP347" s="34"/>
      <c r="BQ347" s="34"/>
      <c r="BR347" s="34"/>
      <c r="BS347" s="34"/>
      <c r="BT347" s="34"/>
      <c r="BU347" s="34"/>
      <c r="BV347" s="34"/>
      <c r="BW347" s="34"/>
      <c r="BX347" s="34"/>
      <c r="BY347" s="34"/>
      <c r="BZ347" s="34"/>
      <c r="CA347" s="34"/>
      <c r="CB347" s="34"/>
      <c r="CC347" s="34"/>
      <c r="CD347" s="34"/>
      <c r="CE347" s="34"/>
      <c r="CF347" s="34"/>
    </row>
    <row r="348" spans="1:84" s="35" customFormat="1" ht="21" hidden="1" x14ac:dyDescent="0.45">
      <c r="A348" s="12">
        <v>51592</v>
      </c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0"/>
      <c r="V348" s="12">
        <v>51592</v>
      </c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0"/>
      <c r="AQ348" s="10"/>
      <c r="AR348" s="33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M348" s="33"/>
      <c r="BN348" s="34"/>
      <c r="BO348" s="34"/>
      <c r="BP348" s="34"/>
      <c r="BQ348" s="34"/>
      <c r="BR348" s="34"/>
      <c r="BS348" s="34"/>
      <c r="BT348" s="34"/>
      <c r="BU348" s="34"/>
      <c r="BV348" s="34"/>
      <c r="BW348" s="34"/>
      <c r="BX348" s="34"/>
      <c r="BY348" s="34"/>
      <c r="BZ348" s="34"/>
      <c r="CA348" s="34"/>
      <c r="CB348" s="34"/>
      <c r="CC348" s="34"/>
      <c r="CD348" s="34"/>
      <c r="CE348" s="34"/>
      <c r="CF348" s="34"/>
    </row>
    <row r="349" spans="1:84" s="35" customFormat="1" ht="21" hidden="1" x14ac:dyDescent="0.45">
      <c r="A349" s="12">
        <v>51622</v>
      </c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0"/>
      <c r="V349" s="12">
        <v>51622</v>
      </c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0"/>
      <c r="AQ349" s="10"/>
      <c r="AR349" s="33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M349" s="33"/>
      <c r="BN349" s="34"/>
      <c r="BO349" s="34"/>
      <c r="BP349" s="34"/>
      <c r="BQ349" s="34"/>
      <c r="BR349" s="34"/>
      <c r="BS349" s="34"/>
      <c r="BT349" s="34"/>
      <c r="BU349" s="34"/>
      <c r="BV349" s="34"/>
      <c r="BW349" s="34"/>
      <c r="BX349" s="34"/>
      <c r="BY349" s="34"/>
      <c r="BZ349" s="34"/>
      <c r="CA349" s="34"/>
      <c r="CB349" s="34"/>
      <c r="CC349" s="34"/>
      <c r="CD349" s="34"/>
      <c r="CE349" s="34"/>
      <c r="CF349" s="34"/>
    </row>
    <row r="350" spans="1:84" s="35" customFormat="1" ht="21" hidden="1" x14ac:dyDescent="0.45">
      <c r="A350" s="12">
        <v>51653</v>
      </c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0"/>
      <c r="V350" s="12">
        <v>51653</v>
      </c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0"/>
      <c r="AQ350" s="10"/>
      <c r="AR350" s="33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M350" s="33"/>
      <c r="BN350" s="34"/>
      <c r="BO350" s="34"/>
      <c r="BP350" s="34"/>
      <c r="BQ350" s="34"/>
      <c r="BR350" s="34"/>
      <c r="BS350" s="34"/>
      <c r="BT350" s="34"/>
      <c r="BU350" s="34"/>
      <c r="BV350" s="34"/>
      <c r="BW350" s="34"/>
      <c r="BX350" s="34"/>
      <c r="BY350" s="34"/>
      <c r="BZ350" s="34"/>
      <c r="CA350" s="34"/>
      <c r="CB350" s="34"/>
      <c r="CC350" s="34"/>
      <c r="CD350" s="34"/>
      <c r="CE350" s="34"/>
      <c r="CF350" s="34"/>
    </row>
    <row r="351" spans="1:84" s="35" customFormat="1" ht="21" hidden="1" x14ac:dyDescent="0.45">
      <c r="A351" s="12">
        <v>51683</v>
      </c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0"/>
      <c r="V351" s="12">
        <v>51683</v>
      </c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0"/>
      <c r="AQ351" s="10"/>
      <c r="AR351" s="33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M351" s="33"/>
      <c r="BN351" s="34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D351" s="34"/>
      <c r="CE351" s="34"/>
      <c r="CF351" s="34"/>
    </row>
    <row r="352" spans="1:84" s="35" customFormat="1" ht="21" hidden="1" x14ac:dyDescent="0.45">
      <c r="A352" s="12">
        <v>51714</v>
      </c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0"/>
      <c r="V352" s="12">
        <v>51714</v>
      </c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0"/>
      <c r="AQ352" s="10"/>
      <c r="AR352" s="33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M352" s="33"/>
      <c r="BN352" s="34"/>
      <c r="BO352" s="34"/>
      <c r="BP352" s="34"/>
      <c r="BQ352" s="34"/>
      <c r="BR352" s="34"/>
      <c r="BS352" s="34"/>
      <c r="BT352" s="34"/>
      <c r="BU352" s="34"/>
      <c r="BV352" s="34"/>
      <c r="BW352" s="34"/>
      <c r="BX352" s="34"/>
      <c r="BY352" s="34"/>
      <c r="BZ352" s="34"/>
      <c r="CA352" s="34"/>
      <c r="CB352" s="34"/>
      <c r="CC352" s="34"/>
      <c r="CD352" s="34"/>
      <c r="CE352" s="34"/>
      <c r="CF352" s="34"/>
    </row>
    <row r="353" spans="1:84" s="35" customFormat="1" ht="21" hidden="1" x14ac:dyDescent="0.45">
      <c r="A353" s="12">
        <v>51745</v>
      </c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0"/>
      <c r="V353" s="12">
        <v>51745</v>
      </c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0"/>
      <c r="AQ353" s="10"/>
      <c r="AR353" s="33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M353" s="33"/>
      <c r="BN353" s="34"/>
      <c r="BO353" s="34"/>
      <c r="BP353" s="34"/>
      <c r="BQ353" s="34"/>
      <c r="BR353" s="34"/>
      <c r="BS353" s="34"/>
      <c r="BT353" s="34"/>
      <c r="BU353" s="34"/>
      <c r="BV353" s="34"/>
      <c r="BW353" s="34"/>
      <c r="BX353" s="34"/>
      <c r="BY353" s="34"/>
      <c r="BZ353" s="34"/>
      <c r="CA353" s="34"/>
      <c r="CB353" s="34"/>
      <c r="CC353" s="34"/>
      <c r="CD353" s="34"/>
      <c r="CE353" s="34"/>
      <c r="CF353" s="34"/>
    </row>
    <row r="354" spans="1:84" s="35" customFormat="1" ht="21" hidden="1" x14ac:dyDescent="0.45">
      <c r="A354" s="12">
        <v>51775</v>
      </c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0"/>
      <c r="V354" s="12">
        <v>51775</v>
      </c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0"/>
      <c r="AQ354" s="10"/>
      <c r="AR354" s="33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M354" s="33"/>
      <c r="BN354" s="34"/>
      <c r="BO354" s="34"/>
      <c r="BP354" s="34"/>
      <c r="BQ354" s="34"/>
      <c r="BR354" s="34"/>
      <c r="BS354" s="34"/>
      <c r="BT354" s="34"/>
      <c r="BU354" s="34"/>
      <c r="BV354" s="34"/>
      <c r="BW354" s="34"/>
      <c r="BX354" s="34"/>
      <c r="BY354" s="34"/>
      <c r="BZ354" s="34"/>
      <c r="CA354" s="34"/>
      <c r="CB354" s="34"/>
      <c r="CC354" s="34"/>
      <c r="CD354" s="34"/>
      <c r="CE354" s="34"/>
      <c r="CF354" s="34"/>
    </row>
    <row r="355" spans="1:84" s="35" customFormat="1" ht="21" hidden="1" x14ac:dyDescent="0.45">
      <c r="A355" s="12">
        <v>51806</v>
      </c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0"/>
      <c r="V355" s="12">
        <v>51806</v>
      </c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0"/>
      <c r="AQ355" s="10"/>
      <c r="AR355" s="33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M355" s="33"/>
      <c r="BN355" s="34"/>
      <c r="BO355" s="34"/>
      <c r="BP355" s="34"/>
      <c r="BQ355" s="34"/>
      <c r="BR355" s="34"/>
      <c r="BS355" s="34"/>
      <c r="BT355" s="34"/>
      <c r="BU355" s="34"/>
      <c r="BV355" s="34"/>
      <c r="BW355" s="34"/>
      <c r="BX355" s="34"/>
      <c r="BY355" s="34"/>
      <c r="BZ355" s="34"/>
      <c r="CA355" s="34"/>
      <c r="CB355" s="34"/>
      <c r="CC355" s="34"/>
      <c r="CD355" s="34"/>
      <c r="CE355" s="34"/>
      <c r="CF355" s="34"/>
    </row>
    <row r="356" spans="1:84" s="35" customFormat="1" ht="21" hidden="1" x14ac:dyDescent="0.45">
      <c r="A356" s="14">
        <v>51836</v>
      </c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0"/>
      <c r="V356" s="14">
        <v>51836</v>
      </c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0"/>
      <c r="AQ356" s="10"/>
      <c r="AR356" s="33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M356" s="33"/>
      <c r="BN356" s="34"/>
      <c r="BO356" s="34"/>
      <c r="BP356" s="34"/>
      <c r="BQ356" s="34"/>
      <c r="BR356" s="34"/>
      <c r="BS356" s="34"/>
      <c r="BT356" s="34"/>
      <c r="BU356" s="34"/>
      <c r="BV356" s="34"/>
      <c r="BW356" s="34"/>
      <c r="BX356" s="34"/>
      <c r="BY356" s="34"/>
      <c r="BZ356" s="34"/>
      <c r="CA356" s="34"/>
      <c r="CB356" s="34"/>
      <c r="CC356" s="34"/>
      <c r="CD356" s="34"/>
      <c r="CE356" s="34"/>
      <c r="CF356" s="34"/>
    </row>
    <row r="357" spans="1:84" s="35" customFormat="1" ht="21" hidden="1" x14ac:dyDescent="0.45">
      <c r="A357" s="16">
        <v>51867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0"/>
      <c r="V357" s="16">
        <v>51867</v>
      </c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0"/>
      <c r="AQ357" s="10"/>
      <c r="AR357" s="33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M357" s="33"/>
      <c r="BN357" s="34"/>
      <c r="BO357" s="34"/>
      <c r="BP357" s="34"/>
      <c r="BQ357" s="34"/>
      <c r="BR357" s="34"/>
      <c r="BS357" s="34"/>
      <c r="BT357" s="34"/>
      <c r="BU357" s="34"/>
      <c r="BV357" s="34"/>
      <c r="BW357" s="34"/>
      <c r="BX357" s="34"/>
      <c r="BY357" s="34"/>
      <c r="BZ357" s="34"/>
      <c r="CA357" s="34"/>
      <c r="CB357" s="34"/>
      <c r="CC357" s="34"/>
      <c r="CD357" s="34"/>
      <c r="CE357" s="34"/>
      <c r="CF357" s="34"/>
    </row>
    <row r="358" spans="1:84" s="35" customFormat="1" ht="21" hidden="1" x14ac:dyDescent="0.45">
      <c r="A358" s="18">
        <v>51898</v>
      </c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0"/>
      <c r="V358" s="18">
        <v>51898</v>
      </c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0"/>
      <c r="AQ358" s="10"/>
      <c r="AR358" s="33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M358" s="33"/>
      <c r="BN358" s="34"/>
      <c r="BO358" s="34"/>
      <c r="BP358" s="34"/>
      <c r="BQ358" s="34"/>
      <c r="BR358" s="34"/>
      <c r="BS358" s="34"/>
      <c r="BT358" s="34"/>
      <c r="BU358" s="34"/>
      <c r="BV358" s="34"/>
      <c r="BW358" s="34"/>
      <c r="BX358" s="34"/>
      <c r="BY358" s="34"/>
      <c r="BZ358" s="34"/>
      <c r="CA358" s="34"/>
      <c r="CB358" s="34"/>
      <c r="CC358" s="34"/>
      <c r="CD358" s="34"/>
      <c r="CE358" s="34"/>
      <c r="CF358" s="34"/>
    </row>
    <row r="359" spans="1:84" s="35" customFormat="1" ht="21" hidden="1" x14ac:dyDescent="0.45">
      <c r="A359" s="18">
        <v>51926</v>
      </c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0"/>
      <c r="V359" s="18">
        <v>51926</v>
      </c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0"/>
      <c r="AQ359" s="10"/>
      <c r="AR359" s="33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M359" s="33"/>
      <c r="BN359" s="34"/>
      <c r="BO359" s="34"/>
      <c r="BP359" s="34"/>
      <c r="BQ359" s="34"/>
      <c r="BR359" s="34"/>
      <c r="BS359" s="34"/>
      <c r="BT359" s="34"/>
      <c r="BU359" s="34"/>
      <c r="BV359" s="34"/>
      <c r="BW359" s="34"/>
      <c r="BX359" s="34"/>
      <c r="BY359" s="34"/>
      <c r="BZ359" s="34"/>
      <c r="CA359" s="34"/>
      <c r="CB359" s="34"/>
      <c r="CC359" s="34"/>
      <c r="CD359" s="34"/>
      <c r="CE359" s="34"/>
      <c r="CF359" s="34"/>
    </row>
    <row r="360" spans="1:84" s="35" customFormat="1" ht="21" hidden="1" x14ac:dyDescent="0.45">
      <c r="A360" s="18">
        <v>51957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0"/>
      <c r="V360" s="18">
        <v>51957</v>
      </c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0"/>
      <c r="AQ360" s="10"/>
      <c r="AR360" s="33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M360" s="33"/>
      <c r="BN360" s="34"/>
      <c r="BO360" s="34"/>
      <c r="BP360" s="34"/>
      <c r="BQ360" s="34"/>
      <c r="BR360" s="34"/>
      <c r="BS360" s="34"/>
      <c r="BT360" s="34"/>
      <c r="BU360" s="34"/>
      <c r="BV360" s="34"/>
      <c r="BW360" s="34"/>
      <c r="BX360" s="34"/>
      <c r="BY360" s="34"/>
      <c r="BZ360" s="34"/>
      <c r="CA360" s="34"/>
      <c r="CB360" s="34"/>
      <c r="CC360" s="34"/>
      <c r="CD360" s="34"/>
      <c r="CE360" s="34"/>
      <c r="CF360" s="34"/>
    </row>
    <row r="361" spans="1:84" s="35" customFormat="1" ht="21" hidden="1" x14ac:dyDescent="0.45">
      <c r="A361" s="18">
        <v>51987</v>
      </c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0"/>
      <c r="V361" s="18">
        <v>51987</v>
      </c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0"/>
      <c r="AQ361" s="10"/>
      <c r="AR361" s="33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M361" s="33"/>
      <c r="BN361" s="34"/>
      <c r="BO361" s="34"/>
      <c r="BP361" s="34"/>
      <c r="BQ361" s="34"/>
      <c r="BR361" s="34"/>
      <c r="BS361" s="34"/>
      <c r="BT361" s="34"/>
      <c r="BU361" s="34"/>
      <c r="BV361" s="34"/>
      <c r="BW361" s="34"/>
      <c r="BX361" s="34"/>
      <c r="BY361" s="34"/>
      <c r="BZ361" s="34"/>
      <c r="CA361" s="34"/>
      <c r="CB361" s="34"/>
      <c r="CC361" s="34"/>
      <c r="CD361" s="34"/>
      <c r="CE361" s="34"/>
      <c r="CF361" s="34"/>
    </row>
    <row r="362" spans="1:84" s="35" customFormat="1" ht="21" hidden="1" x14ac:dyDescent="0.45">
      <c r="A362" s="18">
        <v>52018</v>
      </c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0"/>
      <c r="V362" s="18">
        <v>52018</v>
      </c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0"/>
      <c r="AQ362" s="10"/>
      <c r="AR362" s="33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M362" s="33"/>
      <c r="BN362" s="34"/>
      <c r="BO362" s="34"/>
      <c r="BP362" s="34"/>
      <c r="BQ362" s="34"/>
      <c r="BR362" s="34"/>
      <c r="BS362" s="34"/>
      <c r="BT362" s="34"/>
      <c r="BU362" s="34"/>
      <c r="BV362" s="34"/>
      <c r="BW362" s="34"/>
      <c r="BX362" s="34"/>
      <c r="BY362" s="34"/>
      <c r="BZ362" s="34"/>
      <c r="CA362" s="34"/>
      <c r="CB362" s="34"/>
      <c r="CC362" s="34"/>
      <c r="CD362" s="34"/>
      <c r="CE362" s="34"/>
      <c r="CF362" s="34"/>
    </row>
    <row r="363" spans="1:84" s="35" customFormat="1" ht="21" hidden="1" x14ac:dyDescent="0.45">
      <c r="A363" s="18">
        <v>52048</v>
      </c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0"/>
      <c r="V363" s="18">
        <v>52048</v>
      </c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0"/>
      <c r="AQ363" s="10"/>
      <c r="AR363" s="33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M363" s="33"/>
      <c r="BN363" s="34"/>
      <c r="BO363" s="34"/>
      <c r="BP363" s="34"/>
      <c r="BQ363" s="34"/>
      <c r="BR363" s="34"/>
      <c r="BS363" s="34"/>
      <c r="BT363" s="34"/>
      <c r="BU363" s="34"/>
      <c r="BV363" s="34"/>
      <c r="BW363" s="34"/>
      <c r="BX363" s="34"/>
      <c r="BY363" s="34"/>
      <c r="BZ363" s="34"/>
      <c r="CA363" s="34"/>
      <c r="CB363" s="34"/>
      <c r="CC363" s="34"/>
      <c r="CD363" s="34"/>
      <c r="CE363" s="34"/>
      <c r="CF363" s="34"/>
    </row>
    <row r="364" spans="1:84" s="35" customFormat="1" ht="21" hidden="1" x14ac:dyDescent="0.45">
      <c r="A364" s="18">
        <v>52079</v>
      </c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0"/>
      <c r="V364" s="18">
        <v>52079</v>
      </c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0"/>
      <c r="AQ364" s="10"/>
      <c r="AR364" s="33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M364" s="33"/>
      <c r="BN364" s="34"/>
      <c r="BO364" s="34"/>
      <c r="BP364" s="34"/>
      <c r="BQ364" s="34"/>
      <c r="BR364" s="34"/>
      <c r="BS364" s="34"/>
      <c r="BT364" s="34"/>
      <c r="BU364" s="34"/>
      <c r="BV364" s="34"/>
      <c r="BW364" s="34"/>
      <c r="BX364" s="34"/>
      <c r="BY364" s="34"/>
      <c r="BZ364" s="34"/>
      <c r="CA364" s="34"/>
      <c r="CB364" s="34"/>
      <c r="CC364" s="34"/>
      <c r="CD364" s="34"/>
      <c r="CE364" s="34"/>
      <c r="CF364" s="34"/>
    </row>
    <row r="365" spans="1:84" s="35" customFormat="1" ht="21" hidden="1" x14ac:dyDescent="0.45">
      <c r="A365" s="18">
        <v>52110</v>
      </c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0"/>
      <c r="V365" s="18">
        <v>52110</v>
      </c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0"/>
      <c r="AQ365" s="10"/>
      <c r="AR365" s="33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M365" s="33"/>
      <c r="BN365" s="34"/>
      <c r="BO365" s="34"/>
      <c r="BP365" s="34"/>
      <c r="BQ365" s="34"/>
      <c r="BR365" s="34"/>
      <c r="BS365" s="34"/>
      <c r="BT365" s="34"/>
      <c r="BU365" s="34"/>
      <c r="BV365" s="34"/>
      <c r="BW365" s="34"/>
      <c r="BX365" s="34"/>
      <c r="BY365" s="34"/>
      <c r="BZ365" s="34"/>
      <c r="CA365" s="34"/>
      <c r="CB365" s="34"/>
      <c r="CC365" s="34"/>
      <c r="CD365" s="34"/>
      <c r="CE365" s="34"/>
      <c r="CF365" s="34"/>
    </row>
    <row r="366" spans="1:84" s="35" customFormat="1" ht="21" hidden="1" x14ac:dyDescent="0.45">
      <c r="A366" s="18">
        <v>52140</v>
      </c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0"/>
      <c r="V366" s="18">
        <v>52140</v>
      </c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0"/>
      <c r="AQ366" s="10"/>
      <c r="AR366" s="33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M366" s="33"/>
      <c r="BN366" s="34"/>
      <c r="BO366" s="34"/>
      <c r="BP366" s="34"/>
      <c r="BQ366" s="34"/>
      <c r="BR366" s="34"/>
      <c r="BS366" s="34"/>
      <c r="BT366" s="34"/>
      <c r="BU366" s="34"/>
      <c r="BV366" s="34"/>
      <c r="BW366" s="34"/>
      <c r="BX366" s="34"/>
      <c r="BY366" s="34"/>
      <c r="BZ366" s="34"/>
      <c r="CA366" s="34"/>
      <c r="CB366" s="34"/>
      <c r="CC366" s="34"/>
      <c r="CD366" s="34"/>
      <c r="CE366" s="34"/>
      <c r="CF366" s="34"/>
    </row>
    <row r="367" spans="1:84" s="35" customFormat="1" ht="21" hidden="1" x14ac:dyDescent="0.45">
      <c r="A367" s="18">
        <v>52171</v>
      </c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0"/>
      <c r="V367" s="18">
        <v>52171</v>
      </c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0"/>
      <c r="AQ367" s="10"/>
      <c r="AR367" s="33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M367" s="33"/>
      <c r="BN367" s="34"/>
      <c r="BO367" s="34"/>
      <c r="BP367" s="34"/>
      <c r="BQ367" s="34"/>
      <c r="BR367" s="34"/>
      <c r="BS367" s="34"/>
      <c r="BT367" s="34"/>
      <c r="BU367" s="34"/>
      <c r="BV367" s="34"/>
      <c r="BW367" s="34"/>
      <c r="BX367" s="34"/>
      <c r="BY367" s="34"/>
      <c r="BZ367" s="34"/>
      <c r="CA367" s="34"/>
      <c r="CB367" s="34"/>
      <c r="CC367" s="34"/>
      <c r="CD367" s="34"/>
      <c r="CE367" s="34"/>
      <c r="CF367" s="34"/>
    </row>
    <row r="368" spans="1:84" s="35" customFormat="1" ht="21" hidden="1" x14ac:dyDescent="0.45">
      <c r="A368" s="20">
        <v>52201</v>
      </c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10"/>
      <c r="V368" s="20">
        <v>52201</v>
      </c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10"/>
      <c r="AQ368" s="10"/>
      <c r="AR368" s="33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M368" s="33"/>
      <c r="BN368" s="34"/>
      <c r="BO368" s="34"/>
      <c r="BP368" s="34"/>
      <c r="BQ368" s="34"/>
      <c r="BR368" s="34"/>
      <c r="BS368" s="34"/>
      <c r="BT368" s="34"/>
      <c r="BU368" s="34"/>
      <c r="BV368" s="34"/>
      <c r="BW368" s="34"/>
      <c r="BX368" s="34"/>
      <c r="BY368" s="34"/>
      <c r="BZ368" s="34"/>
      <c r="CA368" s="34"/>
      <c r="CB368" s="34"/>
      <c r="CC368" s="34"/>
      <c r="CD368" s="34"/>
      <c r="CE368" s="34"/>
      <c r="CF368" s="34"/>
    </row>
    <row r="369" spans="1:84" s="35" customFormat="1" ht="21" hidden="1" x14ac:dyDescent="0.45">
      <c r="A369" s="22">
        <v>52232</v>
      </c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10"/>
      <c r="V369" s="22">
        <v>52232</v>
      </c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10"/>
      <c r="AQ369" s="10"/>
      <c r="AR369" s="33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M369" s="33"/>
      <c r="BN369" s="34"/>
      <c r="BO369" s="34"/>
      <c r="BP369" s="34"/>
      <c r="BQ369" s="34"/>
      <c r="BR369" s="34"/>
      <c r="BS369" s="34"/>
      <c r="BT369" s="34"/>
      <c r="BU369" s="34"/>
      <c r="BV369" s="34"/>
      <c r="BW369" s="34"/>
      <c r="BX369" s="34"/>
      <c r="BY369" s="34"/>
      <c r="BZ369" s="34"/>
      <c r="CA369" s="34"/>
      <c r="CB369" s="34"/>
      <c r="CC369" s="34"/>
      <c r="CD369" s="34"/>
      <c r="CE369" s="34"/>
      <c r="CF369" s="34"/>
    </row>
    <row r="370" spans="1:84" s="35" customFormat="1" ht="21" hidden="1" x14ac:dyDescent="0.45">
      <c r="A370" s="12">
        <v>52263</v>
      </c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0"/>
      <c r="V370" s="12">
        <v>52263</v>
      </c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0"/>
      <c r="AQ370" s="10"/>
      <c r="AR370" s="33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M370" s="33"/>
      <c r="BN370" s="34"/>
      <c r="BO370" s="34"/>
      <c r="BP370" s="34"/>
      <c r="BQ370" s="34"/>
      <c r="BR370" s="34"/>
      <c r="BS370" s="34"/>
      <c r="BT370" s="34"/>
      <c r="BU370" s="34"/>
      <c r="BV370" s="34"/>
      <c r="BW370" s="34"/>
      <c r="BX370" s="34"/>
      <c r="BY370" s="34"/>
      <c r="BZ370" s="34"/>
      <c r="CA370" s="34"/>
      <c r="CB370" s="34"/>
      <c r="CC370" s="34"/>
      <c r="CD370" s="34"/>
      <c r="CE370" s="34"/>
      <c r="CF370" s="34"/>
    </row>
    <row r="371" spans="1:84" s="35" customFormat="1" ht="21" hidden="1" x14ac:dyDescent="0.45">
      <c r="A371" s="12">
        <v>52291</v>
      </c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0"/>
      <c r="V371" s="12">
        <v>52291</v>
      </c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0"/>
      <c r="AQ371" s="10"/>
      <c r="AR371" s="33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M371" s="33"/>
      <c r="BN371" s="34"/>
      <c r="BO371" s="34"/>
      <c r="BP371" s="34"/>
      <c r="BQ371" s="34"/>
      <c r="BR371" s="34"/>
      <c r="BS371" s="34"/>
      <c r="BT371" s="34"/>
      <c r="BU371" s="34"/>
      <c r="BV371" s="34"/>
      <c r="BW371" s="34"/>
      <c r="BX371" s="34"/>
      <c r="BY371" s="34"/>
      <c r="BZ371" s="34"/>
      <c r="CA371" s="34"/>
      <c r="CB371" s="34"/>
      <c r="CC371" s="34"/>
      <c r="CD371" s="34"/>
      <c r="CE371" s="34"/>
      <c r="CF371" s="34"/>
    </row>
    <row r="372" spans="1:84" s="35" customFormat="1" ht="21" hidden="1" x14ac:dyDescent="0.45">
      <c r="A372" s="12">
        <v>52322</v>
      </c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0"/>
      <c r="V372" s="12">
        <v>52322</v>
      </c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0"/>
      <c r="AQ372" s="10"/>
      <c r="AR372" s="33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M372" s="33"/>
      <c r="BN372" s="34"/>
      <c r="BO372" s="34"/>
      <c r="BP372" s="34"/>
      <c r="BQ372" s="34"/>
      <c r="BR372" s="34"/>
      <c r="BS372" s="34"/>
      <c r="BT372" s="34"/>
      <c r="BU372" s="34"/>
      <c r="BV372" s="34"/>
      <c r="BW372" s="34"/>
      <c r="BX372" s="34"/>
      <c r="BY372" s="34"/>
      <c r="BZ372" s="34"/>
      <c r="CA372" s="34"/>
      <c r="CB372" s="34"/>
      <c r="CC372" s="34"/>
      <c r="CD372" s="34"/>
      <c r="CE372" s="34"/>
      <c r="CF372" s="34"/>
    </row>
    <row r="373" spans="1:84" s="35" customFormat="1" ht="21" hidden="1" x14ac:dyDescent="0.45">
      <c r="A373" s="12">
        <v>52352</v>
      </c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0"/>
      <c r="V373" s="12">
        <v>52352</v>
      </c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0"/>
      <c r="AQ373" s="10"/>
      <c r="AR373" s="33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M373" s="33"/>
      <c r="BN373" s="34"/>
      <c r="BO373" s="34"/>
      <c r="BP373" s="34"/>
      <c r="BQ373" s="34"/>
      <c r="BR373" s="34"/>
      <c r="BS373" s="34"/>
      <c r="BT373" s="34"/>
      <c r="BU373" s="34"/>
      <c r="BV373" s="34"/>
      <c r="BW373" s="34"/>
      <c r="BX373" s="34"/>
      <c r="BY373" s="34"/>
      <c r="BZ373" s="34"/>
      <c r="CA373" s="34"/>
      <c r="CB373" s="34"/>
      <c r="CC373" s="34"/>
      <c r="CD373" s="34"/>
      <c r="CE373" s="34"/>
      <c r="CF373" s="34"/>
    </row>
    <row r="374" spans="1:84" s="35" customFormat="1" ht="21" hidden="1" x14ac:dyDescent="0.45">
      <c r="A374" s="12">
        <v>52383</v>
      </c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0"/>
      <c r="V374" s="12">
        <v>52383</v>
      </c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0"/>
      <c r="AQ374" s="10"/>
      <c r="AR374" s="33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M374" s="33"/>
      <c r="BN374" s="34"/>
      <c r="BO374" s="34"/>
      <c r="BP374" s="34"/>
      <c r="BQ374" s="34"/>
      <c r="BR374" s="34"/>
      <c r="BS374" s="34"/>
      <c r="BT374" s="34"/>
      <c r="BU374" s="34"/>
      <c r="BV374" s="34"/>
      <c r="BW374" s="34"/>
      <c r="BX374" s="34"/>
      <c r="BY374" s="34"/>
      <c r="BZ374" s="34"/>
      <c r="CA374" s="34"/>
      <c r="CB374" s="34"/>
      <c r="CC374" s="34"/>
      <c r="CD374" s="34"/>
      <c r="CE374" s="34"/>
      <c r="CF374" s="34"/>
    </row>
    <row r="375" spans="1:84" s="35" customFormat="1" ht="21" hidden="1" x14ac:dyDescent="0.45">
      <c r="A375" s="12">
        <v>52413</v>
      </c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0"/>
      <c r="V375" s="12">
        <v>52413</v>
      </c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0"/>
      <c r="AQ375" s="10"/>
      <c r="AR375" s="33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M375" s="33"/>
      <c r="BN375" s="34"/>
      <c r="BO375" s="34"/>
      <c r="BP375" s="34"/>
      <c r="BQ375" s="34"/>
      <c r="BR375" s="34"/>
      <c r="BS375" s="34"/>
      <c r="BT375" s="34"/>
      <c r="BU375" s="34"/>
      <c r="BV375" s="34"/>
      <c r="BW375" s="34"/>
      <c r="BX375" s="34"/>
      <c r="BY375" s="34"/>
      <c r="BZ375" s="34"/>
      <c r="CA375" s="34"/>
      <c r="CB375" s="34"/>
      <c r="CC375" s="34"/>
      <c r="CD375" s="34"/>
      <c r="CE375" s="34"/>
      <c r="CF375" s="34"/>
    </row>
    <row r="376" spans="1:84" s="35" customFormat="1" ht="21" hidden="1" x14ac:dyDescent="0.45">
      <c r="A376" s="12">
        <v>52444</v>
      </c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0"/>
      <c r="V376" s="12">
        <v>52444</v>
      </c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0"/>
      <c r="AQ376" s="10"/>
      <c r="AR376" s="33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M376" s="33"/>
      <c r="BN376" s="34"/>
      <c r="BO376" s="34"/>
      <c r="BP376" s="34"/>
      <c r="BQ376" s="34"/>
      <c r="BR376" s="34"/>
      <c r="BS376" s="34"/>
      <c r="BT376" s="34"/>
      <c r="BU376" s="34"/>
      <c r="BV376" s="34"/>
      <c r="BW376" s="34"/>
      <c r="BX376" s="34"/>
      <c r="BY376" s="34"/>
      <c r="BZ376" s="34"/>
      <c r="CA376" s="34"/>
      <c r="CB376" s="34"/>
      <c r="CC376" s="34"/>
      <c r="CD376" s="34"/>
      <c r="CE376" s="34"/>
      <c r="CF376" s="34"/>
    </row>
    <row r="377" spans="1:84" s="35" customFormat="1" ht="21" hidden="1" x14ac:dyDescent="0.45">
      <c r="A377" s="12">
        <v>52475</v>
      </c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0"/>
      <c r="V377" s="12">
        <v>52475</v>
      </c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0"/>
      <c r="AQ377" s="10"/>
      <c r="AR377" s="33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M377" s="33"/>
      <c r="BN377" s="34"/>
      <c r="BO377" s="34"/>
      <c r="BP377" s="34"/>
      <c r="BQ377" s="34"/>
      <c r="BR377" s="34"/>
      <c r="BS377" s="34"/>
      <c r="BT377" s="34"/>
      <c r="BU377" s="34"/>
      <c r="BV377" s="34"/>
      <c r="BW377" s="34"/>
      <c r="BX377" s="34"/>
      <c r="BY377" s="34"/>
      <c r="BZ377" s="34"/>
      <c r="CA377" s="34"/>
      <c r="CB377" s="34"/>
      <c r="CC377" s="34"/>
      <c r="CD377" s="34"/>
      <c r="CE377" s="34"/>
      <c r="CF377" s="34"/>
    </row>
    <row r="378" spans="1:84" s="35" customFormat="1" ht="21" hidden="1" x14ac:dyDescent="0.45">
      <c r="A378" s="12">
        <v>52505</v>
      </c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0"/>
      <c r="V378" s="12">
        <v>52505</v>
      </c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0"/>
      <c r="AQ378" s="10"/>
      <c r="AR378" s="33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M378" s="33"/>
      <c r="BN378" s="34"/>
      <c r="BO378" s="34"/>
      <c r="BP378" s="34"/>
      <c r="BQ378" s="34"/>
      <c r="BR378" s="34"/>
      <c r="BS378" s="34"/>
      <c r="BT378" s="34"/>
      <c r="BU378" s="34"/>
      <c r="BV378" s="34"/>
      <c r="BW378" s="34"/>
      <c r="BX378" s="34"/>
      <c r="BY378" s="34"/>
      <c r="BZ378" s="34"/>
      <c r="CA378" s="34"/>
      <c r="CB378" s="34"/>
      <c r="CC378" s="34"/>
      <c r="CD378" s="34"/>
      <c r="CE378" s="34"/>
      <c r="CF378" s="34"/>
    </row>
    <row r="379" spans="1:84" s="35" customFormat="1" ht="21" hidden="1" x14ac:dyDescent="0.45">
      <c r="A379" s="12">
        <v>52536</v>
      </c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0"/>
      <c r="V379" s="12">
        <v>52536</v>
      </c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0"/>
      <c r="AQ379" s="10"/>
      <c r="AR379" s="33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M379" s="33"/>
      <c r="BN379" s="34"/>
      <c r="BO379" s="34"/>
      <c r="BP379" s="34"/>
      <c r="BQ379" s="34"/>
      <c r="BR379" s="34"/>
      <c r="BS379" s="34"/>
      <c r="BT379" s="34"/>
      <c r="BU379" s="34"/>
      <c r="BV379" s="34"/>
      <c r="BW379" s="34"/>
      <c r="BX379" s="34"/>
      <c r="BY379" s="34"/>
      <c r="BZ379" s="34"/>
      <c r="CA379" s="34"/>
      <c r="CB379" s="34"/>
      <c r="CC379" s="34"/>
      <c r="CD379" s="34"/>
      <c r="CE379" s="34"/>
      <c r="CF379" s="34"/>
    </row>
    <row r="380" spans="1:84" s="35" customFormat="1" ht="21" hidden="1" x14ac:dyDescent="0.45">
      <c r="A380" s="14">
        <v>52566</v>
      </c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0"/>
      <c r="V380" s="14">
        <v>52566</v>
      </c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0"/>
      <c r="AQ380" s="10"/>
      <c r="AR380" s="33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M380" s="33"/>
      <c r="BN380" s="34"/>
      <c r="BO380" s="34"/>
      <c r="BP380" s="34"/>
      <c r="BQ380" s="34"/>
      <c r="BR380" s="34"/>
      <c r="BS380" s="34"/>
      <c r="BT380" s="34"/>
      <c r="BU380" s="34"/>
      <c r="BV380" s="34"/>
      <c r="BW380" s="34"/>
      <c r="BX380" s="34"/>
      <c r="BY380" s="34"/>
      <c r="BZ380" s="34"/>
      <c r="CA380" s="34"/>
      <c r="CB380" s="34"/>
      <c r="CC380" s="34"/>
      <c r="CD380" s="34"/>
      <c r="CE380" s="34"/>
      <c r="CF380" s="34"/>
    </row>
    <row r="381" spans="1:84" s="35" customFormat="1" ht="21" hidden="1" x14ac:dyDescent="0.45">
      <c r="A381" s="16">
        <v>52597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0"/>
      <c r="V381" s="16">
        <v>52597</v>
      </c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0"/>
      <c r="AQ381" s="10"/>
      <c r="AR381" s="33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M381" s="33"/>
      <c r="BN381" s="34"/>
      <c r="BO381" s="34"/>
      <c r="BP381" s="34"/>
      <c r="BQ381" s="34"/>
      <c r="BR381" s="34"/>
      <c r="BS381" s="34"/>
      <c r="BT381" s="34"/>
      <c r="BU381" s="34"/>
      <c r="BV381" s="34"/>
      <c r="BW381" s="34"/>
      <c r="BX381" s="34"/>
      <c r="BY381" s="34"/>
      <c r="BZ381" s="34"/>
      <c r="CA381" s="34"/>
      <c r="CB381" s="34"/>
      <c r="CC381" s="34"/>
      <c r="CD381" s="34"/>
      <c r="CE381" s="34"/>
      <c r="CF381" s="34"/>
    </row>
    <row r="382" spans="1:84" s="35" customFormat="1" ht="21" hidden="1" x14ac:dyDescent="0.45">
      <c r="A382" s="18">
        <v>52628</v>
      </c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0"/>
      <c r="V382" s="18">
        <v>52628</v>
      </c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0"/>
      <c r="AQ382" s="10"/>
      <c r="AR382" s="33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M382" s="33"/>
      <c r="BN382" s="34"/>
      <c r="BO382" s="34"/>
      <c r="BP382" s="34"/>
      <c r="BQ382" s="34"/>
      <c r="BR382" s="34"/>
      <c r="BS382" s="34"/>
      <c r="BT382" s="34"/>
      <c r="BU382" s="34"/>
      <c r="BV382" s="34"/>
      <c r="BW382" s="34"/>
      <c r="BX382" s="34"/>
      <c r="BY382" s="34"/>
      <c r="BZ382" s="34"/>
      <c r="CA382" s="34"/>
      <c r="CB382" s="34"/>
      <c r="CC382" s="34"/>
      <c r="CD382" s="34"/>
      <c r="CE382" s="34"/>
      <c r="CF382" s="34"/>
    </row>
    <row r="383" spans="1:84" s="35" customFormat="1" ht="21" hidden="1" x14ac:dyDescent="0.45">
      <c r="A383" s="18">
        <v>52657</v>
      </c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0"/>
      <c r="V383" s="18">
        <v>52657</v>
      </c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0"/>
      <c r="AQ383" s="10"/>
      <c r="AR383" s="33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M383" s="33"/>
      <c r="BN383" s="34"/>
      <c r="BO383" s="34"/>
      <c r="BP383" s="34"/>
      <c r="BQ383" s="34"/>
      <c r="BR383" s="34"/>
      <c r="BS383" s="34"/>
      <c r="BT383" s="34"/>
      <c r="BU383" s="34"/>
      <c r="BV383" s="34"/>
      <c r="BW383" s="34"/>
      <c r="BX383" s="34"/>
      <c r="BY383" s="34"/>
      <c r="BZ383" s="34"/>
      <c r="CA383" s="34"/>
      <c r="CB383" s="34"/>
      <c r="CC383" s="34"/>
      <c r="CD383" s="34"/>
      <c r="CE383" s="34"/>
      <c r="CF383" s="34"/>
    </row>
    <row r="384" spans="1:84" s="35" customFormat="1" ht="21" hidden="1" x14ac:dyDescent="0.45">
      <c r="A384" s="18">
        <v>52688</v>
      </c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0"/>
      <c r="V384" s="18">
        <v>52688</v>
      </c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0"/>
      <c r="AQ384" s="10"/>
      <c r="AR384" s="33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M384" s="33"/>
      <c r="BN384" s="34"/>
      <c r="BO384" s="34"/>
      <c r="BP384" s="34"/>
      <c r="BQ384" s="34"/>
      <c r="BR384" s="34"/>
      <c r="BS384" s="34"/>
      <c r="BT384" s="34"/>
      <c r="BU384" s="34"/>
      <c r="BV384" s="34"/>
      <c r="BW384" s="34"/>
      <c r="BX384" s="34"/>
      <c r="BY384" s="34"/>
      <c r="BZ384" s="34"/>
      <c r="CA384" s="34"/>
      <c r="CB384" s="34"/>
      <c r="CC384" s="34"/>
      <c r="CD384" s="34"/>
      <c r="CE384" s="34"/>
      <c r="CF384" s="34"/>
    </row>
    <row r="385" spans="1:84" s="35" customFormat="1" ht="21" hidden="1" x14ac:dyDescent="0.45">
      <c r="A385" s="18">
        <v>52718</v>
      </c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0"/>
      <c r="V385" s="18">
        <v>52718</v>
      </c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0"/>
      <c r="AQ385" s="10"/>
      <c r="AR385" s="33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M385" s="33"/>
      <c r="BN385" s="34"/>
      <c r="BO385" s="34"/>
      <c r="BP385" s="34"/>
      <c r="BQ385" s="34"/>
      <c r="BR385" s="34"/>
      <c r="BS385" s="34"/>
      <c r="BT385" s="34"/>
      <c r="BU385" s="34"/>
      <c r="BV385" s="34"/>
      <c r="BW385" s="34"/>
      <c r="BX385" s="34"/>
      <c r="BY385" s="34"/>
      <c r="BZ385" s="34"/>
      <c r="CA385" s="34"/>
      <c r="CB385" s="34"/>
      <c r="CC385" s="34"/>
      <c r="CD385" s="34"/>
      <c r="CE385" s="34"/>
      <c r="CF385" s="34"/>
    </row>
    <row r="386" spans="1:84" s="35" customFormat="1" ht="21" hidden="1" x14ac:dyDescent="0.45">
      <c r="A386" s="18">
        <v>52749</v>
      </c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0"/>
      <c r="V386" s="18">
        <v>52749</v>
      </c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0"/>
      <c r="AQ386" s="10"/>
      <c r="AR386" s="33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M386" s="33"/>
      <c r="BN386" s="34"/>
      <c r="BO386" s="34"/>
      <c r="BP386" s="34"/>
      <c r="BQ386" s="34"/>
      <c r="BR386" s="34"/>
      <c r="BS386" s="34"/>
      <c r="BT386" s="34"/>
      <c r="BU386" s="34"/>
      <c r="BV386" s="34"/>
      <c r="BW386" s="34"/>
      <c r="BX386" s="34"/>
      <c r="BY386" s="34"/>
      <c r="BZ386" s="34"/>
      <c r="CA386" s="34"/>
      <c r="CB386" s="34"/>
      <c r="CC386" s="34"/>
      <c r="CD386" s="34"/>
      <c r="CE386" s="34"/>
      <c r="CF386" s="34"/>
    </row>
    <row r="387" spans="1:84" s="35" customFormat="1" ht="21" hidden="1" x14ac:dyDescent="0.45">
      <c r="A387" s="18">
        <v>52779</v>
      </c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0"/>
      <c r="V387" s="18">
        <v>52779</v>
      </c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0"/>
      <c r="AQ387" s="10"/>
      <c r="AR387" s="33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M387" s="33"/>
      <c r="BN387" s="34"/>
      <c r="BO387" s="34"/>
      <c r="BP387" s="34"/>
      <c r="BQ387" s="34"/>
      <c r="BR387" s="34"/>
      <c r="BS387" s="34"/>
      <c r="BT387" s="34"/>
      <c r="BU387" s="34"/>
      <c r="BV387" s="34"/>
      <c r="BW387" s="34"/>
      <c r="BX387" s="34"/>
      <c r="BY387" s="34"/>
      <c r="BZ387" s="34"/>
      <c r="CA387" s="34"/>
      <c r="CB387" s="34"/>
      <c r="CC387" s="34"/>
      <c r="CD387" s="34"/>
      <c r="CE387" s="34"/>
      <c r="CF387" s="34"/>
    </row>
    <row r="388" spans="1:84" s="35" customFormat="1" ht="21" hidden="1" x14ac:dyDescent="0.45">
      <c r="A388" s="18">
        <v>52810</v>
      </c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0"/>
      <c r="V388" s="18">
        <v>52810</v>
      </c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0"/>
      <c r="AQ388" s="10"/>
      <c r="AR388" s="33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M388" s="33"/>
      <c r="BN388" s="34"/>
      <c r="BO388" s="34"/>
      <c r="BP388" s="34"/>
      <c r="BQ388" s="34"/>
      <c r="BR388" s="34"/>
      <c r="BS388" s="34"/>
      <c r="BT388" s="34"/>
      <c r="BU388" s="34"/>
      <c r="BV388" s="34"/>
      <c r="BW388" s="34"/>
      <c r="BX388" s="34"/>
      <c r="BY388" s="34"/>
      <c r="BZ388" s="34"/>
      <c r="CA388" s="34"/>
      <c r="CB388" s="34"/>
      <c r="CC388" s="34"/>
      <c r="CD388" s="34"/>
      <c r="CE388" s="34"/>
      <c r="CF388" s="34"/>
    </row>
    <row r="389" spans="1:84" s="35" customFormat="1" ht="21" hidden="1" x14ac:dyDescent="0.45">
      <c r="A389" s="18">
        <v>52841</v>
      </c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0"/>
      <c r="V389" s="18">
        <v>52841</v>
      </c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0"/>
      <c r="AQ389" s="10"/>
      <c r="AR389" s="33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M389" s="33"/>
      <c r="BN389" s="34"/>
      <c r="BO389" s="34"/>
      <c r="BP389" s="34"/>
      <c r="BQ389" s="34"/>
      <c r="BR389" s="34"/>
      <c r="BS389" s="34"/>
      <c r="BT389" s="34"/>
      <c r="BU389" s="34"/>
      <c r="BV389" s="34"/>
      <c r="BW389" s="34"/>
      <c r="BX389" s="34"/>
      <c r="BY389" s="34"/>
      <c r="BZ389" s="34"/>
      <c r="CA389" s="34"/>
      <c r="CB389" s="34"/>
      <c r="CC389" s="34"/>
      <c r="CD389" s="34"/>
      <c r="CE389" s="34"/>
      <c r="CF389" s="34"/>
    </row>
    <row r="390" spans="1:84" s="35" customFormat="1" ht="21" hidden="1" x14ac:dyDescent="0.45">
      <c r="A390" s="18">
        <v>52871</v>
      </c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0"/>
      <c r="V390" s="18">
        <v>52871</v>
      </c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0"/>
      <c r="AQ390" s="10"/>
      <c r="AR390" s="33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M390" s="33"/>
      <c r="BN390" s="34"/>
      <c r="BO390" s="34"/>
      <c r="BP390" s="34"/>
      <c r="BQ390" s="34"/>
      <c r="BR390" s="34"/>
      <c r="BS390" s="34"/>
      <c r="BT390" s="34"/>
      <c r="BU390" s="34"/>
      <c r="BV390" s="34"/>
      <c r="BW390" s="34"/>
      <c r="BX390" s="34"/>
      <c r="BY390" s="34"/>
      <c r="BZ390" s="34"/>
      <c r="CA390" s="34"/>
      <c r="CB390" s="34"/>
      <c r="CC390" s="34"/>
      <c r="CD390" s="34"/>
      <c r="CE390" s="34"/>
      <c r="CF390" s="34"/>
    </row>
    <row r="391" spans="1:84" s="35" customFormat="1" ht="21" hidden="1" x14ac:dyDescent="0.45">
      <c r="A391" s="18">
        <v>52902</v>
      </c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0"/>
      <c r="V391" s="18">
        <v>52902</v>
      </c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0"/>
      <c r="AQ391" s="10"/>
      <c r="AR391" s="33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M391" s="33"/>
      <c r="BN391" s="34"/>
      <c r="BO391" s="34"/>
      <c r="BP391" s="34"/>
      <c r="BQ391" s="34"/>
      <c r="BR391" s="34"/>
      <c r="BS391" s="34"/>
      <c r="BT391" s="34"/>
      <c r="BU391" s="34"/>
      <c r="BV391" s="34"/>
      <c r="BW391" s="34"/>
      <c r="BX391" s="34"/>
      <c r="BY391" s="34"/>
      <c r="BZ391" s="34"/>
      <c r="CA391" s="34"/>
      <c r="CB391" s="34"/>
      <c r="CC391" s="34"/>
      <c r="CD391" s="34"/>
      <c r="CE391" s="34"/>
      <c r="CF391" s="34"/>
    </row>
    <row r="392" spans="1:84" s="35" customFormat="1" ht="21" hidden="1" x14ac:dyDescent="0.45">
      <c r="A392" s="20">
        <v>52932</v>
      </c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10"/>
      <c r="V392" s="20">
        <v>52932</v>
      </c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10"/>
      <c r="AQ392" s="10"/>
      <c r="AR392" s="33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M392" s="33"/>
      <c r="BN392" s="34"/>
      <c r="BO392" s="34"/>
      <c r="BP392" s="34"/>
      <c r="BQ392" s="34"/>
      <c r="BR392" s="34"/>
      <c r="BS392" s="34"/>
      <c r="BT392" s="34"/>
      <c r="BU392" s="34"/>
      <c r="BV392" s="34"/>
      <c r="BW392" s="34"/>
      <c r="BX392" s="34"/>
      <c r="BY392" s="34"/>
      <c r="BZ392" s="34"/>
      <c r="CA392" s="34"/>
      <c r="CB392" s="34"/>
      <c r="CC392" s="34"/>
      <c r="CD392" s="34"/>
      <c r="CE392" s="34"/>
      <c r="CF392" s="34"/>
    </row>
    <row r="393" spans="1:84" s="35" customFormat="1" ht="21" hidden="1" x14ac:dyDescent="0.45">
      <c r="A393" s="22">
        <v>52963</v>
      </c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10"/>
      <c r="V393" s="22">
        <v>52963</v>
      </c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10"/>
      <c r="AQ393" s="10"/>
      <c r="AR393" s="33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M393" s="33"/>
      <c r="BN393" s="34"/>
      <c r="BO393" s="34"/>
      <c r="BP393" s="34"/>
      <c r="BQ393" s="34"/>
      <c r="BR393" s="34"/>
      <c r="BS393" s="34"/>
      <c r="BT393" s="34"/>
      <c r="BU393" s="34"/>
      <c r="BV393" s="34"/>
      <c r="BW393" s="34"/>
      <c r="BX393" s="34"/>
      <c r="BY393" s="34"/>
      <c r="BZ393" s="34"/>
      <c r="CA393" s="34"/>
      <c r="CB393" s="34"/>
      <c r="CC393" s="34"/>
      <c r="CD393" s="34"/>
      <c r="CE393" s="34"/>
      <c r="CF393" s="34"/>
    </row>
    <row r="394" spans="1:84" s="35" customFormat="1" ht="21" hidden="1" x14ac:dyDescent="0.45">
      <c r="A394" s="12">
        <v>52994</v>
      </c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0"/>
      <c r="V394" s="12">
        <v>52994</v>
      </c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0"/>
      <c r="AQ394" s="10"/>
      <c r="AR394" s="33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M394" s="33"/>
      <c r="BN394" s="34"/>
      <c r="BO394" s="34"/>
      <c r="BP394" s="34"/>
      <c r="BQ394" s="34"/>
      <c r="BR394" s="34"/>
      <c r="BS394" s="34"/>
      <c r="BT394" s="34"/>
      <c r="BU394" s="34"/>
      <c r="BV394" s="34"/>
      <c r="BW394" s="34"/>
      <c r="BX394" s="34"/>
      <c r="BY394" s="34"/>
      <c r="BZ394" s="34"/>
      <c r="CA394" s="34"/>
      <c r="CB394" s="34"/>
      <c r="CC394" s="34"/>
      <c r="CD394" s="34"/>
      <c r="CE394" s="34"/>
      <c r="CF394" s="34"/>
    </row>
    <row r="395" spans="1:84" s="35" customFormat="1" ht="21" hidden="1" x14ac:dyDescent="0.45">
      <c r="A395" s="12">
        <v>53022</v>
      </c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0"/>
      <c r="V395" s="12">
        <v>53022</v>
      </c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0"/>
      <c r="AQ395" s="10"/>
      <c r="AR395" s="33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M395" s="33"/>
      <c r="BN395" s="34"/>
      <c r="BO395" s="34"/>
      <c r="BP395" s="34"/>
      <c r="BQ395" s="34"/>
      <c r="BR395" s="34"/>
      <c r="BS395" s="34"/>
      <c r="BT395" s="34"/>
      <c r="BU395" s="34"/>
      <c r="BV395" s="34"/>
      <c r="BW395" s="34"/>
      <c r="BX395" s="34"/>
      <c r="BY395" s="34"/>
      <c r="BZ395" s="34"/>
      <c r="CA395" s="34"/>
      <c r="CB395" s="34"/>
      <c r="CC395" s="34"/>
      <c r="CD395" s="34"/>
      <c r="CE395" s="34"/>
      <c r="CF395" s="34"/>
    </row>
    <row r="396" spans="1:84" s="35" customFormat="1" ht="21" hidden="1" x14ac:dyDescent="0.45">
      <c r="A396" s="12">
        <v>53053</v>
      </c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0"/>
      <c r="V396" s="12">
        <v>53053</v>
      </c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0"/>
      <c r="AQ396" s="10"/>
      <c r="AR396" s="33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M396" s="33"/>
      <c r="BN396" s="34"/>
      <c r="BO396" s="34"/>
      <c r="BP396" s="34"/>
      <c r="BQ396" s="34"/>
      <c r="BR396" s="34"/>
      <c r="BS396" s="34"/>
      <c r="BT396" s="34"/>
      <c r="BU396" s="34"/>
      <c r="BV396" s="34"/>
      <c r="BW396" s="34"/>
      <c r="BX396" s="34"/>
      <c r="BY396" s="34"/>
      <c r="BZ396" s="34"/>
      <c r="CA396" s="34"/>
      <c r="CB396" s="34"/>
      <c r="CC396" s="34"/>
      <c r="CD396" s="34"/>
      <c r="CE396" s="34"/>
      <c r="CF396" s="34"/>
    </row>
    <row r="397" spans="1:84" s="35" customFormat="1" ht="21" hidden="1" x14ac:dyDescent="0.45">
      <c r="A397" s="12">
        <v>53083</v>
      </c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0"/>
      <c r="V397" s="12">
        <v>53083</v>
      </c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0"/>
      <c r="AQ397" s="10"/>
      <c r="AR397" s="33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M397" s="33"/>
      <c r="BN397" s="34"/>
      <c r="BO397" s="34"/>
      <c r="BP397" s="34"/>
      <c r="BQ397" s="34"/>
      <c r="BR397" s="34"/>
      <c r="BS397" s="34"/>
      <c r="BT397" s="34"/>
      <c r="BU397" s="34"/>
      <c r="BV397" s="34"/>
      <c r="BW397" s="34"/>
      <c r="BX397" s="34"/>
      <c r="BY397" s="34"/>
      <c r="BZ397" s="34"/>
      <c r="CA397" s="34"/>
      <c r="CB397" s="34"/>
      <c r="CC397" s="34"/>
      <c r="CD397" s="34"/>
      <c r="CE397" s="34"/>
      <c r="CF397" s="34"/>
    </row>
    <row r="398" spans="1:84" s="35" customFormat="1" ht="21" hidden="1" x14ac:dyDescent="0.45">
      <c r="A398" s="12">
        <v>53114</v>
      </c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0"/>
      <c r="V398" s="12">
        <v>53114</v>
      </c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0"/>
      <c r="AQ398" s="10"/>
      <c r="AR398" s="33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M398" s="33"/>
      <c r="BN398" s="34"/>
      <c r="BO398" s="34"/>
      <c r="BP398" s="34"/>
      <c r="BQ398" s="34"/>
      <c r="BR398" s="34"/>
      <c r="BS398" s="34"/>
      <c r="BT398" s="34"/>
      <c r="BU398" s="34"/>
      <c r="BV398" s="34"/>
      <c r="BW398" s="34"/>
      <c r="BX398" s="34"/>
      <c r="BY398" s="34"/>
      <c r="BZ398" s="34"/>
      <c r="CA398" s="34"/>
      <c r="CB398" s="34"/>
      <c r="CC398" s="34"/>
      <c r="CD398" s="34"/>
      <c r="CE398" s="34"/>
      <c r="CF398" s="34"/>
    </row>
    <row r="399" spans="1:84" s="35" customFormat="1" ht="21" hidden="1" x14ac:dyDescent="0.45">
      <c r="A399" s="12">
        <v>53144</v>
      </c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0"/>
      <c r="V399" s="12">
        <v>53144</v>
      </c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0"/>
      <c r="AQ399" s="10"/>
      <c r="AR399" s="33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M399" s="33"/>
      <c r="BN399" s="34"/>
      <c r="BO399" s="34"/>
      <c r="BP399" s="34"/>
      <c r="BQ399" s="34"/>
      <c r="BR399" s="34"/>
      <c r="BS399" s="34"/>
      <c r="BT399" s="34"/>
      <c r="BU399" s="34"/>
      <c r="BV399" s="34"/>
      <c r="BW399" s="34"/>
      <c r="BX399" s="34"/>
      <c r="BY399" s="34"/>
      <c r="BZ399" s="34"/>
      <c r="CA399" s="34"/>
      <c r="CB399" s="34"/>
      <c r="CC399" s="34"/>
      <c r="CD399" s="34"/>
      <c r="CE399" s="34"/>
      <c r="CF399" s="34"/>
    </row>
    <row r="400" spans="1:84" s="35" customFormat="1" ht="21" hidden="1" x14ac:dyDescent="0.45">
      <c r="A400" s="12">
        <v>53175</v>
      </c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0"/>
      <c r="V400" s="12">
        <v>53175</v>
      </c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0"/>
      <c r="AQ400" s="10"/>
      <c r="AR400" s="33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M400" s="33"/>
      <c r="BN400" s="34"/>
      <c r="BO400" s="34"/>
      <c r="BP400" s="34"/>
      <c r="BQ400" s="34"/>
      <c r="BR400" s="34"/>
      <c r="BS400" s="34"/>
      <c r="BT400" s="34"/>
      <c r="BU400" s="34"/>
      <c r="BV400" s="34"/>
      <c r="BW400" s="34"/>
      <c r="BX400" s="34"/>
      <c r="BY400" s="34"/>
      <c r="BZ400" s="34"/>
      <c r="CA400" s="34"/>
      <c r="CB400" s="34"/>
      <c r="CC400" s="34"/>
      <c r="CD400" s="34"/>
      <c r="CE400" s="34"/>
      <c r="CF400" s="34"/>
    </row>
    <row r="401" spans="1:84" s="35" customFormat="1" ht="21" hidden="1" x14ac:dyDescent="0.45">
      <c r="A401" s="12">
        <v>53206</v>
      </c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0"/>
      <c r="V401" s="12">
        <v>53206</v>
      </c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0"/>
      <c r="AQ401" s="10"/>
      <c r="AR401" s="33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M401" s="33"/>
      <c r="BN401" s="34"/>
      <c r="BO401" s="34"/>
      <c r="BP401" s="34"/>
      <c r="BQ401" s="34"/>
      <c r="BR401" s="34"/>
      <c r="BS401" s="34"/>
      <c r="BT401" s="34"/>
      <c r="BU401" s="34"/>
      <c r="BV401" s="34"/>
      <c r="BW401" s="34"/>
      <c r="BX401" s="34"/>
      <c r="BY401" s="34"/>
      <c r="BZ401" s="34"/>
      <c r="CA401" s="34"/>
      <c r="CB401" s="34"/>
      <c r="CC401" s="34"/>
      <c r="CD401" s="34"/>
      <c r="CE401" s="34"/>
      <c r="CF401" s="34"/>
    </row>
    <row r="402" spans="1:84" s="35" customFormat="1" ht="21" hidden="1" x14ac:dyDescent="0.45">
      <c r="A402" s="12">
        <v>53236</v>
      </c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0"/>
      <c r="V402" s="12">
        <v>53236</v>
      </c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0"/>
      <c r="AQ402" s="10"/>
      <c r="AR402" s="33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M402" s="33"/>
      <c r="BN402" s="34"/>
      <c r="BO402" s="34"/>
      <c r="BP402" s="34"/>
      <c r="BQ402" s="34"/>
      <c r="BR402" s="34"/>
      <c r="BS402" s="34"/>
      <c r="BT402" s="34"/>
      <c r="BU402" s="34"/>
      <c r="BV402" s="34"/>
      <c r="BW402" s="34"/>
      <c r="BX402" s="34"/>
      <c r="BY402" s="34"/>
      <c r="BZ402" s="34"/>
      <c r="CA402" s="34"/>
      <c r="CB402" s="34"/>
      <c r="CC402" s="34"/>
      <c r="CD402" s="34"/>
      <c r="CE402" s="34"/>
      <c r="CF402" s="34"/>
    </row>
    <row r="403" spans="1:84" s="35" customFormat="1" ht="21" hidden="1" x14ac:dyDescent="0.45">
      <c r="A403" s="12">
        <v>53267</v>
      </c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0"/>
      <c r="V403" s="12">
        <v>53267</v>
      </c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0"/>
      <c r="AQ403" s="10"/>
      <c r="AR403" s="33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M403" s="33"/>
      <c r="BN403" s="34"/>
      <c r="BO403" s="34"/>
      <c r="BP403" s="34"/>
      <c r="BQ403" s="34"/>
      <c r="BR403" s="34"/>
      <c r="BS403" s="34"/>
      <c r="BT403" s="34"/>
      <c r="BU403" s="34"/>
      <c r="BV403" s="34"/>
      <c r="BW403" s="34"/>
      <c r="BX403" s="34"/>
      <c r="BY403" s="34"/>
      <c r="BZ403" s="34"/>
      <c r="CA403" s="34"/>
      <c r="CB403" s="34"/>
      <c r="CC403" s="34"/>
      <c r="CD403" s="34"/>
      <c r="CE403" s="34"/>
      <c r="CF403" s="34"/>
    </row>
    <row r="404" spans="1:84" s="35" customFormat="1" ht="21" hidden="1" x14ac:dyDescent="0.45">
      <c r="A404" s="14">
        <v>53297</v>
      </c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0"/>
      <c r="V404" s="14">
        <v>53297</v>
      </c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0"/>
      <c r="AQ404" s="10"/>
      <c r="AR404" s="33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M404" s="33"/>
      <c r="BN404" s="34"/>
      <c r="BO404" s="34"/>
      <c r="BP404" s="34"/>
      <c r="BQ404" s="34"/>
      <c r="BR404" s="34"/>
      <c r="BS404" s="34"/>
      <c r="BT404" s="34"/>
      <c r="BU404" s="34"/>
      <c r="BV404" s="34"/>
      <c r="BW404" s="34"/>
      <c r="BX404" s="34"/>
      <c r="BY404" s="34"/>
      <c r="BZ404" s="34"/>
      <c r="CA404" s="34"/>
      <c r="CB404" s="34"/>
      <c r="CC404" s="34"/>
      <c r="CD404" s="34"/>
      <c r="CE404" s="34"/>
      <c r="CF404" s="34"/>
    </row>
    <row r="405" spans="1:84" s="35" customFormat="1" ht="21" hidden="1" x14ac:dyDescent="0.45">
      <c r="A405" s="16">
        <v>53328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0"/>
      <c r="V405" s="16">
        <v>53328</v>
      </c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0"/>
      <c r="AQ405" s="10"/>
      <c r="AR405" s="33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M405" s="33"/>
      <c r="BN405" s="34"/>
      <c r="BO405" s="34"/>
      <c r="BP405" s="34"/>
      <c r="BQ405" s="34"/>
      <c r="BR405" s="34"/>
      <c r="BS405" s="34"/>
      <c r="BT405" s="34"/>
      <c r="BU405" s="34"/>
      <c r="BV405" s="34"/>
      <c r="BW405" s="34"/>
      <c r="BX405" s="34"/>
      <c r="BY405" s="34"/>
      <c r="BZ405" s="34"/>
      <c r="CA405" s="34"/>
      <c r="CB405" s="34"/>
      <c r="CC405" s="34"/>
      <c r="CD405" s="34"/>
      <c r="CE405" s="34"/>
      <c r="CF405" s="34"/>
    </row>
    <row r="406" spans="1:84" s="35" customFormat="1" ht="21" hidden="1" x14ac:dyDescent="0.45">
      <c r="A406" s="18">
        <v>53359</v>
      </c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0"/>
      <c r="V406" s="18">
        <v>53359</v>
      </c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0"/>
      <c r="AQ406" s="10"/>
      <c r="AR406" s="33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M406" s="33"/>
      <c r="BN406" s="34"/>
      <c r="BO406" s="34"/>
      <c r="BP406" s="34"/>
      <c r="BQ406" s="34"/>
      <c r="BR406" s="34"/>
      <c r="BS406" s="34"/>
      <c r="BT406" s="34"/>
      <c r="BU406" s="34"/>
      <c r="BV406" s="34"/>
      <c r="BW406" s="34"/>
      <c r="BX406" s="34"/>
      <c r="BY406" s="34"/>
      <c r="BZ406" s="34"/>
      <c r="CA406" s="34"/>
      <c r="CB406" s="34"/>
      <c r="CC406" s="34"/>
      <c r="CD406" s="34"/>
      <c r="CE406" s="34"/>
      <c r="CF406" s="34"/>
    </row>
    <row r="407" spans="1:84" s="35" customFormat="1" ht="21" hidden="1" x14ac:dyDescent="0.45">
      <c r="A407" s="18">
        <v>53387</v>
      </c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0"/>
      <c r="V407" s="18">
        <v>53387</v>
      </c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0"/>
      <c r="AQ407" s="10"/>
      <c r="AR407" s="33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M407" s="33"/>
      <c r="BN407" s="34"/>
      <c r="BO407" s="34"/>
      <c r="BP407" s="34"/>
      <c r="BQ407" s="34"/>
      <c r="BR407" s="34"/>
      <c r="BS407" s="34"/>
      <c r="BT407" s="34"/>
      <c r="BU407" s="34"/>
      <c r="BV407" s="34"/>
      <c r="BW407" s="34"/>
      <c r="BX407" s="34"/>
      <c r="BY407" s="34"/>
      <c r="BZ407" s="34"/>
      <c r="CA407" s="34"/>
      <c r="CB407" s="34"/>
      <c r="CC407" s="34"/>
      <c r="CD407" s="34"/>
      <c r="CE407" s="34"/>
      <c r="CF407" s="34"/>
    </row>
    <row r="408" spans="1:84" s="35" customFormat="1" ht="21" hidden="1" x14ac:dyDescent="0.45">
      <c r="A408" s="18">
        <v>53418</v>
      </c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0"/>
      <c r="V408" s="18">
        <v>53418</v>
      </c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0"/>
      <c r="AQ408" s="10"/>
      <c r="AR408" s="33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M408" s="33"/>
      <c r="BN408" s="34"/>
      <c r="BO408" s="34"/>
      <c r="BP408" s="34"/>
      <c r="BQ408" s="34"/>
      <c r="BR408" s="34"/>
      <c r="BS408" s="34"/>
      <c r="BT408" s="34"/>
      <c r="BU408" s="34"/>
      <c r="BV408" s="34"/>
      <c r="BW408" s="34"/>
      <c r="BX408" s="34"/>
      <c r="BY408" s="34"/>
      <c r="BZ408" s="34"/>
      <c r="CA408" s="34"/>
      <c r="CB408" s="34"/>
      <c r="CC408" s="34"/>
      <c r="CD408" s="34"/>
      <c r="CE408" s="34"/>
      <c r="CF408" s="34"/>
    </row>
    <row r="409" spans="1:84" s="35" customFormat="1" ht="21" hidden="1" x14ac:dyDescent="0.45">
      <c r="A409" s="18">
        <v>53448</v>
      </c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0"/>
      <c r="V409" s="18">
        <v>53448</v>
      </c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0"/>
      <c r="AQ409" s="10"/>
      <c r="AR409" s="33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M409" s="33"/>
      <c r="BN409" s="34"/>
      <c r="BO409" s="34"/>
      <c r="BP409" s="34"/>
      <c r="BQ409" s="34"/>
      <c r="BR409" s="34"/>
      <c r="BS409" s="34"/>
      <c r="BT409" s="34"/>
      <c r="BU409" s="34"/>
      <c r="BV409" s="34"/>
      <c r="BW409" s="34"/>
      <c r="BX409" s="34"/>
      <c r="BY409" s="34"/>
      <c r="BZ409" s="34"/>
      <c r="CA409" s="34"/>
      <c r="CB409" s="34"/>
      <c r="CC409" s="34"/>
      <c r="CD409" s="34"/>
      <c r="CE409" s="34"/>
      <c r="CF409" s="34"/>
    </row>
    <row r="410" spans="1:84" s="35" customFormat="1" ht="21" hidden="1" x14ac:dyDescent="0.45">
      <c r="A410" s="18">
        <v>53479</v>
      </c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0"/>
      <c r="V410" s="18">
        <v>53479</v>
      </c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0"/>
      <c r="AQ410" s="10"/>
      <c r="AR410" s="33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M410" s="33"/>
      <c r="BN410" s="34"/>
      <c r="BO410" s="34"/>
      <c r="BP410" s="34"/>
      <c r="BQ410" s="34"/>
      <c r="BR410" s="34"/>
      <c r="BS410" s="34"/>
      <c r="BT410" s="34"/>
      <c r="BU410" s="34"/>
      <c r="BV410" s="34"/>
      <c r="BW410" s="34"/>
      <c r="BX410" s="34"/>
      <c r="BY410" s="34"/>
      <c r="BZ410" s="34"/>
      <c r="CA410" s="34"/>
      <c r="CB410" s="34"/>
      <c r="CC410" s="34"/>
      <c r="CD410" s="34"/>
      <c r="CE410" s="34"/>
      <c r="CF410" s="34"/>
    </row>
    <row r="411" spans="1:84" s="35" customFormat="1" ht="21" hidden="1" x14ac:dyDescent="0.45">
      <c r="A411" s="18">
        <v>53509</v>
      </c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0"/>
      <c r="V411" s="18">
        <v>53509</v>
      </c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0"/>
      <c r="AQ411" s="10"/>
      <c r="AR411" s="33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M411" s="33"/>
      <c r="BN411" s="34"/>
      <c r="BO411" s="34"/>
      <c r="BP411" s="34"/>
      <c r="BQ411" s="34"/>
      <c r="BR411" s="34"/>
      <c r="BS411" s="34"/>
      <c r="BT411" s="34"/>
      <c r="BU411" s="34"/>
      <c r="BV411" s="34"/>
      <c r="BW411" s="34"/>
      <c r="BX411" s="34"/>
      <c r="BY411" s="34"/>
      <c r="BZ411" s="34"/>
      <c r="CA411" s="34"/>
      <c r="CB411" s="34"/>
      <c r="CC411" s="34"/>
      <c r="CD411" s="34"/>
      <c r="CE411" s="34"/>
      <c r="CF411" s="34"/>
    </row>
    <row r="412" spans="1:84" s="35" customFormat="1" ht="21" hidden="1" x14ac:dyDescent="0.45">
      <c r="A412" s="18">
        <v>53540</v>
      </c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0"/>
      <c r="V412" s="18">
        <v>53540</v>
      </c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0"/>
      <c r="AQ412" s="10"/>
      <c r="AR412" s="33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M412" s="33"/>
      <c r="BN412" s="34"/>
      <c r="BO412" s="34"/>
      <c r="BP412" s="34"/>
      <c r="BQ412" s="34"/>
      <c r="BR412" s="34"/>
      <c r="BS412" s="34"/>
      <c r="BT412" s="34"/>
      <c r="BU412" s="34"/>
      <c r="BV412" s="34"/>
      <c r="BW412" s="34"/>
      <c r="BX412" s="34"/>
      <c r="BY412" s="34"/>
      <c r="BZ412" s="34"/>
      <c r="CA412" s="34"/>
      <c r="CB412" s="34"/>
      <c r="CC412" s="34"/>
      <c r="CD412" s="34"/>
      <c r="CE412" s="34"/>
      <c r="CF412" s="34"/>
    </row>
    <row r="413" spans="1:84" s="35" customFormat="1" ht="21" hidden="1" x14ac:dyDescent="0.45">
      <c r="A413" s="18">
        <v>53571</v>
      </c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0"/>
      <c r="V413" s="18">
        <v>53571</v>
      </c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0"/>
      <c r="AQ413" s="10"/>
      <c r="AR413" s="33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M413" s="33"/>
      <c r="BN413" s="34"/>
      <c r="BO413" s="34"/>
      <c r="BP413" s="34"/>
      <c r="BQ413" s="34"/>
      <c r="BR413" s="34"/>
      <c r="BS413" s="34"/>
      <c r="BT413" s="34"/>
      <c r="BU413" s="34"/>
      <c r="BV413" s="34"/>
      <c r="BW413" s="34"/>
      <c r="BX413" s="34"/>
      <c r="BY413" s="34"/>
      <c r="BZ413" s="34"/>
      <c r="CA413" s="34"/>
      <c r="CB413" s="34"/>
      <c r="CC413" s="34"/>
      <c r="CD413" s="34"/>
      <c r="CE413" s="34"/>
      <c r="CF413" s="34"/>
    </row>
    <row r="414" spans="1:84" s="35" customFormat="1" ht="21" hidden="1" x14ac:dyDescent="0.45">
      <c r="A414" s="18">
        <v>53601</v>
      </c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0"/>
      <c r="V414" s="18">
        <v>53601</v>
      </c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0"/>
      <c r="AQ414" s="10"/>
      <c r="AR414" s="33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M414" s="33"/>
      <c r="BN414" s="34"/>
      <c r="BO414" s="34"/>
      <c r="BP414" s="34"/>
      <c r="BQ414" s="34"/>
      <c r="BR414" s="34"/>
      <c r="BS414" s="34"/>
      <c r="BT414" s="34"/>
      <c r="BU414" s="34"/>
      <c r="BV414" s="34"/>
      <c r="BW414" s="34"/>
      <c r="BX414" s="34"/>
      <c r="BY414" s="34"/>
      <c r="BZ414" s="34"/>
      <c r="CA414" s="34"/>
      <c r="CB414" s="34"/>
      <c r="CC414" s="34"/>
      <c r="CD414" s="34"/>
      <c r="CE414" s="34"/>
      <c r="CF414" s="34"/>
    </row>
    <row r="415" spans="1:84" s="35" customFormat="1" ht="21" hidden="1" x14ac:dyDescent="0.45">
      <c r="A415" s="18">
        <v>53632</v>
      </c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0"/>
      <c r="V415" s="18">
        <v>53632</v>
      </c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0"/>
      <c r="AQ415" s="10"/>
      <c r="AR415" s="33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M415" s="33"/>
      <c r="BN415" s="34"/>
      <c r="BO415" s="34"/>
      <c r="BP415" s="34"/>
      <c r="BQ415" s="34"/>
      <c r="BR415" s="34"/>
      <c r="BS415" s="34"/>
      <c r="BT415" s="34"/>
      <c r="BU415" s="34"/>
      <c r="BV415" s="34"/>
      <c r="BW415" s="34"/>
      <c r="BX415" s="34"/>
      <c r="BY415" s="34"/>
      <c r="BZ415" s="34"/>
      <c r="CA415" s="34"/>
      <c r="CB415" s="34"/>
      <c r="CC415" s="34"/>
      <c r="CD415" s="34"/>
      <c r="CE415" s="34"/>
      <c r="CF415" s="34"/>
    </row>
    <row r="416" spans="1:84" s="35" customFormat="1" ht="21" hidden="1" x14ac:dyDescent="0.45">
      <c r="A416" s="20">
        <v>53662</v>
      </c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10"/>
      <c r="V416" s="20">
        <v>53662</v>
      </c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10"/>
      <c r="AQ416" s="10"/>
      <c r="AR416" s="33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M416" s="33"/>
      <c r="BN416" s="34"/>
      <c r="BO416" s="34"/>
      <c r="BP416" s="34"/>
      <c r="BQ416" s="34"/>
      <c r="BR416" s="34"/>
      <c r="BS416" s="34"/>
      <c r="BT416" s="34"/>
      <c r="BU416" s="34"/>
      <c r="BV416" s="34"/>
      <c r="BW416" s="34"/>
      <c r="BX416" s="34"/>
      <c r="BY416" s="34"/>
      <c r="BZ416" s="34"/>
      <c r="CA416" s="34"/>
      <c r="CB416" s="34"/>
      <c r="CC416" s="34"/>
      <c r="CD416" s="34"/>
      <c r="CE416" s="34"/>
      <c r="CF416" s="34"/>
    </row>
    <row r="417" spans="1:84" s="35" customFormat="1" ht="21" hidden="1" x14ac:dyDescent="0.45">
      <c r="A417" s="22">
        <v>53693</v>
      </c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10"/>
      <c r="V417" s="22">
        <v>53693</v>
      </c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10"/>
      <c r="AQ417" s="10"/>
      <c r="AR417" s="33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M417" s="33"/>
      <c r="BN417" s="34"/>
      <c r="BO417" s="34"/>
      <c r="BP417" s="34"/>
      <c r="BQ417" s="34"/>
      <c r="BR417" s="34"/>
      <c r="BS417" s="34"/>
      <c r="BT417" s="34"/>
      <c r="BU417" s="34"/>
      <c r="BV417" s="34"/>
      <c r="BW417" s="34"/>
      <c r="BX417" s="34"/>
      <c r="BY417" s="34"/>
      <c r="BZ417" s="34"/>
      <c r="CA417" s="34"/>
      <c r="CB417" s="34"/>
      <c r="CC417" s="34"/>
      <c r="CD417" s="34"/>
      <c r="CE417" s="34"/>
      <c r="CF417" s="34"/>
    </row>
    <row r="418" spans="1:84" s="35" customFormat="1" ht="21" hidden="1" x14ac:dyDescent="0.45">
      <c r="A418" s="12">
        <v>53724</v>
      </c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0"/>
      <c r="V418" s="12">
        <v>53724</v>
      </c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0"/>
      <c r="AQ418" s="10"/>
      <c r="AR418" s="33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M418" s="33"/>
      <c r="BN418" s="34"/>
      <c r="BO418" s="34"/>
      <c r="BP418" s="34"/>
      <c r="BQ418" s="34"/>
      <c r="BR418" s="34"/>
      <c r="BS418" s="34"/>
      <c r="BT418" s="34"/>
      <c r="BU418" s="34"/>
      <c r="BV418" s="34"/>
      <c r="BW418" s="34"/>
      <c r="BX418" s="34"/>
      <c r="BY418" s="34"/>
      <c r="BZ418" s="34"/>
      <c r="CA418" s="34"/>
      <c r="CB418" s="34"/>
      <c r="CC418" s="34"/>
      <c r="CD418" s="34"/>
      <c r="CE418" s="34"/>
      <c r="CF418" s="34"/>
    </row>
    <row r="419" spans="1:84" s="35" customFormat="1" ht="21" hidden="1" x14ac:dyDescent="0.45">
      <c r="A419" s="12">
        <v>53752</v>
      </c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0"/>
      <c r="V419" s="12">
        <v>53752</v>
      </c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0"/>
      <c r="AQ419" s="10"/>
      <c r="AR419" s="33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M419" s="33"/>
      <c r="BN419" s="34"/>
      <c r="BO419" s="34"/>
      <c r="BP419" s="34"/>
      <c r="BQ419" s="34"/>
      <c r="BR419" s="34"/>
      <c r="BS419" s="34"/>
      <c r="BT419" s="34"/>
      <c r="BU419" s="34"/>
      <c r="BV419" s="34"/>
      <c r="BW419" s="34"/>
      <c r="BX419" s="34"/>
      <c r="BY419" s="34"/>
      <c r="BZ419" s="34"/>
      <c r="CA419" s="34"/>
      <c r="CB419" s="34"/>
      <c r="CC419" s="34"/>
      <c r="CD419" s="34"/>
      <c r="CE419" s="34"/>
      <c r="CF419" s="34"/>
    </row>
    <row r="420" spans="1:84" s="35" customFormat="1" ht="21" hidden="1" x14ac:dyDescent="0.45">
      <c r="A420" s="12">
        <v>53783</v>
      </c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0"/>
      <c r="V420" s="12">
        <v>53783</v>
      </c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0"/>
      <c r="AQ420" s="10"/>
      <c r="AR420" s="33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M420" s="33"/>
      <c r="BN420" s="34"/>
      <c r="BO420" s="34"/>
      <c r="BP420" s="34"/>
      <c r="BQ420" s="34"/>
      <c r="BR420" s="34"/>
      <c r="BS420" s="34"/>
      <c r="BT420" s="34"/>
      <c r="BU420" s="34"/>
      <c r="BV420" s="34"/>
      <c r="BW420" s="34"/>
      <c r="BX420" s="34"/>
      <c r="BY420" s="34"/>
      <c r="BZ420" s="34"/>
      <c r="CA420" s="34"/>
      <c r="CB420" s="34"/>
      <c r="CC420" s="34"/>
      <c r="CD420" s="34"/>
      <c r="CE420" s="34"/>
      <c r="CF420" s="34"/>
    </row>
    <row r="421" spans="1:84" s="35" customFormat="1" ht="21" hidden="1" x14ac:dyDescent="0.45">
      <c r="A421" s="12">
        <v>53813</v>
      </c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0"/>
      <c r="V421" s="12">
        <v>53813</v>
      </c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0"/>
      <c r="AQ421" s="10"/>
      <c r="AR421" s="33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M421" s="33"/>
      <c r="BN421" s="34"/>
      <c r="BO421" s="34"/>
      <c r="BP421" s="34"/>
      <c r="BQ421" s="34"/>
      <c r="BR421" s="34"/>
      <c r="BS421" s="34"/>
      <c r="BT421" s="34"/>
      <c r="BU421" s="34"/>
      <c r="BV421" s="34"/>
      <c r="BW421" s="34"/>
      <c r="BX421" s="34"/>
      <c r="BY421" s="34"/>
      <c r="BZ421" s="34"/>
      <c r="CA421" s="34"/>
      <c r="CB421" s="34"/>
      <c r="CC421" s="34"/>
      <c r="CD421" s="34"/>
      <c r="CE421" s="34"/>
      <c r="CF421" s="34"/>
    </row>
    <row r="422" spans="1:84" s="35" customFormat="1" ht="21" hidden="1" x14ac:dyDescent="0.45">
      <c r="A422" s="12">
        <v>53844</v>
      </c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0"/>
      <c r="V422" s="12">
        <v>53844</v>
      </c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0"/>
      <c r="AQ422" s="10"/>
      <c r="AR422" s="33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M422" s="33"/>
      <c r="BN422" s="34"/>
      <c r="BO422" s="34"/>
      <c r="BP422" s="34"/>
      <c r="BQ422" s="34"/>
      <c r="BR422" s="34"/>
      <c r="BS422" s="34"/>
      <c r="BT422" s="34"/>
      <c r="BU422" s="34"/>
      <c r="BV422" s="34"/>
      <c r="BW422" s="34"/>
      <c r="BX422" s="34"/>
      <c r="BY422" s="34"/>
      <c r="BZ422" s="34"/>
      <c r="CA422" s="34"/>
      <c r="CB422" s="34"/>
      <c r="CC422" s="34"/>
      <c r="CD422" s="34"/>
      <c r="CE422" s="34"/>
      <c r="CF422" s="34"/>
    </row>
    <row r="423" spans="1:84" s="35" customFormat="1" ht="21" hidden="1" x14ac:dyDescent="0.45">
      <c r="A423" s="12">
        <v>53874</v>
      </c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0"/>
      <c r="V423" s="12">
        <v>53874</v>
      </c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0"/>
      <c r="AQ423" s="10"/>
      <c r="AR423" s="33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M423" s="33"/>
      <c r="BN423" s="34"/>
      <c r="BO423" s="34"/>
      <c r="BP423" s="34"/>
      <c r="BQ423" s="34"/>
      <c r="BR423" s="34"/>
      <c r="BS423" s="34"/>
      <c r="BT423" s="34"/>
      <c r="BU423" s="34"/>
      <c r="BV423" s="34"/>
      <c r="BW423" s="34"/>
      <c r="BX423" s="34"/>
      <c r="BY423" s="34"/>
      <c r="BZ423" s="34"/>
      <c r="CA423" s="34"/>
      <c r="CB423" s="34"/>
      <c r="CC423" s="34"/>
      <c r="CD423" s="34"/>
      <c r="CE423" s="34"/>
      <c r="CF423" s="34"/>
    </row>
    <row r="424" spans="1:84" s="35" customFormat="1" ht="21" hidden="1" x14ac:dyDescent="0.45">
      <c r="A424" s="12">
        <v>53905</v>
      </c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0"/>
      <c r="V424" s="12">
        <v>53905</v>
      </c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0"/>
      <c r="AQ424" s="10"/>
      <c r="AR424" s="33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M424" s="33"/>
      <c r="BN424" s="34"/>
      <c r="BO424" s="34"/>
      <c r="BP424" s="34"/>
      <c r="BQ424" s="34"/>
      <c r="BR424" s="34"/>
      <c r="BS424" s="34"/>
      <c r="BT424" s="34"/>
      <c r="BU424" s="34"/>
      <c r="BV424" s="34"/>
      <c r="BW424" s="34"/>
      <c r="BX424" s="34"/>
      <c r="BY424" s="34"/>
      <c r="BZ424" s="34"/>
      <c r="CA424" s="34"/>
      <c r="CB424" s="34"/>
      <c r="CC424" s="34"/>
      <c r="CD424" s="34"/>
      <c r="CE424" s="34"/>
      <c r="CF424" s="34"/>
    </row>
    <row r="425" spans="1:84" s="35" customFormat="1" ht="21" hidden="1" x14ac:dyDescent="0.45">
      <c r="A425" s="12">
        <v>53936</v>
      </c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0"/>
      <c r="V425" s="12">
        <v>53936</v>
      </c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0"/>
      <c r="AQ425" s="10"/>
      <c r="AR425" s="33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M425" s="33"/>
      <c r="BN425" s="34"/>
      <c r="BO425" s="34"/>
      <c r="BP425" s="34"/>
      <c r="BQ425" s="34"/>
      <c r="BR425" s="34"/>
      <c r="BS425" s="34"/>
      <c r="BT425" s="34"/>
      <c r="BU425" s="34"/>
      <c r="BV425" s="34"/>
      <c r="BW425" s="34"/>
      <c r="BX425" s="34"/>
      <c r="BY425" s="34"/>
      <c r="BZ425" s="34"/>
      <c r="CA425" s="34"/>
      <c r="CB425" s="34"/>
      <c r="CC425" s="34"/>
      <c r="CD425" s="34"/>
      <c r="CE425" s="34"/>
      <c r="CF425" s="34"/>
    </row>
    <row r="426" spans="1:84" s="35" customFormat="1" ht="21" hidden="1" x14ac:dyDescent="0.45">
      <c r="A426" s="12">
        <v>53966</v>
      </c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0"/>
      <c r="V426" s="12">
        <v>53966</v>
      </c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0"/>
      <c r="AQ426" s="10"/>
      <c r="AR426" s="33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M426" s="33"/>
      <c r="BN426" s="34"/>
      <c r="BO426" s="34"/>
      <c r="BP426" s="34"/>
      <c r="BQ426" s="34"/>
      <c r="BR426" s="34"/>
      <c r="BS426" s="34"/>
      <c r="BT426" s="34"/>
      <c r="BU426" s="34"/>
      <c r="BV426" s="34"/>
      <c r="BW426" s="34"/>
      <c r="BX426" s="34"/>
      <c r="BY426" s="34"/>
      <c r="BZ426" s="34"/>
      <c r="CA426" s="34"/>
      <c r="CB426" s="34"/>
      <c r="CC426" s="34"/>
      <c r="CD426" s="34"/>
      <c r="CE426" s="34"/>
      <c r="CF426" s="34"/>
    </row>
    <row r="427" spans="1:84" s="35" customFormat="1" ht="21" hidden="1" x14ac:dyDescent="0.45">
      <c r="A427" s="12">
        <v>53997</v>
      </c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0"/>
      <c r="V427" s="12">
        <v>53997</v>
      </c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0"/>
      <c r="AQ427" s="10"/>
      <c r="AR427" s="33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M427" s="33"/>
      <c r="BN427" s="34"/>
      <c r="BO427" s="34"/>
      <c r="BP427" s="34"/>
      <c r="BQ427" s="34"/>
      <c r="BR427" s="34"/>
      <c r="BS427" s="34"/>
      <c r="BT427" s="34"/>
      <c r="BU427" s="34"/>
      <c r="BV427" s="34"/>
      <c r="BW427" s="34"/>
      <c r="BX427" s="34"/>
      <c r="BY427" s="34"/>
      <c r="BZ427" s="34"/>
      <c r="CA427" s="34"/>
      <c r="CB427" s="34"/>
      <c r="CC427" s="34"/>
      <c r="CD427" s="34"/>
      <c r="CE427" s="34"/>
      <c r="CF427" s="34"/>
    </row>
    <row r="428" spans="1:84" s="35" customFormat="1" ht="21" hidden="1" x14ac:dyDescent="0.45">
      <c r="A428" s="14">
        <v>54027</v>
      </c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0"/>
      <c r="V428" s="14">
        <v>54027</v>
      </c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0"/>
      <c r="AQ428" s="10"/>
      <c r="AR428" s="33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M428" s="33"/>
      <c r="BN428" s="34"/>
      <c r="BO428" s="34"/>
      <c r="BP428" s="34"/>
      <c r="BQ428" s="34"/>
      <c r="BR428" s="34"/>
      <c r="BS428" s="34"/>
      <c r="BT428" s="34"/>
      <c r="BU428" s="34"/>
      <c r="BV428" s="34"/>
      <c r="BW428" s="34"/>
      <c r="BX428" s="34"/>
      <c r="BY428" s="34"/>
      <c r="BZ428" s="34"/>
      <c r="CA428" s="34"/>
      <c r="CB428" s="34"/>
      <c r="CC428" s="34"/>
      <c r="CD428" s="34"/>
      <c r="CE428" s="34"/>
      <c r="CF428" s="34"/>
    </row>
    <row r="429" spans="1:84" s="35" customFormat="1" ht="21" hidden="1" x14ac:dyDescent="0.45">
      <c r="A429" s="16">
        <v>54058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0"/>
      <c r="V429" s="16">
        <v>54058</v>
      </c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0"/>
      <c r="AQ429" s="10"/>
      <c r="AR429" s="33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M429" s="33"/>
      <c r="BN429" s="34"/>
      <c r="BO429" s="34"/>
      <c r="BP429" s="34"/>
      <c r="BQ429" s="34"/>
      <c r="BR429" s="34"/>
      <c r="BS429" s="34"/>
      <c r="BT429" s="34"/>
      <c r="BU429" s="34"/>
      <c r="BV429" s="34"/>
      <c r="BW429" s="34"/>
      <c r="BX429" s="34"/>
      <c r="BY429" s="34"/>
      <c r="BZ429" s="34"/>
      <c r="CA429" s="34"/>
      <c r="CB429" s="34"/>
      <c r="CC429" s="34"/>
      <c r="CD429" s="34"/>
      <c r="CE429" s="34"/>
      <c r="CF429" s="34"/>
    </row>
    <row r="430" spans="1:84" s="35" customFormat="1" ht="21" hidden="1" x14ac:dyDescent="0.45">
      <c r="A430" s="18">
        <v>54089</v>
      </c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0"/>
      <c r="V430" s="18">
        <v>54089</v>
      </c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0"/>
      <c r="AQ430" s="10"/>
      <c r="AR430" s="33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M430" s="33"/>
      <c r="BN430" s="34"/>
      <c r="BO430" s="34"/>
      <c r="BP430" s="34"/>
      <c r="BQ430" s="34"/>
      <c r="BR430" s="34"/>
      <c r="BS430" s="34"/>
      <c r="BT430" s="34"/>
      <c r="BU430" s="34"/>
      <c r="BV430" s="34"/>
      <c r="BW430" s="34"/>
      <c r="BX430" s="34"/>
      <c r="BY430" s="34"/>
      <c r="BZ430" s="34"/>
      <c r="CA430" s="34"/>
      <c r="CB430" s="34"/>
      <c r="CC430" s="34"/>
      <c r="CD430" s="34"/>
      <c r="CE430" s="34"/>
      <c r="CF430" s="34"/>
    </row>
    <row r="431" spans="1:84" s="35" customFormat="1" ht="21" hidden="1" x14ac:dyDescent="0.45">
      <c r="A431" s="18">
        <v>54118</v>
      </c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0"/>
      <c r="V431" s="18">
        <v>54118</v>
      </c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0"/>
      <c r="AQ431" s="10"/>
      <c r="AR431" s="33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M431" s="33"/>
      <c r="BN431" s="34"/>
      <c r="BO431" s="34"/>
      <c r="BP431" s="34"/>
      <c r="BQ431" s="34"/>
      <c r="BR431" s="34"/>
      <c r="BS431" s="34"/>
      <c r="BT431" s="34"/>
      <c r="BU431" s="34"/>
      <c r="BV431" s="34"/>
      <c r="BW431" s="34"/>
      <c r="BX431" s="34"/>
      <c r="BY431" s="34"/>
      <c r="BZ431" s="34"/>
      <c r="CA431" s="34"/>
      <c r="CB431" s="34"/>
      <c r="CC431" s="34"/>
      <c r="CD431" s="34"/>
      <c r="CE431" s="34"/>
      <c r="CF431" s="34"/>
    </row>
    <row r="432" spans="1:84" s="35" customFormat="1" ht="21" hidden="1" x14ac:dyDescent="0.45">
      <c r="A432" s="18">
        <v>54149</v>
      </c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0"/>
      <c r="V432" s="18">
        <v>54149</v>
      </c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0"/>
      <c r="AQ432" s="10"/>
      <c r="AR432" s="33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M432" s="33"/>
      <c r="BN432" s="34"/>
      <c r="BO432" s="34"/>
      <c r="BP432" s="34"/>
      <c r="BQ432" s="34"/>
      <c r="BR432" s="34"/>
      <c r="BS432" s="34"/>
      <c r="BT432" s="34"/>
      <c r="BU432" s="34"/>
      <c r="BV432" s="34"/>
      <c r="BW432" s="34"/>
      <c r="BX432" s="34"/>
      <c r="BY432" s="34"/>
      <c r="BZ432" s="34"/>
      <c r="CA432" s="34"/>
      <c r="CB432" s="34"/>
      <c r="CC432" s="34"/>
      <c r="CD432" s="34"/>
      <c r="CE432" s="34"/>
      <c r="CF432" s="34"/>
    </row>
    <row r="433" spans="1:84" s="35" customFormat="1" ht="21" hidden="1" x14ac:dyDescent="0.45">
      <c r="A433" s="18">
        <v>54179</v>
      </c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0"/>
      <c r="V433" s="18">
        <v>54179</v>
      </c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0"/>
      <c r="AQ433" s="10"/>
      <c r="AR433" s="33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M433" s="33"/>
      <c r="BN433" s="34"/>
      <c r="BO433" s="34"/>
      <c r="BP433" s="34"/>
      <c r="BQ433" s="34"/>
      <c r="BR433" s="34"/>
      <c r="BS433" s="34"/>
      <c r="BT433" s="34"/>
      <c r="BU433" s="34"/>
      <c r="BV433" s="34"/>
      <c r="BW433" s="34"/>
      <c r="BX433" s="34"/>
      <c r="BY433" s="34"/>
      <c r="BZ433" s="34"/>
      <c r="CA433" s="34"/>
      <c r="CB433" s="34"/>
      <c r="CC433" s="34"/>
      <c r="CD433" s="34"/>
      <c r="CE433" s="34"/>
      <c r="CF433" s="34"/>
    </row>
    <row r="434" spans="1:84" s="35" customFormat="1" ht="21" hidden="1" x14ac:dyDescent="0.45">
      <c r="A434" s="18">
        <v>54210</v>
      </c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0"/>
      <c r="V434" s="18">
        <v>54210</v>
      </c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0"/>
      <c r="AQ434" s="10"/>
      <c r="AR434" s="33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M434" s="33"/>
      <c r="BN434" s="34"/>
      <c r="BO434" s="34"/>
      <c r="BP434" s="34"/>
      <c r="BQ434" s="34"/>
      <c r="BR434" s="34"/>
      <c r="BS434" s="34"/>
      <c r="BT434" s="34"/>
      <c r="BU434" s="34"/>
      <c r="BV434" s="34"/>
      <c r="BW434" s="34"/>
      <c r="BX434" s="34"/>
      <c r="BY434" s="34"/>
      <c r="BZ434" s="34"/>
      <c r="CA434" s="34"/>
      <c r="CB434" s="34"/>
      <c r="CC434" s="34"/>
      <c r="CD434" s="34"/>
      <c r="CE434" s="34"/>
      <c r="CF434" s="34"/>
    </row>
    <row r="435" spans="1:84" s="35" customFormat="1" ht="21" hidden="1" x14ac:dyDescent="0.45">
      <c r="A435" s="18">
        <v>54240</v>
      </c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0"/>
      <c r="V435" s="18">
        <v>54240</v>
      </c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0"/>
      <c r="AQ435" s="10"/>
      <c r="AR435" s="33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M435" s="33"/>
      <c r="BN435" s="34"/>
      <c r="BO435" s="34"/>
      <c r="BP435" s="34"/>
      <c r="BQ435" s="34"/>
      <c r="BR435" s="34"/>
      <c r="BS435" s="34"/>
      <c r="BT435" s="34"/>
      <c r="BU435" s="34"/>
      <c r="BV435" s="34"/>
      <c r="BW435" s="34"/>
      <c r="BX435" s="34"/>
      <c r="BY435" s="34"/>
      <c r="BZ435" s="34"/>
      <c r="CA435" s="34"/>
      <c r="CB435" s="34"/>
      <c r="CC435" s="34"/>
      <c r="CD435" s="34"/>
      <c r="CE435" s="34"/>
      <c r="CF435" s="34"/>
    </row>
    <row r="436" spans="1:84" s="35" customFormat="1" ht="21" hidden="1" x14ac:dyDescent="0.45">
      <c r="A436" s="18">
        <v>54271</v>
      </c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0"/>
      <c r="V436" s="18">
        <v>54271</v>
      </c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0"/>
      <c r="AQ436" s="10"/>
      <c r="AR436" s="33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M436" s="33"/>
      <c r="BN436" s="34"/>
      <c r="BO436" s="34"/>
      <c r="BP436" s="34"/>
      <c r="BQ436" s="34"/>
      <c r="BR436" s="34"/>
      <c r="BS436" s="34"/>
      <c r="BT436" s="34"/>
      <c r="BU436" s="34"/>
      <c r="BV436" s="34"/>
      <c r="BW436" s="34"/>
      <c r="BX436" s="34"/>
      <c r="BY436" s="34"/>
      <c r="BZ436" s="34"/>
      <c r="CA436" s="34"/>
      <c r="CB436" s="34"/>
      <c r="CC436" s="34"/>
      <c r="CD436" s="34"/>
      <c r="CE436" s="34"/>
      <c r="CF436" s="34"/>
    </row>
    <row r="437" spans="1:84" s="35" customFormat="1" ht="21" hidden="1" x14ac:dyDescent="0.45">
      <c r="A437" s="18">
        <v>54302</v>
      </c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0"/>
      <c r="V437" s="18">
        <v>54302</v>
      </c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0"/>
      <c r="AQ437" s="10"/>
      <c r="AR437" s="33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M437" s="33"/>
      <c r="BN437" s="34"/>
      <c r="BO437" s="34"/>
      <c r="BP437" s="34"/>
      <c r="BQ437" s="34"/>
      <c r="BR437" s="34"/>
      <c r="BS437" s="34"/>
      <c r="BT437" s="34"/>
      <c r="BU437" s="34"/>
      <c r="BV437" s="34"/>
      <c r="BW437" s="34"/>
      <c r="BX437" s="34"/>
      <c r="BY437" s="34"/>
      <c r="BZ437" s="34"/>
      <c r="CA437" s="34"/>
      <c r="CB437" s="34"/>
      <c r="CC437" s="34"/>
      <c r="CD437" s="34"/>
      <c r="CE437" s="34"/>
      <c r="CF437" s="34"/>
    </row>
    <row r="438" spans="1:84" s="35" customFormat="1" ht="21" hidden="1" x14ac:dyDescent="0.45">
      <c r="A438" s="18">
        <v>54332</v>
      </c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0"/>
      <c r="V438" s="18">
        <v>54332</v>
      </c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0"/>
      <c r="AQ438" s="10"/>
      <c r="AR438" s="33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M438" s="33"/>
      <c r="BN438" s="34"/>
      <c r="BO438" s="34"/>
      <c r="BP438" s="34"/>
      <c r="BQ438" s="34"/>
      <c r="BR438" s="34"/>
      <c r="BS438" s="34"/>
      <c r="BT438" s="34"/>
      <c r="BU438" s="34"/>
      <c r="BV438" s="34"/>
      <c r="BW438" s="34"/>
      <c r="BX438" s="34"/>
      <c r="BY438" s="34"/>
      <c r="BZ438" s="34"/>
      <c r="CA438" s="34"/>
      <c r="CB438" s="34"/>
      <c r="CC438" s="34"/>
      <c r="CD438" s="34"/>
      <c r="CE438" s="34"/>
      <c r="CF438" s="34"/>
    </row>
    <row r="439" spans="1:84" s="35" customFormat="1" ht="21" hidden="1" x14ac:dyDescent="0.45">
      <c r="A439" s="18">
        <v>54363</v>
      </c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0"/>
      <c r="V439" s="18">
        <v>54363</v>
      </c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0"/>
      <c r="AQ439" s="10"/>
      <c r="AR439" s="33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M439" s="33"/>
      <c r="BN439" s="34"/>
      <c r="BO439" s="34"/>
      <c r="BP439" s="34"/>
      <c r="BQ439" s="34"/>
      <c r="BR439" s="34"/>
      <c r="BS439" s="34"/>
      <c r="BT439" s="34"/>
      <c r="BU439" s="34"/>
      <c r="BV439" s="34"/>
      <c r="BW439" s="34"/>
      <c r="BX439" s="34"/>
      <c r="BY439" s="34"/>
      <c r="BZ439" s="34"/>
      <c r="CA439" s="34"/>
      <c r="CB439" s="34"/>
      <c r="CC439" s="34"/>
      <c r="CD439" s="34"/>
      <c r="CE439" s="34"/>
      <c r="CF439" s="34"/>
    </row>
    <row r="440" spans="1:84" s="35" customFormat="1" ht="21" hidden="1" x14ac:dyDescent="0.45">
      <c r="A440" s="20">
        <v>54393</v>
      </c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10"/>
      <c r="V440" s="20">
        <v>54393</v>
      </c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10"/>
      <c r="AQ440" s="10"/>
      <c r="AR440" s="33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M440" s="33"/>
      <c r="BN440" s="34"/>
      <c r="BO440" s="34"/>
      <c r="BP440" s="34"/>
      <c r="BQ440" s="34"/>
      <c r="BR440" s="34"/>
      <c r="BS440" s="34"/>
      <c r="BT440" s="34"/>
      <c r="BU440" s="34"/>
      <c r="BV440" s="34"/>
      <c r="BW440" s="34"/>
      <c r="BX440" s="34"/>
      <c r="BY440" s="34"/>
      <c r="BZ440" s="34"/>
      <c r="CA440" s="34"/>
      <c r="CB440" s="34"/>
      <c r="CC440" s="34"/>
      <c r="CD440" s="34"/>
      <c r="CE440" s="34"/>
      <c r="CF440" s="34"/>
    </row>
    <row r="441" spans="1:84" s="38" customFormat="1" ht="4.5" hidden="1" customHeight="1" x14ac:dyDescent="0.45">
      <c r="A441" s="26" t="s">
        <v>5</v>
      </c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37"/>
      <c r="V441" s="26" t="s">
        <v>5</v>
      </c>
      <c r="W441" s="26" t="s">
        <v>5</v>
      </c>
      <c r="X441" s="26" t="s">
        <v>5</v>
      </c>
      <c r="Y441" s="26" t="s">
        <v>5</v>
      </c>
      <c r="Z441" s="26" t="s">
        <v>5</v>
      </c>
      <c r="AA441" s="26" t="s">
        <v>5</v>
      </c>
      <c r="AB441" s="26" t="s">
        <v>5</v>
      </c>
      <c r="AC441" s="26" t="s">
        <v>5</v>
      </c>
      <c r="AD441" s="26" t="s">
        <v>5</v>
      </c>
      <c r="AE441" s="26" t="s">
        <v>5</v>
      </c>
      <c r="AF441" s="26" t="s">
        <v>5</v>
      </c>
      <c r="AG441" s="26" t="s">
        <v>5</v>
      </c>
      <c r="AH441" s="26" t="s">
        <v>5</v>
      </c>
      <c r="AI441" s="26" t="s">
        <v>5</v>
      </c>
      <c r="AJ441" s="26" t="s">
        <v>5</v>
      </c>
      <c r="AK441" s="26" t="s">
        <v>5</v>
      </c>
      <c r="AL441" s="26" t="s">
        <v>5</v>
      </c>
      <c r="AM441" s="26" t="s">
        <v>5</v>
      </c>
      <c r="AN441" s="26" t="s">
        <v>5</v>
      </c>
      <c r="AO441" s="26" t="s">
        <v>5</v>
      </c>
      <c r="AP441" s="37"/>
      <c r="AQ441" s="3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  <c r="BM441" s="27"/>
      <c r="BN441" s="27"/>
      <c r="BO441" s="27"/>
      <c r="BP441" s="27"/>
      <c r="BQ441" s="27"/>
      <c r="BR441" s="27"/>
      <c r="BS441" s="27"/>
      <c r="BT441" s="27"/>
      <c r="BU441" s="27"/>
      <c r="BV441" s="27"/>
      <c r="BW441" s="27"/>
      <c r="BX441" s="27"/>
      <c r="BY441" s="27"/>
      <c r="BZ441" s="27"/>
      <c r="CA441" s="27"/>
      <c r="CB441" s="27"/>
      <c r="CC441" s="27"/>
      <c r="CD441" s="27"/>
      <c r="CE441" s="27"/>
      <c r="CF441" s="27"/>
    </row>
    <row r="442" spans="1:84" s="65" customFormat="1" ht="21" x14ac:dyDescent="0.45">
      <c r="A442" s="62" t="s">
        <v>13</v>
      </c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3"/>
      <c r="V442" s="62" t="s">
        <v>13</v>
      </c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3"/>
      <c r="AQ442" s="63"/>
    </row>
    <row r="443" spans="1:84" s="65" customFormat="1" ht="18" x14ac:dyDescent="0.35">
      <c r="A443" s="63" t="s">
        <v>68</v>
      </c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 t="s">
        <v>68</v>
      </c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  <c r="AN443" s="63"/>
      <c r="AO443" s="63"/>
      <c r="AP443" s="63"/>
      <c r="AQ443" s="63"/>
    </row>
    <row r="449" spans="23:41" x14ac:dyDescent="0.35"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</row>
    <row r="450" spans="23:41" x14ac:dyDescent="0.35"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</row>
    <row r="451" spans="23:41" x14ac:dyDescent="0.35"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</row>
  </sheetData>
  <mergeCells count="6">
    <mergeCell ref="AO7:AO8"/>
    <mergeCell ref="S7:S8"/>
    <mergeCell ref="T7:T8"/>
    <mergeCell ref="A7:A8"/>
    <mergeCell ref="V7:V8"/>
    <mergeCell ref="AN7:AN8"/>
  </mergeCells>
  <hyperlinks>
    <hyperlink ref="T1" location="'Índice '!A1" display="Regresar al índice" xr:uid="{00000000-0004-0000-0200-000000000000}"/>
    <hyperlink ref="AO1" location="'Índice '!A1" display="Regresar al índice" xr:uid="{00000000-0004-0000-0200-00000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Índice </vt:lpstr>
      <vt:lpstr>C.1</vt:lpstr>
      <vt:lpstr>C.2</vt:lpstr>
      <vt:lpstr>G.1</vt:lpstr>
      <vt:lpstr>C.1!Área_de_impresión</vt:lpstr>
      <vt:lpstr>'Índice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BdG</cp:lastModifiedBy>
  <cp:lastPrinted>2019-03-07T17:16:41Z</cp:lastPrinted>
  <dcterms:created xsi:type="dcterms:W3CDTF">2012-01-31T14:51:01Z</dcterms:created>
  <dcterms:modified xsi:type="dcterms:W3CDTF">2026-05-04T18:17:49Z</dcterms:modified>
</cp:coreProperties>
</file>