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eco\SICIP\3.0.IMAE2013\Proyecto nuevo IMAE\1.Informes IMAE\2026\5-26\"/>
    </mc:Choice>
  </mc:AlternateContent>
  <xr:revisionPtr revIDLastSave="0" documentId="13_ncr:1_{88FB650C-3058-4B9F-9E96-204CFD282145}" xr6:coauthVersionLast="47" xr6:coauthVersionMax="47" xr10:uidLastSave="{00000000-0000-0000-0000-000000000000}"/>
  <bookViews>
    <workbookView xWindow="-120" yWindow="-120" windowWidth="29040" windowHeight="15720" tabRatio="505" xr2:uid="{00000000-000D-0000-FFFF-FFFF00000000}"/>
  </bookViews>
  <sheets>
    <sheet name="Índice " sheetId="27" r:id="rId1"/>
    <sheet name="C.1" sheetId="9" r:id="rId2"/>
    <sheet name="C.2" sheetId="24" r:id="rId3"/>
    <sheet name="G.1" sheetId="26" r:id="rId4"/>
  </sheets>
  <externalReferences>
    <externalReference r:id="rId5"/>
    <externalReference r:id="rId6"/>
  </externalReferences>
  <definedNames>
    <definedName name="__123Graph_A" hidden="1">'[1]Prod. Agrícolas de Exportación'!#REF!</definedName>
    <definedName name="__123Graph_B" hidden="1">'[1]Prod. Agrícolas de Exportación'!#REF!</definedName>
    <definedName name="Acumulada">OFFSET('C.1'!$D$93,0,0,COUNT('C.1'!$D$93:$D$402))</definedName>
    <definedName name="_xlnm.Print_Area" localSheetId="1">'C.1'!$A$1:$F$160</definedName>
    <definedName name="_xlnm.Print_Area" localSheetId="2">'C.2'!#REF!,'C.2'!#REF!,'C.2'!$V$1:$AO$224,'C.2'!$A$1:$T$224</definedName>
    <definedName name="_xlnm.Print_Area" localSheetId="0">'Índice '!$B$2:$C$22</definedName>
    <definedName name="Fechacomponentes" localSheetId="0">OFFSET(#REF!,0,0,COUNT(#REF!))</definedName>
    <definedName name="Fechacomponentes">OFFSET(#REF!,0,0,COUNT(#REF!))</definedName>
    <definedName name="Original" localSheetId="0">OFFSET('[2]1.0'!$C$22,0,0,COUNT('[2]1.0'!$C$22:$C$442))</definedName>
    <definedName name="Original">OFFSET('C.1'!$C$93,0,0,COUNT('C.1'!$C$93:$C$402))</definedName>
    <definedName name="OriginalComponentes" localSheetId="0">OFFSET(#REF!,0,0,COUNT(#REF!))</definedName>
    <definedName name="OriginalComponentes">OFFSET(#REF!,0,0,COUNT(#REF!))</definedName>
    <definedName name="TCcomponentes" localSheetId="0">OFFSET(#REF!,0,0,COUNT(#REF!))</definedName>
    <definedName name="TCcomponentes">OFFSET(#REF!,0,0,COUNT(#REF!))</definedName>
    <definedName name="Tendencia" localSheetId="0">OFFSET('[2]1.0'!$E$22,0,0,COUNT('[2]1.0'!$E$22:$E$442))</definedName>
    <definedName name="Varoriginalcompon" localSheetId="0">OFFSET(#REF!,0,0,COUNT(#REF!))</definedName>
    <definedName name="Varoriginalcompon">OFFSET(#REF!,0,0,COUNT(#REF!))</definedName>
    <definedName name="VarTCcompon" localSheetId="0">OFFSET(#REF!,0,0,COUNT(#REF!))</definedName>
    <definedName name="VarTCcompon">OFFSET(#REF!,0,0,COUNT(#REF!))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9" i="9" l="1"/>
  <c r="C169" i="9"/>
  <c r="AO167" i="24"/>
  <c r="AN167" i="24"/>
  <c r="AM167" i="24"/>
  <c r="AL167" i="24"/>
  <c r="AK167" i="24"/>
  <c r="AJ167" i="24"/>
  <c r="AI167" i="24"/>
  <c r="AH167" i="24"/>
  <c r="AG167" i="24"/>
  <c r="AF167" i="24"/>
  <c r="AE167" i="24"/>
  <c r="AD167" i="24"/>
  <c r="AC167" i="24"/>
  <c r="AB167" i="24"/>
  <c r="AA167" i="24"/>
  <c r="Z167" i="24"/>
  <c r="Y167" i="24"/>
  <c r="X167" i="24"/>
  <c r="W167" i="24"/>
  <c r="AO166" i="24"/>
  <c r="AN166" i="24"/>
  <c r="AM166" i="24"/>
  <c r="AL166" i="24"/>
  <c r="AK166" i="24"/>
  <c r="AJ166" i="24"/>
  <c r="AI166" i="24"/>
  <c r="AH166" i="24"/>
  <c r="AG166" i="24"/>
  <c r="AF166" i="24"/>
  <c r="AE166" i="24"/>
  <c r="AD166" i="24"/>
  <c r="AC166" i="24"/>
  <c r="AB166" i="24"/>
  <c r="AA166" i="24"/>
  <c r="Z166" i="24"/>
  <c r="Y166" i="24"/>
  <c r="X166" i="24"/>
  <c r="W166" i="24"/>
  <c r="AO165" i="24"/>
  <c r="AN165" i="24"/>
  <c r="AM165" i="24"/>
  <c r="AL165" i="24"/>
  <c r="AK165" i="24"/>
  <c r="AJ165" i="24"/>
  <c r="AI165" i="24"/>
  <c r="AH165" i="24"/>
  <c r="AG165" i="24"/>
  <c r="AF165" i="24"/>
  <c r="AE165" i="24"/>
  <c r="AD165" i="24"/>
  <c r="AC165" i="24"/>
  <c r="AB165" i="24"/>
  <c r="AA165" i="24"/>
  <c r="Z165" i="24"/>
  <c r="Y165" i="24"/>
  <c r="X165" i="24"/>
  <c r="W165" i="24"/>
  <c r="D168" i="9"/>
  <c r="C168" i="9"/>
  <c r="D167" i="9" l="1"/>
  <c r="C167" i="9"/>
  <c r="AO164" i="24"/>
  <c r="AN164" i="24"/>
  <c r="AM164" i="24"/>
  <c r="AL164" i="24"/>
  <c r="AK164" i="24"/>
  <c r="AJ164" i="24"/>
  <c r="AI164" i="24"/>
  <c r="AH164" i="24"/>
  <c r="AG164" i="24"/>
  <c r="AF164" i="24"/>
  <c r="AE164" i="24"/>
  <c r="AD164" i="24"/>
  <c r="AC164" i="24"/>
  <c r="AB164" i="24"/>
  <c r="AA164" i="24"/>
  <c r="Z164" i="24"/>
  <c r="Y164" i="24"/>
  <c r="X164" i="24"/>
  <c r="W164" i="24"/>
  <c r="AO163" i="24"/>
  <c r="AN163" i="24"/>
  <c r="AM163" i="24"/>
  <c r="AL163" i="24"/>
  <c r="AK163" i="24"/>
  <c r="AJ163" i="24"/>
  <c r="AI163" i="24"/>
  <c r="AH163" i="24"/>
  <c r="AG163" i="24"/>
  <c r="AF163" i="24"/>
  <c r="AE163" i="24"/>
  <c r="AD163" i="24"/>
  <c r="AC163" i="24"/>
  <c r="AB163" i="24"/>
  <c r="AA163" i="24"/>
  <c r="Z163" i="24"/>
  <c r="Y163" i="24"/>
  <c r="X163" i="24"/>
  <c r="W163" i="24"/>
  <c r="AO162" i="24"/>
  <c r="AN162" i="24"/>
  <c r="AM162" i="24"/>
  <c r="AL162" i="24"/>
  <c r="AK162" i="24"/>
  <c r="AJ162" i="24"/>
  <c r="AI162" i="24"/>
  <c r="AH162" i="24"/>
  <c r="AG162" i="24"/>
  <c r="AF162" i="24"/>
  <c r="AE162" i="24"/>
  <c r="AD162" i="24"/>
  <c r="AC162" i="24"/>
  <c r="AB162" i="24"/>
  <c r="AA162" i="24"/>
  <c r="Z162" i="24"/>
  <c r="Y162" i="24"/>
  <c r="X162" i="24"/>
  <c r="W162" i="24"/>
  <c r="D166" i="9"/>
  <c r="C166" i="9"/>
  <c r="D165" i="9"/>
  <c r="C165" i="9"/>
  <c r="D164" i="9"/>
  <c r="C164" i="9"/>
  <c r="AO161" i="24" l="1"/>
  <c r="AN161" i="24"/>
  <c r="AM161" i="24"/>
  <c r="AL161" i="24"/>
  <c r="AK161" i="24"/>
  <c r="AJ161" i="24"/>
  <c r="AI161" i="24"/>
  <c r="AH161" i="24"/>
  <c r="AG161" i="24"/>
  <c r="AF161" i="24"/>
  <c r="AE161" i="24"/>
  <c r="AD161" i="24"/>
  <c r="AC161" i="24"/>
  <c r="AB161" i="24"/>
  <c r="AA161" i="24"/>
  <c r="Z161" i="24"/>
  <c r="Y161" i="24"/>
  <c r="X161" i="24"/>
  <c r="W161" i="24"/>
  <c r="AO160" i="24"/>
  <c r="AN160" i="24"/>
  <c r="AM160" i="24"/>
  <c r="AL160" i="24"/>
  <c r="AK160" i="24"/>
  <c r="AJ160" i="24"/>
  <c r="AI160" i="24"/>
  <c r="AH160" i="24"/>
  <c r="AG160" i="24"/>
  <c r="AF160" i="24"/>
  <c r="AE160" i="24"/>
  <c r="AD160" i="24"/>
  <c r="AC160" i="24"/>
  <c r="AB160" i="24"/>
  <c r="AA160" i="24"/>
  <c r="Z160" i="24"/>
  <c r="Y160" i="24"/>
  <c r="X160" i="24"/>
  <c r="W160" i="24"/>
  <c r="AO159" i="24"/>
  <c r="AN159" i="24"/>
  <c r="AM159" i="24"/>
  <c r="AL159" i="24"/>
  <c r="AK159" i="24"/>
  <c r="AJ159" i="24"/>
  <c r="AI159" i="24"/>
  <c r="AH159" i="24"/>
  <c r="AG159" i="24"/>
  <c r="AF159" i="24"/>
  <c r="AE159" i="24"/>
  <c r="AD159" i="24"/>
  <c r="AC159" i="24"/>
  <c r="AB159" i="24"/>
  <c r="AA159" i="24"/>
  <c r="Z159" i="24"/>
  <c r="Y159" i="24"/>
  <c r="X159" i="24"/>
  <c r="W159" i="24"/>
  <c r="D163" i="9"/>
  <c r="C163" i="9"/>
  <c r="D162" i="9"/>
  <c r="C162" i="9"/>
  <c r="AO158" i="24"/>
  <c r="AN158" i="24"/>
  <c r="AM158" i="24"/>
  <c r="AL158" i="24"/>
  <c r="AK158" i="24"/>
  <c r="AJ158" i="24"/>
  <c r="AI158" i="24"/>
  <c r="AH158" i="24"/>
  <c r="AG158" i="24"/>
  <c r="AF158" i="24"/>
  <c r="AE158" i="24"/>
  <c r="AD158" i="24"/>
  <c r="AC158" i="24"/>
  <c r="AB158" i="24"/>
  <c r="AA158" i="24"/>
  <c r="Z158" i="24"/>
  <c r="Y158" i="24"/>
  <c r="X158" i="24"/>
  <c r="W158" i="24"/>
  <c r="AO157" i="24"/>
  <c r="AN157" i="24"/>
  <c r="AM157" i="24"/>
  <c r="AL157" i="24"/>
  <c r="AK157" i="24"/>
  <c r="AJ157" i="24"/>
  <c r="AI157" i="24"/>
  <c r="AH157" i="24"/>
  <c r="AG157" i="24"/>
  <c r="AF157" i="24"/>
  <c r="AE157" i="24"/>
  <c r="AD157" i="24"/>
  <c r="AC157" i="24"/>
  <c r="AB157" i="24"/>
  <c r="AA157" i="24"/>
  <c r="Z157" i="24"/>
  <c r="Y157" i="24"/>
  <c r="X157" i="24"/>
  <c r="W157" i="24"/>
  <c r="AO156" i="24"/>
  <c r="AN156" i="24"/>
  <c r="AM156" i="24"/>
  <c r="AL156" i="24"/>
  <c r="AK156" i="24"/>
  <c r="AJ156" i="24"/>
  <c r="AI156" i="24"/>
  <c r="AH156" i="24"/>
  <c r="AG156" i="24"/>
  <c r="AF156" i="24"/>
  <c r="AE156" i="24"/>
  <c r="AD156" i="24"/>
  <c r="AC156" i="24"/>
  <c r="AB156" i="24"/>
  <c r="AA156" i="24"/>
  <c r="Z156" i="24"/>
  <c r="Y156" i="24"/>
  <c r="X156" i="24"/>
  <c r="W156" i="24"/>
  <c r="D161" i="9"/>
  <c r="C161" i="9"/>
  <c r="D160" i="9"/>
  <c r="C160" i="9"/>
  <c r="AO155" i="24"/>
  <c r="AN155" i="24"/>
  <c r="AM155" i="24"/>
  <c r="AL155" i="24"/>
  <c r="AK155" i="24"/>
  <c r="AJ155" i="24"/>
  <c r="AI155" i="24"/>
  <c r="AH155" i="24"/>
  <c r="AG155" i="24"/>
  <c r="AF155" i="24"/>
  <c r="AE155" i="24"/>
  <c r="AD155" i="24"/>
  <c r="AC155" i="24"/>
  <c r="AB155" i="24"/>
  <c r="AA155" i="24"/>
  <c r="Z155" i="24"/>
  <c r="Y155" i="24"/>
  <c r="X155" i="24"/>
  <c r="W155" i="24"/>
  <c r="AO154" i="24"/>
  <c r="AN154" i="24"/>
  <c r="AM154" i="24"/>
  <c r="AL154" i="24"/>
  <c r="AK154" i="24"/>
  <c r="AJ154" i="24"/>
  <c r="AI154" i="24"/>
  <c r="AH154" i="24"/>
  <c r="AG154" i="24"/>
  <c r="AF154" i="24"/>
  <c r="AE154" i="24"/>
  <c r="AD154" i="24"/>
  <c r="AC154" i="24"/>
  <c r="AB154" i="24"/>
  <c r="AA154" i="24"/>
  <c r="Z154" i="24"/>
  <c r="Y154" i="24"/>
  <c r="X154" i="24"/>
  <c r="W154" i="24"/>
  <c r="AO153" i="24"/>
  <c r="AN153" i="24"/>
  <c r="AM153" i="24"/>
  <c r="AL153" i="24"/>
  <c r="AK153" i="24"/>
  <c r="AJ153" i="24"/>
  <c r="AI153" i="24"/>
  <c r="AH153" i="24"/>
  <c r="AG153" i="24"/>
  <c r="AF153" i="24"/>
  <c r="AE153" i="24"/>
  <c r="AD153" i="24"/>
  <c r="AC153" i="24"/>
  <c r="AB153" i="24"/>
  <c r="AA153" i="24"/>
  <c r="Z153" i="24"/>
  <c r="Y153" i="24"/>
  <c r="X153" i="24"/>
  <c r="W153" i="24"/>
  <c r="AO152" i="24"/>
  <c r="AN152" i="24"/>
  <c r="AM152" i="24"/>
  <c r="AL152" i="24"/>
  <c r="AK152" i="24"/>
  <c r="AJ152" i="24"/>
  <c r="AI152" i="24"/>
  <c r="AH152" i="24"/>
  <c r="AG152" i="24"/>
  <c r="AF152" i="24"/>
  <c r="AE152" i="24"/>
  <c r="AD152" i="24"/>
  <c r="AC152" i="24"/>
  <c r="AB152" i="24"/>
  <c r="AA152" i="24"/>
  <c r="Z152" i="24"/>
  <c r="Y152" i="24"/>
  <c r="X152" i="24"/>
  <c r="W152" i="24"/>
  <c r="AO151" i="24"/>
  <c r="AN151" i="24"/>
  <c r="AM151" i="24"/>
  <c r="AL151" i="24"/>
  <c r="AK151" i="24"/>
  <c r="AJ151" i="24"/>
  <c r="AI151" i="24"/>
  <c r="AH151" i="24"/>
  <c r="AG151" i="24"/>
  <c r="AF151" i="24"/>
  <c r="AE151" i="24"/>
  <c r="AD151" i="24"/>
  <c r="AC151" i="24"/>
  <c r="AB151" i="24"/>
  <c r="AA151" i="24"/>
  <c r="Z151" i="24"/>
  <c r="Y151" i="24"/>
  <c r="X151" i="24"/>
  <c r="W151" i="24"/>
  <c r="AO150" i="24"/>
  <c r="AN150" i="24"/>
  <c r="AM150" i="24"/>
  <c r="AL150" i="24"/>
  <c r="AK150" i="24"/>
  <c r="AJ150" i="24"/>
  <c r="AI150" i="24"/>
  <c r="AH150" i="24"/>
  <c r="AG150" i="24"/>
  <c r="AF150" i="24"/>
  <c r="AE150" i="24"/>
  <c r="AD150" i="24"/>
  <c r="AC150" i="24"/>
  <c r="AB150" i="24"/>
  <c r="AA150" i="24"/>
  <c r="Z150" i="24"/>
  <c r="Y150" i="24"/>
  <c r="X150" i="24"/>
  <c r="W150" i="24"/>
  <c r="D159" i="9"/>
  <c r="D158" i="9"/>
  <c r="D157" i="9"/>
  <c r="D156" i="9"/>
  <c r="D155" i="9"/>
  <c r="D154" i="9"/>
  <c r="D153" i="9"/>
  <c r="AO149" i="24"/>
  <c r="AN149" i="24"/>
  <c r="AM149" i="24"/>
  <c r="AL149" i="24"/>
  <c r="AK149" i="24"/>
  <c r="AJ149" i="24"/>
  <c r="AI149" i="24"/>
  <c r="AH149" i="24"/>
  <c r="AG149" i="24"/>
  <c r="AF149" i="24"/>
  <c r="AE149" i="24"/>
  <c r="AD149" i="24"/>
  <c r="AC149" i="24"/>
  <c r="AB149" i="24"/>
  <c r="AA149" i="24"/>
  <c r="Z149" i="24"/>
  <c r="Y149" i="24"/>
  <c r="X149" i="24"/>
  <c r="W149" i="24"/>
  <c r="AO148" i="24"/>
  <c r="AN148" i="24"/>
  <c r="AM148" i="24"/>
  <c r="AL148" i="24"/>
  <c r="AK148" i="24"/>
  <c r="AJ148" i="24"/>
  <c r="AI148" i="24"/>
  <c r="AH148" i="24"/>
  <c r="AG148" i="24"/>
  <c r="AF148" i="24"/>
  <c r="AE148" i="24"/>
  <c r="AD148" i="24"/>
  <c r="AC148" i="24"/>
  <c r="AB148" i="24"/>
  <c r="AA148" i="24"/>
  <c r="Z148" i="24"/>
  <c r="Y148" i="24"/>
  <c r="X148" i="24"/>
  <c r="W148" i="24"/>
  <c r="AO147" i="24"/>
  <c r="AN147" i="24"/>
  <c r="AM147" i="24"/>
  <c r="AL147" i="24"/>
  <c r="AK147" i="24"/>
  <c r="AJ147" i="24"/>
  <c r="AI147" i="24"/>
  <c r="AH147" i="24"/>
  <c r="AG147" i="24"/>
  <c r="AF147" i="24"/>
  <c r="AE147" i="24"/>
  <c r="AD147" i="24"/>
  <c r="AC147" i="24"/>
  <c r="AB147" i="24"/>
  <c r="AA147" i="24"/>
  <c r="Z147" i="24"/>
  <c r="Y147" i="24"/>
  <c r="X147" i="24"/>
  <c r="W147" i="24"/>
  <c r="AO146" i="24" l="1"/>
  <c r="AN146" i="24"/>
  <c r="AM146" i="24"/>
  <c r="AL146" i="24"/>
  <c r="AK146" i="24"/>
  <c r="AJ146" i="24"/>
  <c r="AI146" i="24"/>
  <c r="AH146" i="24"/>
  <c r="AG146" i="24"/>
  <c r="AF146" i="24"/>
  <c r="AE146" i="24"/>
  <c r="AD146" i="24"/>
  <c r="AC146" i="24"/>
  <c r="AB146" i="24"/>
  <c r="AA146" i="24"/>
  <c r="Z146" i="24"/>
  <c r="Y146" i="24"/>
  <c r="X146" i="24"/>
  <c r="W146" i="24"/>
  <c r="AO145" i="24"/>
  <c r="AN145" i="24"/>
  <c r="AM145" i="24"/>
  <c r="AL145" i="24"/>
  <c r="AK145" i="24"/>
  <c r="AJ145" i="24"/>
  <c r="AI145" i="24"/>
  <c r="AH145" i="24"/>
  <c r="AG145" i="24"/>
  <c r="AF145" i="24"/>
  <c r="AE145" i="24"/>
  <c r="AD145" i="24"/>
  <c r="AC145" i="24"/>
  <c r="AB145" i="24"/>
  <c r="AA145" i="24"/>
  <c r="Z145" i="24"/>
  <c r="Y145" i="24"/>
  <c r="X145" i="24"/>
  <c r="W145" i="24"/>
  <c r="AO144" i="24"/>
  <c r="AN144" i="24"/>
  <c r="AM144" i="24"/>
  <c r="AL144" i="24"/>
  <c r="AK144" i="24"/>
  <c r="AJ144" i="24"/>
  <c r="AI144" i="24"/>
  <c r="AH144" i="24"/>
  <c r="AG144" i="24"/>
  <c r="AF144" i="24"/>
  <c r="AE144" i="24"/>
  <c r="AD144" i="24"/>
  <c r="AC144" i="24"/>
  <c r="AB144" i="24"/>
  <c r="AA144" i="24"/>
  <c r="Z144" i="24"/>
  <c r="Y144" i="24"/>
  <c r="X144" i="24"/>
  <c r="W144" i="24"/>
  <c r="AO143" i="24"/>
  <c r="AN143" i="24"/>
  <c r="AM143" i="24"/>
  <c r="AL143" i="24"/>
  <c r="AK143" i="24"/>
  <c r="AJ143" i="24"/>
  <c r="AI143" i="24"/>
  <c r="AH143" i="24"/>
  <c r="AG143" i="24"/>
  <c r="AF143" i="24"/>
  <c r="AE143" i="24"/>
  <c r="AD143" i="24"/>
  <c r="AC143" i="24"/>
  <c r="AB143" i="24"/>
  <c r="AA143" i="24"/>
  <c r="Z143" i="24"/>
  <c r="Y143" i="24"/>
  <c r="X143" i="24"/>
  <c r="W143" i="24"/>
  <c r="AO142" i="24"/>
  <c r="AN142" i="24"/>
  <c r="AM142" i="24"/>
  <c r="AL142" i="24"/>
  <c r="AK142" i="24"/>
  <c r="AJ142" i="24"/>
  <c r="AI142" i="24"/>
  <c r="AH142" i="24"/>
  <c r="AG142" i="24"/>
  <c r="AF142" i="24"/>
  <c r="AE142" i="24"/>
  <c r="AD142" i="24"/>
  <c r="AC142" i="24"/>
  <c r="AB142" i="24"/>
  <c r="AA142" i="24"/>
  <c r="Z142" i="24"/>
  <c r="Y142" i="24"/>
  <c r="X142" i="24"/>
  <c r="W142" i="24"/>
  <c r="AO141" i="24"/>
  <c r="AN141" i="24"/>
  <c r="AM141" i="24"/>
  <c r="AL141" i="24"/>
  <c r="AK141" i="24"/>
  <c r="AJ141" i="24"/>
  <c r="AI141" i="24"/>
  <c r="AH141" i="24"/>
  <c r="AG141" i="24"/>
  <c r="AF141" i="24"/>
  <c r="AE141" i="24"/>
  <c r="AD141" i="24"/>
  <c r="AC141" i="24"/>
  <c r="AB141" i="24"/>
  <c r="AA141" i="24"/>
  <c r="Z141" i="24"/>
  <c r="Y141" i="24"/>
  <c r="X141" i="24"/>
  <c r="W141" i="24"/>
  <c r="C143" i="9" l="1"/>
  <c r="AO140" i="24" l="1"/>
  <c r="AN140" i="24"/>
  <c r="AM140" i="24"/>
  <c r="AL140" i="24"/>
  <c r="AK140" i="24"/>
  <c r="AJ140" i="24"/>
  <c r="AI140" i="24"/>
  <c r="AH140" i="24"/>
  <c r="AG140" i="24"/>
  <c r="AF140" i="24"/>
  <c r="AE140" i="24"/>
  <c r="AD140" i="24"/>
  <c r="AC140" i="24"/>
  <c r="AB140" i="24"/>
  <c r="AA140" i="24"/>
  <c r="Z140" i="24"/>
  <c r="Y140" i="24"/>
  <c r="X140" i="24"/>
  <c r="W140" i="24"/>
  <c r="AO139" i="24"/>
  <c r="AN139" i="24"/>
  <c r="AM139" i="24"/>
  <c r="AL139" i="24"/>
  <c r="AK139" i="24"/>
  <c r="AJ139" i="24"/>
  <c r="AI139" i="24"/>
  <c r="AH139" i="24"/>
  <c r="AG139" i="24"/>
  <c r="AF139" i="24"/>
  <c r="AE139" i="24"/>
  <c r="AD139" i="24"/>
  <c r="AC139" i="24"/>
  <c r="AB139" i="24"/>
  <c r="AA139" i="24"/>
  <c r="Z139" i="24"/>
  <c r="Y139" i="24"/>
  <c r="X139" i="24"/>
  <c r="W139" i="24"/>
  <c r="AO138" i="24"/>
  <c r="AN138" i="24"/>
  <c r="AM138" i="24"/>
  <c r="AL138" i="24"/>
  <c r="AK138" i="24"/>
  <c r="AJ138" i="24"/>
  <c r="AI138" i="24"/>
  <c r="AH138" i="24"/>
  <c r="AG138" i="24"/>
  <c r="AF138" i="24"/>
  <c r="AE138" i="24"/>
  <c r="AD138" i="24"/>
  <c r="AC138" i="24"/>
  <c r="AB138" i="24"/>
  <c r="AA138" i="24"/>
  <c r="Z138" i="24"/>
  <c r="Y138" i="24"/>
  <c r="X138" i="24"/>
  <c r="W138" i="24"/>
  <c r="C140" i="9" l="1"/>
  <c r="AO137" i="24" l="1"/>
  <c r="AN137" i="24"/>
  <c r="AM137" i="24"/>
  <c r="AL137" i="24"/>
  <c r="AK137" i="24"/>
  <c r="AJ137" i="24"/>
  <c r="AI137" i="24"/>
  <c r="AH137" i="24"/>
  <c r="AG137" i="24"/>
  <c r="AF137" i="24"/>
  <c r="AE137" i="24"/>
  <c r="AD137" i="24"/>
  <c r="AC137" i="24"/>
  <c r="AB137" i="24"/>
  <c r="AA137" i="24"/>
  <c r="Z137" i="24"/>
  <c r="Y137" i="24"/>
  <c r="X137" i="24"/>
  <c r="W137" i="24"/>
  <c r="AO136" i="24"/>
  <c r="AN136" i="24"/>
  <c r="AM136" i="24"/>
  <c r="AL136" i="24"/>
  <c r="AK136" i="24"/>
  <c r="AJ136" i="24"/>
  <c r="AI136" i="24"/>
  <c r="AH136" i="24"/>
  <c r="AG136" i="24"/>
  <c r="AF136" i="24"/>
  <c r="AE136" i="24"/>
  <c r="AD136" i="24"/>
  <c r="AC136" i="24"/>
  <c r="AB136" i="24"/>
  <c r="AA136" i="24"/>
  <c r="Z136" i="24"/>
  <c r="Y136" i="24"/>
  <c r="X136" i="24"/>
  <c r="W136" i="24"/>
  <c r="AO135" i="24"/>
  <c r="AN135" i="24"/>
  <c r="AM135" i="24"/>
  <c r="AL135" i="24"/>
  <c r="AK135" i="24"/>
  <c r="AJ135" i="24"/>
  <c r="AI135" i="24"/>
  <c r="AH135" i="24"/>
  <c r="AG135" i="24"/>
  <c r="AF135" i="24"/>
  <c r="AE135" i="24"/>
  <c r="AD135" i="24"/>
  <c r="AC135" i="24"/>
  <c r="AB135" i="24"/>
  <c r="AA135" i="24"/>
  <c r="Z135" i="24"/>
  <c r="Y135" i="24"/>
  <c r="X135" i="24"/>
  <c r="W135" i="24"/>
  <c r="C139" i="9" l="1"/>
  <c r="C138" i="9"/>
  <c r="AO134" i="24" l="1"/>
  <c r="AN134" i="24"/>
  <c r="AM134" i="24"/>
  <c r="AL134" i="24"/>
  <c r="AK134" i="24"/>
  <c r="AJ134" i="24"/>
  <c r="AI134" i="24"/>
  <c r="AH134" i="24"/>
  <c r="AG134" i="24"/>
  <c r="AF134" i="24"/>
  <c r="AE134" i="24"/>
  <c r="AD134" i="24"/>
  <c r="AC134" i="24"/>
  <c r="AB134" i="24"/>
  <c r="AA134" i="24"/>
  <c r="Z134" i="24"/>
  <c r="Y134" i="24"/>
  <c r="X134" i="24"/>
  <c r="W134" i="24"/>
  <c r="AO133" i="24"/>
  <c r="AN133" i="24"/>
  <c r="AM133" i="24"/>
  <c r="AL133" i="24"/>
  <c r="AK133" i="24"/>
  <c r="AJ133" i="24"/>
  <c r="AI133" i="24"/>
  <c r="AH133" i="24"/>
  <c r="AG133" i="24"/>
  <c r="AF133" i="24"/>
  <c r="AE133" i="24"/>
  <c r="AD133" i="24"/>
  <c r="AC133" i="24"/>
  <c r="AB133" i="24"/>
  <c r="AA133" i="24"/>
  <c r="Z133" i="24"/>
  <c r="Y133" i="24"/>
  <c r="X133" i="24"/>
  <c r="W133" i="24"/>
  <c r="AO132" i="24"/>
  <c r="AN132" i="24"/>
  <c r="AM132" i="24"/>
  <c r="AL132" i="24"/>
  <c r="AK132" i="24"/>
  <c r="AJ132" i="24"/>
  <c r="AI132" i="24"/>
  <c r="AH132" i="24"/>
  <c r="AG132" i="24"/>
  <c r="AF132" i="24"/>
  <c r="AE132" i="24"/>
  <c r="AD132" i="24"/>
  <c r="AC132" i="24"/>
  <c r="AB132" i="24"/>
  <c r="AA132" i="24"/>
  <c r="Z132" i="24"/>
  <c r="Y132" i="24"/>
  <c r="X132" i="24"/>
  <c r="W132" i="24"/>
  <c r="D152" i="9" l="1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C134" i="9" l="1"/>
  <c r="AO131" i="24" l="1"/>
  <c r="AN131" i="24"/>
  <c r="AM131" i="24"/>
  <c r="AL131" i="24"/>
  <c r="AK131" i="24"/>
  <c r="AJ131" i="24"/>
  <c r="AI131" i="24"/>
  <c r="AH131" i="24"/>
  <c r="AG131" i="24"/>
  <c r="AF131" i="24"/>
  <c r="AE131" i="24"/>
  <c r="AD131" i="24"/>
  <c r="AC131" i="24"/>
  <c r="AB131" i="24"/>
  <c r="AA131" i="24"/>
  <c r="Z131" i="24"/>
  <c r="Y131" i="24"/>
  <c r="X131" i="24"/>
  <c r="W131" i="24"/>
  <c r="AO130" i="24"/>
  <c r="AN130" i="24"/>
  <c r="AM130" i="24"/>
  <c r="AL130" i="24"/>
  <c r="AK130" i="24"/>
  <c r="AJ130" i="24"/>
  <c r="AI130" i="24"/>
  <c r="AH130" i="24"/>
  <c r="AG130" i="24"/>
  <c r="AF130" i="24"/>
  <c r="AE130" i="24"/>
  <c r="AD130" i="24"/>
  <c r="AC130" i="24"/>
  <c r="AB130" i="24"/>
  <c r="AA130" i="24"/>
  <c r="Z130" i="24"/>
  <c r="Y130" i="24"/>
  <c r="X130" i="24"/>
  <c r="W130" i="24"/>
  <c r="AO129" i="24"/>
  <c r="AN129" i="24"/>
  <c r="AM129" i="24"/>
  <c r="AL129" i="24"/>
  <c r="AK129" i="24"/>
  <c r="AJ129" i="24"/>
  <c r="AI129" i="24"/>
  <c r="AH129" i="24"/>
  <c r="AG129" i="24"/>
  <c r="AF129" i="24"/>
  <c r="AE129" i="24"/>
  <c r="AD129" i="24"/>
  <c r="AC129" i="24"/>
  <c r="AB129" i="24"/>
  <c r="AA129" i="24"/>
  <c r="Z129" i="24"/>
  <c r="Y129" i="24"/>
  <c r="X129" i="24"/>
  <c r="W129" i="24"/>
  <c r="AO128" i="24" l="1"/>
  <c r="AN128" i="24"/>
  <c r="AM128" i="24"/>
  <c r="AL128" i="24"/>
  <c r="AK128" i="24"/>
  <c r="AJ128" i="24"/>
  <c r="AI128" i="24"/>
  <c r="AH128" i="24"/>
  <c r="AG128" i="24"/>
  <c r="AF128" i="24"/>
  <c r="AE128" i="24"/>
  <c r="AD128" i="24"/>
  <c r="AC128" i="24"/>
  <c r="AB128" i="24"/>
  <c r="AA128" i="24"/>
  <c r="Z128" i="24"/>
  <c r="Y128" i="24"/>
  <c r="X128" i="24"/>
  <c r="W128" i="24"/>
  <c r="AO127" i="24"/>
  <c r="AN127" i="24"/>
  <c r="AM127" i="24"/>
  <c r="AL127" i="24"/>
  <c r="AK127" i="24"/>
  <c r="AJ127" i="24"/>
  <c r="AI127" i="24"/>
  <c r="AH127" i="24"/>
  <c r="AG127" i="24"/>
  <c r="AF127" i="24"/>
  <c r="AE127" i="24"/>
  <c r="AD127" i="24"/>
  <c r="AC127" i="24"/>
  <c r="AB127" i="24"/>
  <c r="AA127" i="24"/>
  <c r="Z127" i="24"/>
  <c r="Y127" i="24"/>
  <c r="X127" i="24"/>
  <c r="W127" i="24"/>
  <c r="AO126" i="24"/>
  <c r="AN126" i="24"/>
  <c r="AM126" i="24"/>
  <c r="AL126" i="24"/>
  <c r="AK126" i="24"/>
  <c r="AJ126" i="24"/>
  <c r="AI126" i="24"/>
  <c r="AH126" i="24"/>
  <c r="AG126" i="24"/>
  <c r="AF126" i="24"/>
  <c r="AE126" i="24"/>
  <c r="AD126" i="24"/>
  <c r="AC126" i="24"/>
  <c r="AB126" i="24"/>
  <c r="AA126" i="24"/>
  <c r="Z126" i="24"/>
  <c r="Y126" i="24"/>
  <c r="X126" i="24"/>
  <c r="W126" i="24"/>
  <c r="AO125" i="24" l="1"/>
  <c r="AN125" i="24"/>
  <c r="AM125" i="24"/>
  <c r="AL125" i="24"/>
  <c r="AK125" i="24"/>
  <c r="AJ125" i="24"/>
  <c r="AI125" i="24"/>
  <c r="AH125" i="24"/>
  <c r="AG125" i="24"/>
  <c r="AF125" i="24"/>
  <c r="AE125" i="24"/>
  <c r="AD125" i="24"/>
  <c r="AC125" i="24"/>
  <c r="AB125" i="24"/>
  <c r="AA125" i="24"/>
  <c r="Z125" i="24"/>
  <c r="Y125" i="24"/>
  <c r="X125" i="24"/>
  <c r="W125" i="24"/>
  <c r="AO124" i="24"/>
  <c r="AN124" i="24"/>
  <c r="AM124" i="24"/>
  <c r="AL124" i="24"/>
  <c r="AK124" i="24"/>
  <c r="AJ124" i="24"/>
  <c r="AI124" i="24"/>
  <c r="AH124" i="24"/>
  <c r="AG124" i="24"/>
  <c r="AF124" i="24"/>
  <c r="AE124" i="24"/>
  <c r="AD124" i="24"/>
  <c r="AC124" i="24"/>
  <c r="AB124" i="24"/>
  <c r="AA124" i="24"/>
  <c r="Z124" i="24"/>
  <c r="Y124" i="24"/>
  <c r="X124" i="24"/>
  <c r="W124" i="24"/>
  <c r="AO123" i="24"/>
  <c r="AN123" i="24"/>
  <c r="AM123" i="24"/>
  <c r="AL123" i="24"/>
  <c r="AK123" i="24"/>
  <c r="AJ123" i="24"/>
  <c r="AI123" i="24"/>
  <c r="AH123" i="24"/>
  <c r="AG123" i="24"/>
  <c r="AF123" i="24"/>
  <c r="AE123" i="24"/>
  <c r="AD123" i="24"/>
  <c r="AC123" i="24"/>
  <c r="AB123" i="24"/>
  <c r="AA123" i="24"/>
  <c r="Z123" i="24"/>
  <c r="Y123" i="24"/>
  <c r="X123" i="24"/>
  <c r="W123" i="24"/>
  <c r="AO122" i="24" l="1"/>
  <c r="AN122" i="24"/>
  <c r="AM122" i="24"/>
  <c r="AL122" i="24"/>
  <c r="AK122" i="24"/>
  <c r="AJ122" i="24"/>
  <c r="AI122" i="24"/>
  <c r="AH122" i="24"/>
  <c r="AG122" i="24"/>
  <c r="AF122" i="24"/>
  <c r="AE122" i="24"/>
  <c r="AD122" i="24"/>
  <c r="AC122" i="24"/>
  <c r="AB122" i="24"/>
  <c r="AA122" i="24"/>
  <c r="Z122" i="24"/>
  <c r="Y122" i="24"/>
  <c r="X122" i="24"/>
  <c r="W122" i="24"/>
  <c r="AO121" i="24"/>
  <c r="AN121" i="24"/>
  <c r="AM121" i="24"/>
  <c r="AL121" i="24"/>
  <c r="AK121" i="24"/>
  <c r="AJ121" i="24"/>
  <c r="AI121" i="24"/>
  <c r="AH121" i="24"/>
  <c r="AG121" i="24"/>
  <c r="AF121" i="24"/>
  <c r="AE121" i="24"/>
  <c r="AD121" i="24"/>
  <c r="AC121" i="24"/>
  <c r="AB121" i="24"/>
  <c r="AA121" i="24"/>
  <c r="Z121" i="24"/>
  <c r="Y121" i="24"/>
  <c r="X121" i="24"/>
  <c r="W121" i="24"/>
  <c r="AO120" i="24"/>
  <c r="AN120" i="24"/>
  <c r="AM120" i="24"/>
  <c r="AL120" i="24"/>
  <c r="AK120" i="24"/>
  <c r="AJ120" i="24"/>
  <c r="AI120" i="24"/>
  <c r="AH120" i="24"/>
  <c r="AG120" i="24"/>
  <c r="AF120" i="24"/>
  <c r="AE120" i="24"/>
  <c r="AD120" i="24"/>
  <c r="AC120" i="24"/>
  <c r="AB120" i="24"/>
  <c r="AA120" i="24"/>
  <c r="Z120" i="24"/>
  <c r="Y120" i="24"/>
  <c r="X120" i="24"/>
  <c r="W120" i="24"/>
  <c r="W119" i="24"/>
  <c r="AO119" i="24" l="1"/>
  <c r="AN119" i="24"/>
  <c r="AM119" i="24"/>
  <c r="AL119" i="24"/>
  <c r="AK119" i="24"/>
  <c r="AJ119" i="24"/>
  <c r="AI119" i="24"/>
  <c r="AH119" i="24"/>
  <c r="AG119" i="24"/>
  <c r="AF119" i="24"/>
  <c r="AE119" i="24"/>
  <c r="AD119" i="24"/>
  <c r="AC119" i="24"/>
  <c r="AB119" i="24"/>
  <c r="AA119" i="24"/>
  <c r="Z119" i="24"/>
  <c r="Y119" i="24"/>
  <c r="X119" i="24"/>
  <c r="AO118" i="24"/>
  <c r="AN118" i="24"/>
  <c r="AM118" i="24"/>
  <c r="AL118" i="24"/>
  <c r="AK118" i="24"/>
  <c r="AJ118" i="24"/>
  <c r="AI118" i="24"/>
  <c r="AH118" i="24"/>
  <c r="AG118" i="24"/>
  <c r="AF118" i="24"/>
  <c r="AE118" i="24"/>
  <c r="AD118" i="24"/>
  <c r="AC118" i="24"/>
  <c r="AB118" i="24"/>
  <c r="AA118" i="24"/>
  <c r="Z118" i="24"/>
  <c r="Y118" i="24"/>
  <c r="X118" i="24"/>
  <c r="W118" i="24"/>
  <c r="AO117" i="24"/>
  <c r="AN117" i="24"/>
  <c r="AM117" i="24"/>
  <c r="AL117" i="24"/>
  <c r="AK117" i="24"/>
  <c r="AJ117" i="24"/>
  <c r="AI117" i="24"/>
  <c r="AH117" i="24"/>
  <c r="AG117" i="24"/>
  <c r="AF117" i="24"/>
  <c r="AE117" i="24"/>
  <c r="AD117" i="24"/>
  <c r="AC117" i="24"/>
  <c r="AB117" i="24"/>
  <c r="AA117" i="24"/>
  <c r="Z117" i="24"/>
  <c r="Y117" i="24"/>
  <c r="X117" i="24"/>
  <c r="W117" i="24"/>
  <c r="AO116" i="24" l="1"/>
  <c r="AN116" i="24"/>
  <c r="AM116" i="24"/>
  <c r="AL116" i="24"/>
  <c r="AK116" i="24"/>
  <c r="AJ116" i="24"/>
  <c r="AI116" i="24"/>
  <c r="AH116" i="24"/>
  <c r="AG116" i="24"/>
  <c r="AF116" i="24"/>
  <c r="AE116" i="24"/>
  <c r="AD116" i="24"/>
  <c r="AC116" i="24"/>
  <c r="AB116" i="24"/>
  <c r="AA116" i="24"/>
  <c r="Z116" i="24"/>
  <c r="Y116" i="24"/>
  <c r="X116" i="24"/>
  <c r="W116" i="24"/>
  <c r="AO115" i="24"/>
  <c r="AN115" i="24"/>
  <c r="AM115" i="24"/>
  <c r="AL115" i="24"/>
  <c r="AK115" i="24"/>
  <c r="AJ115" i="24"/>
  <c r="AI115" i="24"/>
  <c r="AH115" i="24"/>
  <c r="AG115" i="24"/>
  <c r="AF115" i="24"/>
  <c r="AE115" i="24"/>
  <c r="AD115" i="24"/>
  <c r="AC115" i="24"/>
  <c r="AB115" i="24"/>
  <c r="AA115" i="24"/>
  <c r="Z115" i="24"/>
  <c r="Y115" i="24"/>
  <c r="X115" i="24"/>
  <c r="W115" i="24"/>
  <c r="AO114" i="24"/>
  <c r="AN114" i="24"/>
  <c r="AM114" i="24"/>
  <c r="AL114" i="24"/>
  <c r="AK114" i="24"/>
  <c r="AJ114" i="24"/>
  <c r="AI114" i="24"/>
  <c r="AH114" i="24"/>
  <c r="AG114" i="24"/>
  <c r="AF114" i="24"/>
  <c r="AE114" i="24"/>
  <c r="AD114" i="24"/>
  <c r="AC114" i="24"/>
  <c r="AB114" i="24"/>
  <c r="AA114" i="24"/>
  <c r="Z114" i="24"/>
  <c r="Y114" i="24"/>
  <c r="X114" i="24"/>
  <c r="W114" i="24"/>
  <c r="AO113" i="24" l="1"/>
  <c r="AN113" i="24"/>
  <c r="AM113" i="24"/>
  <c r="AL113" i="24"/>
  <c r="AK113" i="24"/>
  <c r="AJ113" i="24"/>
  <c r="AI113" i="24"/>
  <c r="AH113" i="24"/>
  <c r="AG113" i="24"/>
  <c r="AF113" i="24"/>
  <c r="AE113" i="24"/>
  <c r="AD113" i="24"/>
  <c r="AC113" i="24"/>
  <c r="AB113" i="24"/>
  <c r="AA113" i="24"/>
  <c r="Z113" i="24"/>
  <c r="Y113" i="24"/>
  <c r="X113" i="24"/>
  <c r="W113" i="24"/>
  <c r="AO112" i="24"/>
  <c r="AN112" i="24"/>
  <c r="AM112" i="24"/>
  <c r="AL112" i="24"/>
  <c r="AK112" i="24"/>
  <c r="AJ112" i="24"/>
  <c r="AI112" i="24"/>
  <c r="AH112" i="24"/>
  <c r="AG112" i="24"/>
  <c r="AF112" i="24"/>
  <c r="AE112" i="24"/>
  <c r="AD112" i="24"/>
  <c r="AC112" i="24"/>
  <c r="AB112" i="24"/>
  <c r="AA112" i="24"/>
  <c r="Z112" i="24"/>
  <c r="Y112" i="24"/>
  <c r="X112" i="24"/>
  <c r="W112" i="24"/>
  <c r="AO111" i="24"/>
  <c r="AN111" i="24"/>
  <c r="AM111" i="24"/>
  <c r="AL111" i="24"/>
  <c r="AK111" i="24"/>
  <c r="AJ111" i="24"/>
  <c r="AI111" i="24"/>
  <c r="AH111" i="24"/>
  <c r="AG111" i="24"/>
  <c r="AF111" i="24"/>
  <c r="AE111" i="24"/>
  <c r="AD111" i="24"/>
  <c r="AC111" i="24"/>
  <c r="AB111" i="24"/>
  <c r="AA111" i="24"/>
  <c r="Z111" i="24"/>
  <c r="Y111" i="24"/>
  <c r="X111" i="24"/>
  <c r="W111" i="24"/>
  <c r="C101" i="9" l="1"/>
  <c r="C113" i="9"/>
  <c r="AO110" i="24" l="1"/>
  <c r="AN110" i="24"/>
  <c r="AM110" i="24"/>
  <c r="AL110" i="24"/>
  <c r="AK110" i="24"/>
  <c r="AJ110" i="24"/>
  <c r="AI110" i="24"/>
  <c r="AH110" i="24"/>
  <c r="AG110" i="24"/>
  <c r="AF110" i="24"/>
  <c r="AE110" i="24"/>
  <c r="AD110" i="24"/>
  <c r="AC110" i="24"/>
  <c r="AB110" i="24"/>
  <c r="AA110" i="24"/>
  <c r="Z110" i="24"/>
  <c r="Y110" i="24"/>
  <c r="X110" i="24"/>
  <c r="W110" i="24"/>
  <c r="AO109" i="24"/>
  <c r="AN109" i="24"/>
  <c r="AM109" i="24"/>
  <c r="AL109" i="24"/>
  <c r="AK109" i="24"/>
  <c r="AJ109" i="24"/>
  <c r="AI109" i="24"/>
  <c r="AH109" i="24"/>
  <c r="AG109" i="24"/>
  <c r="AF109" i="24"/>
  <c r="AE109" i="24"/>
  <c r="AD109" i="24"/>
  <c r="AC109" i="24"/>
  <c r="AB109" i="24"/>
  <c r="AA109" i="24"/>
  <c r="Z109" i="24"/>
  <c r="Y109" i="24"/>
  <c r="X109" i="24"/>
  <c r="W109" i="24"/>
  <c r="AO108" i="24"/>
  <c r="AN108" i="24"/>
  <c r="AM108" i="24"/>
  <c r="AL108" i="24"/>
  <c r="AK108" i="24"/>
  <c r="AJ108" i="24"/>
  <c r="AI108" i="24"/>
  <c r="AH108" i="24"/>
  <c r="AG108" i="24"/>
  <c r="AF108" i="24"/>
  <c r="AE108" i="24"/>
  <c r="AD108" i="24"/>
  <c r="AC108" i="24"/>
  <c r="AB108" i="24"/>
  <c r="AA108" i="24"/>
  <c r="Z108" i="24"/>
  <c r="Y108" i="24"/>
  <c r="X108" i="24"/>
  <c r="W108" i="24"/>
  <c r="AO107" i="24" l="1"/>
  <c r="AN107" i="24"/>
  <c r="AM107" i="24"/>
  <c r="AL107" i="24"/>
  <c r="AK107" i="24"/>
  <c r="AJ107" i="24"/>
  <c r="AI107" i="24"/>
  <c r="AH107" i="24"/>
  <c r="AG107" i="24"/>
  <c r="AF107" i="24"/>
  <c r="AE107" i="24"/>
  <c r="AD107" i="24"/>
  <c r="AC107" i="24"/>
  <c r="AB107" i="24"/>
  <c r="AA107" i="24"/>
  <c r="Z107" i="24"/>
  <c r="Y107" i="24"/>
  <c r="X107" i="24"/>
  <c r="W107" i="24"/>
  <c r="AO106" i="24"/>
  <c r="AN106" i="24"/>
  <c r="AM106" i="24"/>
  <c r="AL106" i="24"/>
  <c r="AK106" i="24"/>
  <c r="AJ106" i="24"/>
  <c r="AI106" i="24"/>
  <c r="AH106" i="24"/>
  <c r="AG106" i="24"/>
  <c r="AF106" i="24"/>
  <c r="AE106" i="24"/>
  <c r="AD106" i="24"/>
  <c r="AC106" i="24"/>
  <c r="AB106" i="24"/>
  <c r="AA106" i="24"/>
  <c r="Z106" i="24"/>
  <c r="Y106" i="24"/>
  <c r="X106" i="24"/>
  <c r="W106" i="24"/>
  <c r="AO105" i="24"/>
  <c r="AN105" i="24"/>
  <c r="AM105" i="24"/>
  <c r="AL105" i="24"/>
  <c r="AK105" i="24"/>
  <c r="AJ105" i="24"/>
  <c r="AI105" i="24"/>
  <c r="AH105" i="24"/>
  <c r="AG105" i="24"/>
  <c r="AF105" i="24"/>
  <c r="AE105" i="24"/>
  <c r="AD105" i="24"/>
  <c r="AC105" i="24"/>
  <c r="AB105" i="24"/>
  <c r="AA105" i="24"/>
  <c r="Z105" i="24"/>
  <c r="Y105" i="24"/>
  <c r="X105" i="24"/>
  <c r="W105" i="24"/>
  <c r="AO104" i="24" l="1"/>
  <c r="AN104" i="24"/>
  <c r="AM104" i="24"/>
  <c r="AL104" i="24"/>
  <c r="AK104" i="24"/>
  <c r="AJ104" i="24"/>
  <c r="AI104" i="24"/>
  <c r="AH104" i="24"/>
  <c r="AG104" i="24"/>
  <c r="AF104" i="24"/>
  <c r="AE104" i="24"/>
  <c r="AD104" i="24"/>
  <c r="AC104" i="24"/>
  <c r="AB104" i="24"/>
  <c r="AA104" i="24"/>
  <c r="Z104" i="24"/>
  <c r="Y104" i="24"/>
  <c r="X104" i="24"/>
  <c r="W104" i="24"/>
  <c r="AO103" i="24"/>
  <c r="AN103" i="24"/>
  <c r="AM103" i="24"/>
  <c r="AL103" i="24"/>
  <c r="AK103" i="24"/>
  <c r="AJ103" i="24"/>
  <c r="AI103" i="24"/>
  <c r="AH103" i="24"/>
  <c r="AG103" i="24"/>
  <c r="AF103" i="24"/>
  <c r="AE103" i="24"/>
  <c r="AD103" i="24"/>
  <c r="AC103" i="24"/>
  <c r="AB103" i="24"/>
  <c r="AA103" i="24"/>
  <c r="Z103" i="24"/>
  <c r="Y103" i="24"/>
  <c r="X103" i="24"/>
  <c r="W103" i="24"/>
  <c r="AO102" i="24"/>
  <c r="AN102" i="24"/>
  <c r="AM102" i="24"/>
  <c r="AL102" i="24"/>
  <c r="AK102" i="24"/>
  <c r="AJ102" i="24"/>
  <c r="AI102" i="24"/>
  <c r="AH102" i="24"/>
  <c r="AG102" i="24"/>
  <c r="AF102" i="24"/>
  <c r="AE102" i="24"/>
  <c r="AD102" i="24"/>
  <c r="AC102" i="24"/>
  <c r="AB102" i="24"/>
  <c r="AA102" i="24"/>
  <c r="Z102" i="24"/>
  <c r="Y102" i="24"/>
  <c r="X102" i="24"/>
  <c r="W102" i="24"/>
  <c r="AO101" i="24" l="1"/>
  <c r="AN101" i="24"/>
  <c r="AM101" i="24"/>
  <c r="AL101" i="24"/>
  <c r="AK101" i="24"/>
  <c r="AJ101" i="24"/>
  <c r="AI101" i="24"/>
  <c r="AH101" i="24"/>
  <c r="AG101" i="24"/>
  <c r="AF101" i="24"/>
  <c r="AE101" i="24"/>
  <c r="AD101" i="24"/>
  <c r="AC101" i="24"/>
  <c r="AB101" i="24"/>
  <c r="AA101" i="24"/>
  <c r="Z101" i="24"/>
  <c r="Y101" i="24"/>
  <c r="X101" i="24"/>
  <c r="W101" i="24"/>
  <c r="AO100" i="24"/>
  <c r="AN100" i="24"/>
  <c r="AM100" i="24"/>
  <c r="AL100" i="24"/>
  <c r="AK100" i="24"/>
  <c r="AJ100" i="24"/>
  <c r="AI100" i="24"/>
  <c r="AH100" i="24"/>
  <c r="AG100" i="24"/>
  <c r="AF100" i="24"/>
  <c r="AE100" i="24"/>
  <c r="AD100" i="24"/>
  <c r="AC100" i="24"/>
  <c r="AB100" i="24"/>
  <c r="AA100" i="24"/>
  <c r="Z100" i="24"/>
  <c r="Y100" i="24"/>
  <c r="X100" i="24"/>
  <c r="W100" i="24"/>
  <c r="AO99" i="24"/>
  <c r="AN99" i="24"/>
  <c r="AM99" i="24"/>
  <c r="AL99" i="24"/>
  <c r="AK99" i="24"/>
  <c r="AJ99" i="24"/>
  <c r="AI99" i="24"/>
  <c r="AH99" i="24"/>
  <c r="AG99" i="24"/>
  <c r="AF99" i="24"/>
  <c r="AE99" i="24"/>
  <c r="AD99" i="24"/>
  <c r="AC99" i="24"/>
  <c r="AB99" i="24"/>
  <c r="AA99" i="24"/>
  <c r="Z99" i="24"/>
  <c r="Y99" i="24"/>
  <c r="X99" i="24"/>
  <c r="W99" i="24"/>
  <c r="AO98" i="24" l="1"/>
  <c r="AN98" i="24"/>
  <c r="AM98" i="24"/>
  <c r="AL98" i="24"/>
  <c r="AK98" i="24"/>
  <c r="AJ98" i="24"/>
  <c r="AI98" i="24"/>
  <c r="AH98" i="24"/>
  <c r="AG98" i="24"/>
  <c r="AF98" i="24"/>
  <c r="AE98" i="24"/>
  <c r="AD98" i="24"/>
  <c r="AC98" i="24"/>
  <c r="AB98" i="24"/>
  <c r="AA98" i="24"/>
  <c r="Z98" i="24"/>
  <c r="Y98" i="24"/>
  <c r="X98" i="24"/>
  <c r="W98" i="24"/>
  <c r="AO97" i="24"/>
  <c r="AN97" i="24"/>
  <c r="AM97" i="24"/>
  <c r="AL97" i="24"/>
  <c r="AK97" i="24"/>
  <c r="AJ97" i="24"/>
  <c r="AI97" i="24"/>
  <c r="AH97" i="24"/>
  <c r="AG97" i="24"/>
  <c r="AF97" i="24"/>
  <c r="AE97" i="24"/>
  <c r="AD97" i="24"/>
  <c r="AC97" i="24"/>
  <c r="AB97" i="24"/>
  <c r="AA97" i="24"/>
  <c r="Z97" i="24"/>
  <c r="Y97" i="24"/>
  <c r="X97" i="24"/>
  <c r="W97" i="24"/>
  <c r="AO96" i="24"/>
  <c r="AN96" i="24"/>
  <c r="AM96" i="24"/>
  <c r="AL96" i="24"/>
  <c r="AK96" i="24"/>
  <c r="AJ96" i="24"/>
  <c r="AI96" i="24"/>
  <c r="AH96" i="24"/>
  <c r="AG96" i="24"/>
  <c r="AF96" i="24"/>
  <c r="AE96" i="24"/>
  <c r="AD96" i="24"/>
  <c r="AC96" i="24"/>
  <c r="AB96" i="24"/>
  <c r="AA96" i="24"/>
  <c r="Z96" i="24"/>
  <c r="Y96" i="24"/>
  <c r="X96" i="24"/>
  <c r="W96" i="24"/>
  <c r="AO95" i="24" l="1"/>
  <c r="AN95" i="24"/>
  <c r="AM95" i="24"/>
  <c r="AL95" i="24"/>
  <c r="AK95" i="24"/>
  <c r="AJ95" i="24"/>
  <c r="AI95" i="24"/>
  <c r="AH95" i="24"/>
  <c r="AG95" i="24"/>
  <c r="AF95" i="24"/>
  <c r="AE95" i="24"/>
  <c r="AD95" i="24"/>
  <c r="AC95" i="24"/>
  <c r="AB95" i="24"/>
  <c r="AA95" i="24"/>
  <c r="Z95" i="24"/>
  <c r="Y95" i="24"/>
  <c r="X95" i="24"/>
  <c r="W95" i="24"/>
  <c r="AO94" i="24"/>
  <c r="AN94" i="24"/>
  <c r="AM94" i="24"/>
  <c r="AL94" i="24"/>
  <c r="AK94" i="24"/>
  <c r="AJ94" i="24"/>
  <c r="AI94" i="24"/>
  <c r="AH94" i="24"/>
  <c r="AG94" i="24"/>
  <c r="AF94" i="24"/>
  <c r="AE94" i="24"/>
  <c r="AD94" i="24"/>
  <c r="AC94" i="24"/>
  <c r="AB94" i="24"/>
  <c r="AA94" i="24"/>
  <c r="Z94" i="24"/>
  <c r="Y94" i="24"/>
  <c r="X94" i="24"/>
  <c r="W94" i="24"/>
  <c r="AO93" i="24"/>
  <c r="AN93" i="24"/>
  <c r="AM93" i="24"/>
  <c r="AL93" i="24"/>
  <c r="AK93" i="24"/>
  <c r="AJ93" i="24"/>
  <c r="AI93" i="24"/>
  <c r="AH93" i="24"/>
  <c r="AG93" i="24"/>
  <c r="AF93" i="24"/>
  <c r="AE93" i="24"/>
  <c r="AD93" i="24"/>
  <c r="AC93" i="24"/>
  <c r="AB93" i="24"/>
  <c r="AA93" i="24"/>
  <c r="Z93" i="24"/>
  <c r="Y93" i="24"/>
  <c r="X93" i="24"/>
  <c r="W93" i="24"/>
  <c r="AO92" i="24" l="1"/>
  <c r="AN92" i="24"/>
  <c r="AM92" i="24"/>
  <c r="AL92" i="24"/>
  <c r="AK92" i="24"/>
  <c r="AJ92" i="24"/>
  <c r="AI92" i="24"/>
  <c r="AH92" i="24"/>
  <c r="AG92" i="24"/>
  <c r="AF92" i="24"/>
  <c r="AE92" i="24"/>
  <c r="AD92" i="24"/>
  <c r="AC92" i="24"/>
  <c r="AB92" i="24"/>
  <c r="AA92" i="24"/>
  <c r="Z92" i="24"/>
  <c r="Y92" i="24"/>
  <c r="X92" i="24"/>
  <c r="W92" i="24"/>
  <c r="AO91" i="24"/>
  <c r="AN91" i="24"/>
  <c r="AM91" i="24"/>
  <c r="AL91" i="24"/>
  <c r="AK91" i="24"/>
  <c r="AJ91" i="24"/>
  <c r="AI91" i="24"/>
  <c r="AH91" i="24"/>
  <c r="AG91" i="24"/>
  <c r="AF91" i="24"/>
  <c r="AE91" i="24"/>
  <c r="AD91" i="24"/>
  <c r="AC91" i="24"/>
  <c r="AB91" i="24"/>
  <c r="AA91" i="24"/>
  <c r="Z91" i="24"/>
  <c r="Y91" i="24"/>
  <c r="X91" i="24"/>
  <c r="W91" i="24"/>
  <c r="AO90" i="24"/>
  <c r="AN90" i="24"/>
  <c r="AM90" i="24"/>
  <c r="AL90" i="24"/>
  <c r="AK90" i="24"/>
  <c r="AJ90" i="24"/>
  <c r="AI90" i="24"/>
  <c r="AH90" i="24"/>
  <c r="AG90" i="24"/>
  <c r="AF90" i="24"/>
  <c r="AE90" i="24"/>
  <c r="AD90" i="24"/>
  <c r="AC90" i="24"/>
  <c r="AB90" i="24"/>
  <c r="AA90" i="24"/>
  <c r="Z90" i="24"/>
  <c r="Y90" i="24"/>
  <c r="X90" i="24"/>
  <c r="W90" i="24"/>
  <c r="C104" i="9" l="1"/>
  <c r="C103" i="9"/>
  <c r="C102" i="9"/>
  <c r="C100" i="9"/>
  <c r="C99" i="9"/>
  <c r="C98" i="9"/>
  <c r="C97" i="9"/>
  <c r="C96" i="9"/>
  <c r="C95" i="9"/>
  <c r="C94" i="9"/>
  <c r="C93" i="9"/>
  <c r="AO89" i="24" l="1"/>
  <c r="AN89" i="24"/>
  <c r="AM89" i="24"/>
  <c r="AL89" i="24"/>
  <c r="AK89" i="24"/>
  <c r="AJ89" i="24"/>
  <c r="AI89" i="24"/>
  <c r="AH89" i="24"/>
  <c r="AG89" i="24"/>
  <c r="AF89" i="24"/>
  <c r="AE89" i="24"/>
  <c r="AD89" i="24"/>
  <c r="AC89" i="24"/>
  <c r="AB89" i="24"/>
  <c r="AA89" i="24"/>
  <c r="Z89" i="24"/>
  <c r="Y89" i="24"/>
  <c r="X89" i="24"/>
  <c r="W89" i="24"/>
  <c r="AO88" i="24"/>
  <c r="AN88" i="24"/>
  <c r="AM88" i="24"/>
  <c r="AL88" i="24"/>
  <c r="AK88" i="24"/>
  <c r="AJ88" i="24"/>
  <c r="AI88" i="24"/>
  <c r="AH88" i="24"/>
  <c r="AG88" i="24"/>
  <c r="AF88" i="24"/>
  <c r="AE88" i="24"/>
  <c r="AD88" i="24"/>
  <c r="AC88" i="24"/>
  <c r="AB88" i="24"/>
  <c r="AA88" i="24"/>
  <c r="Z88" i="24"/>
  <c r="Y88" i="24"/>
  <c r="X88" i="24"/>
  <c r="W88" i="24"/>
  <c r="AO87" i="24"/>
  <c r="AN87" i="24"/>
  <c r="AM87" i="24"/>
  <c r="AL87" i="24"/>
  <c r="AK87" i="24"/>
  <c r="AJ87" i="24"/>
  <c r="AI87" i="24"/>
  <c r="AH87" i="24"/>
  <c r="AG87" i="24"/>
  <c r="AF87" i="24"/>
  <c r="AE87" i="24"/>
  <c r="AD87" i="24"/>
  <c r="AC87" i="24"/>
  <c r="AB87" i="24"/>
  <c r="AA87" i="24"/>
  <c r="Z87" i="24"/>
  <c r="Y87" i="24"/>
  <c r="X87" i="24"/>
  <c r="W87" i="24"/>
  <c r="AO86" i="24" l="1"/>
  <c r="AN86" i="24"/>
  <c r="AM86" i="24"/>
  <c r="AL86" i="24"/>
  <c r="AK86" i="24"/>
  <c r="AJ86" i="24"/>
  <c r="AI86" i="24"/>
  <c r="AH86" i="24"/>
  <c r="AG86" i="24"/>
  <c r="AF86" i="24"/>
  <c r="AE86" i="24"/>
  <c r="AD86" i="24"/>
  <c r="AC86" i="24"/>
  <c r="AB86" i="24"/>
  <c r="AA86" i="24"/>
  <c r="Z86" i="24"/>
  <c r="Y86" i="24"/>
  <c r="X86" i="24"/>
  <c r="W86" i="24"/>
  <c r="AO85" i="24"/>
  <c r="AN85" i="24"/>
  <c r="AM85" i="24"/>
  <c r="AL85" i="24"/>
  <c r="AK85" i="24"/>
  <c r="AJ85" i="24"/>
  <c r="AI85" i="24"/>
  <c r="AH85" i="24"/>
  <c r="AG85" i="24"/>
  <c r="AF85" i="24"/>
  <c r="AE85" i="24"/>
  <c r="AD85" i="24"/>
  <c r="AC85" i="24"/>
  <c r="AB85" i="24"/>
  <c r="AA85" i="24"/>
  <c r="Z85" i="24"/>
  <c r="Y85" i="24"/>
  <c r="X85" i="24"/>
  <c r="W85" i="24"/>
  <c r="AO84" i="24"/>
  <c r="AN84" i="24"/>
  <c r="AM84" i="24"/>
  <c r="AL84" i="24"/>
  <c r="AK84" i="24"/>
  <c r="AJ84" i="24"/>
  <c r="AI84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AO83" i="24"/>
  <c r="AN83" i="24"/>
  <c r="AM83" i="24"/>
  <c r="AL83" i="24"/>
  <c r="AK83" i="24"/>
  <c r="AJ83" i="24"/>
  <c r="AI83" i="24"/>
  <c r="AH83" i="24"/>
  <c r="AG83" i="24"/>
  <c r="AF83" i="24"/>
  <c r="AE83" i="24"/>
  <c r="AD83" i="24"/>
  <c r="AC83" i="24"/>
  <c r="AB83" i="24"/>
  <c r="AA83" i="24"/>
  <c r="Z83" i="24"/>
  <c r="Y83" i="24"/>
  <c r="X83" i="24"/>
  <c r="W83" i="24"/>
  <c r="AO82" i="24"/>
  <c r="AN82" i="24"/>
  <c r="AM82" i="24"/>
  <c r="AL82" i="24"/>
  <c r="AK82" i="24"/>
  <c r="AJ82" i="24"/>
  <c r="AI82" i="24"/>
  <c r="AH82" i="24"/>
  <c r="AG82" i="24"/>
  <c r="AF82" i="24"/>
  <c r="AE82" i="24"/>
  <c r="AD82" i="24"/>
  <c r="AC82" i="24"/>
  <c r="AB82" i="24"/>
  <c r="AA82" i="24"/>
  <c r="Z82" i="24"/>
  <c r="Y82" i="24"/>
  <c r="X82" i="24"/>
  <c r="W82" i="24"/>
  <c r="AO81" i="24"/>
  <c r="AN81" i="24"/>
  <c r="AM81" i="24"/>
  <c r="AL81" i="24"/>
  <c r="AK81" i="24"/>
  <c r="AJ81" i="24"/>
  <c r="AI81" i="24"/>
  <c r="AH81" i="24"/>
  <c r="AG81" i="24"/>
  <c r="AF81" i="24"/>
  <c r="AE81" i="24"/>
  <c r="AD81" i="24"/>
  <c r="AC81" i="24"/>
  <c r="AB81" i="24"/>
  <c r="AA81" i="24"/>
  <c r="Z81" i="24"/>
  <c r="Y81" i="24"/>
  <c r="X81" i="24"/>
  <c r="W81" i="24"/>
  <c r="AO80" i="24"/>
  <c r="AN80" i="24"/>
  <c r="AM80" i="24"/>
  <c r="AL80" i="24"/>
  <c r="AK80" i="24"/>
  <c r="AJ80" i="24"/>
  <c r="AI80" i="24"/>
  <c r="AH80" i="24"/>
  <c r="AG80" i="24"/>
  <c r="AF80" i="24"/>
  <c r="AE80" i="24"/>
  <c r="AD80" i="24"/>
  <c r="AC80" i="24"/>
  <c r="AB80" i="24"/>
  <c r="AA80" i="24"/>
  <c r="Z80" i="24"/>
  <c r="Y80" i="24"/>
  <c r="X80" i="24"/>
  <c r="W80" i="24"/>
  <c r="AO79" i="24"/>
  <c r="AN79" i="24"/>
  <c r="AM79" i="24"/>
  <c r="AL79" i="24"/>
  <c r="AK79" i="24"/>
  <c r="AJ79" i="24"/>
  <c r="AI79" i="24"/>
  <c r="AH79" i="24"/>
  <c r="AG79" i="24"/>
  <c r="AF79" i="24"/>
  <c r="AE79" i="24"/>
  <c r="AD79" i="24"/>
  <c r="AC79" i="24"/>
  <c r="AB79" i="24"/>
  <c r="AA79" i="24"/>
  <c r="Z79" i="24"/>
  <c r="Y79" i="24"/>
  <c r="X79" i="24"/>
  <c r="W79" i="24"/>
  <c r="AO78" i="24"/>
  <c r="AN78" i="24"/>
  <c r="AM78" i="24"/>
  <c r="AL78" i="24"/>
  <c r="AK78" i="24"/>
  <c r="AJ78" i="24"/>
  <c r="AI78" i="24"/>
  <c r="AH78" i="24"/>
  <c r="AG78" i="24"/>
  <c r="AF78" i="24"/>
  <c r="AE78" i="24"/>
  <c r="AD78" i="24"/>
  <c r="AC78" i="24"/>
  <c r="AB78" i="24"/>
  <c r="AA78" i="24"/>
  <c r="Z78" i="24"/>
  <c r="Y78" i="24"/>
  <c r="X78" i="24"/>
  <c r="W78" i="24"/>
  <c r="AO77" i="24"/>
  <c r="AN77" i="24"/>
  <c r="AM77" i="24"/>
  <c r="AL77" i="24"/>
  <c r="AK77" i="24"/>
  <c r="AJ77" i="24"/>
  <c r="AI77" i="24"/>
  <c r="AH77" i="24"/>
  <c r="AG77" i="24"/>
  <c r="AF77" i="24"/>
  <c r="AE77" i="24"/>
  <c r="AD77" i="24"/>
  <c r="AC77" i="24"/>
  <c r="AB77" i="24"/>
  <c r="AA77" i="24"/>
  <c r="Z77" i="24"/>
  <c r="Y77" i="24"/>
  <c r="X77" i="24"/>
  <c r="W77" i="24"/>
  <c r="AO76" i="24"/>
  <c r="AN76" i="24"/>
  <c r="AM76" i="24"/>
  <c r="AL76" i="24"/>
  <c r="AK76" i="24"/>
  <c r="AJ76" i="24"/>
  <c r="AI76" i="24"/>
  <c r="AH76" i="24"/>
  <c r="AG76" i="24"/>
  <c r="AF76" i="24"/>
  <c r="AE76" i="24"/>
  <c r="AD76" i="24"/>
  <c r="AC76" i="24"/>
  <c r="AB76" i="24"/>
  <c r="AA76" i="24"/>
  <c r="Z76" i="24"/>
  <c r="Y76" i="24"/>
  <c r="X76" i="24"/>
  <c r="W76" i="24"/>
  <c r="AO75" i="24"/>
  <c r="AN75" i="24"/>
  <c r="AM75" i="24"/>
  <c r="AL75" i="24"/>
  <c r="AK75" i="24"/>
  <c r="AJ75" i="24"/>
  <c r="AI75" i="24"/>
  <c r="AH75" i="24"/>
  <c r="AG75" i="24"/>
  <c r="AF75" i="24"/>
  <c r="AE75" i="24"/>
  <c r="AD75" i="24"/>
  <c r="AC75" i="24"/>
  <c r="AB75" i="24"/>
  <c r="AA75" i="24"/>
  <c r="Z75" i="24"/>
  <c r="Y75" i="24"/>
  <c r="X75" i="24"/>
  <c r="W75" i="24"/>
  <c r="AO74" i="24"/>
  <c r="AN74" i="24"/>
  <c r="AM74" i="24"/>
  <c r="AL74" i="24"/>
  <c r="AK74" i="24"/>
  <c r="AJ74" i="24"/>
  <c r="AI74" i="24"/>
  <c r="AH74" i="24"/>
  <c r="AG74" i="24"/>
  <c r="AF74" i="24"/>
  <c r="AE74" i="24"/>
  <c r="AD74" i="24"/>
  <c r="AC74" i="24"/>
  <c r="AB74" i="24"/>
  <c r="AA74" i="24"/>
  <c r="Z74" i="24"/>
  <c r="Y74" i="24"/>
  <c r="X74" i="24"/>
  <c r="W74" i="24"/>
  <c r="AO73" i="24"/>
  <c r="AN73" i="24"/>
  <c r="AM73" i="24"/>
  <c r="AL73" i="24"/>
  <c r="AK73" i="24"/>
  <c r="AJ73" i="24"/>
  <c r="AI73" i="24"/>
  <c r="AH73" i="24"/>
  <c r="AG73" i="24"/>
  <c r="AF73" i="24"/>
  <c r="AE73" i="24"/>
  <c r="AD73" i="24"/>
  <c r="AC73" i="24"/>
  <c r="AB73" i="24"/>
  <c r="AA73" i="24"/>
  <c r="Z73" i="24"/>
  <c r="Y73" i="24"/>
  <c r="X73" i="24"/>
  <c r="W73" i="24"/>
  <c r="AO72" i="24"/>
  <c r="AN72" i="24"/>
  <c r="AM72" i="24"/>
  <c r="AL72" i="24"/>
  <c r="AK72" i="24"/>
  <c r="AJ72" i="24"/>
  <c r="AI72" i="24"/>
  <c r="AH72" i="24"/>
  <c r="AG72" i="24"/>
  <c r="AF72" i="24"/>
  <c r="AE72" i="24"/>
  <c r="AD72" i="24"/>
  <c r="AC72" i="24"/>
  <c r="AB72" i="24"/>
  <c r="AA72" i="24"/>
  <c r="Z72" i="24"/>
  <c r="Y72" i="24"/>
  <c r="X72" i="24"/>
  <c r="W72" i="24"/>
  <c r="AO71" i="24"/>
  <c r="AN71" i="24"/>
  <c r="AM71" i="24"/>
  <c r="AL71" i="24"/>
  <c r="AK71" i="24"/>
  <c r="AJ71" i="24"/>
  <c r="AI71" i="24"/>
  <c r="AH71" i="24"/>
  <c r="AG71" i="24"/>
  <c r="AF71" i="24"/>
  <c r="AE71" i="24"/>
  <c r="AD71" i="24"/>
  <c r="AC71" i="24"/>
  <c r="AB71" i="24"/>
  <c r="AA71" i="24"/>
  <c r="Z71" i="24"/>
  <c r="Y71" i="24"/>
  <c r="X71" i="24"/>
  <c r="W71" i="24"/>
  <c r="AO70" i="24"/>
  <c r="AN70" i="24"/>
  <c r="AM70" i="24"/>
  <c r="AL70" i="24"/>
  <c r="AK70" i="24"/>
  <c r="AJ70" i="24"/>
  <c r="AI70" i="24"/>
  <c r="AH70" i="24"/>
  <c r="AG70" i="24"/>
  <c r="AF70" i="24"/>
  <c r="AE70" i="24"/>
  <c r="AD70" i="24"/>
  <c r="AC70" i="24"/>
  <c r="AB70" i="24"/>
  <c r="AA70" i="24"/>
  <c r="Z70" i="24"/>
  <c r="Y70" i="24"/>
  <c r="X70" i="24"/>
  <c r="W70" i="24"/>
  <c r="AO69" i="24"/>
  <c r="AN69" i="24"/>
  <c r="AM69" i="24"/>
  <c r="AL69" i="24"/>
  <c r="AK69" i="24"/>
  <c r="AJ69" i="24"/>
  <c r="AI69" i="24"/>
  <c r="AH69" i="24"/>
  <c r="AG69" i="24"/>
  <c r="AF69" i="24"/>
  <c r="AE69" i="24"/>
  <c r="AD69" i="24"/>
  <c r="AC69" i="24"/>
  <c r="AB69" i="24"/>
  <c r="AA69" i="24"/>
  <c r="Z69" i="24"/>
  <c r="Y69" i="24"/>
  <c r="X69" i="24"/>
  <c r="W69" i="24"/>
  <c r="AO68" i="24"/>
  <c r="AN68" i="24"/>
  <c r="AM68" i="24"/>
  <c r="AL68" i="24"/>
  <c r="AK68" i="24"/>
  <c r="AJ68" i="24"/>
  <c r="AI68" i="24"/>
  <c r="AH68" i="24"/>
  <c r="AG68" i="24"/>
  <c r="AF68" i="24"/>
  <c r="AE68" i="24"/>
  <c r="AD68" i="24"/>
  <c r="AC68" i="24"/>
  <c r="AB68" i="24"/>
  <c r="AA68" i="24"/>
  <c r="Z68" i="24"/>
  <c r="Y68" i="24"/>
  <c r="X68" i="24"/>
  <c r="W68" i="24"/>
  <c r="AO67" i="24"/>
  <c r="AN67" i="24"/>
  <c r="AM67" i="24"/>
  <c r="AL67" i="24"/>
  <c r="AK67" i="24"/>
  <c r="AJ67" i="24"/>
  <c r="AI67" i="24"/>
  <c r="AH67" i="24"/>
  <c r="AG67" i="24"/>
  <c r="AF67" i="24"/>
  <c r="AE67" i="24"/>
  <c r="AD67" i="24"/>
  <c r="AC67" i="24"/>
  <c r="AB67" i="24"/>
  <c r="AA67" i="24"/>
  <c r="Z67" i="24"/>
  <c r="Y67" i="24"/>
  <c r="X67" i="24"/>
  <c r="W67" i="24"/>
  <c r="AO66" i="24"/>
  <c r="AN66" i="24"/>
  <c r="AM66" i="24"/>
  <c r="AL66" i="24"/>
  <c r="AK66" i="24"/>
  <c r="AJ66" i="24"/>
  <c r="AI66" i="24"/>
  <c r="AH66" i="24"/>
  <c r="AG66" i="24"/>
  <c r="AF66" i="24"/>
  <c r="AE66" i="24"/>
  <c r="AD66" i="24"/>
  <c r="AC66" i="24"/>
  <c r="AB66" i="24"/>
  <c r="AA66" i="24"/>
  <c r="Z66" i="24"/>
  <c r="Y66" i="24"/>
  <c r="X66" i="24"/>
  <c r="W66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A65" i="24"/>
  <c r="Z65" i="24"/>
  <c r="Y65" i="24"/>
  <c r="X65" i="24"/>
  <c r="W65" i="24"/>
  <c r="AO64" i="24"/>
  <c r="AN64" i="24"/>
  <c r="AM64" i="24"/>
  <c r="AL64" i="24"/>
  <c r="AK64" i="24"/>
  <c r="AJ64" i="24"/>
  <c r="AI64" i="24"/>
  <c r="AH64" i="24"/>
  <c r="AG64" i="24"/>
  <c r="AF64" i="24"/>
  <c r="AE64" i="24"/>
  <c r="AD64" i="24"/>
  <c r="AC64" i="24"/>
  <c r="AB64" i="24"/>
  <c r="AA64" i="24"/>
  <c r="Z64" i="24"/>
  <c r="Y64" i="24"/>
  <c r="X64" i="24"/>
  <c r="W64" i="24"/>
  <c r="AO63" i="24"/>
  <c r="AN63" i="24"/>
  <c r="AM63" i="24"/>
  <c r="AL63" i="24"/>
  <c r="AK63" i="24"/>
  <c r="AJ63" i="24"/>
  <c r="AI63" i="24"/>
  <c r="AH63" i="24"/>
  <c r="AG63" i="24"/>
  <c r="AF63" i="24"/>
  <c r="AE63" i="24"/>
  <c r="AD63" i="24"/>
  <c r="AC63" i="24"/>
  <c r="AB63" i="24"/>
  <c r="AA63" i="24"/>
  <c r="Z63" i="24"/>
  <c r="Y63" i="24"/>
  <c r="X63" i="24"/>
  <c r="W63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A62" i="24"/>
  <c r="Z62" i="24"/>
  <c r="Y62" i="24"/>
  <c r="X62" i="24"/>
  <c r="W62" i="24"/>
  <c r="AO61" i="24"/>
  <c r="AN61" i="24"/>
  <c r="AM61" i="24"/>
  <c r="AL61" i="24"/>
  <c r="AK61" i="24"/>
  <c r="AJ61" i="24"/>
  <c r="AI61" i="24"/>
  <c r="AH61" i="24"/>
  <c r="AG61" i="24"/>
  <c r="AF61" i="24"/>
  <c r="AE61" i="24"/>
  <c r="AD61" i="24"/>
  <c r="AC61" i="24"/>
  <c r="AB61" i="24"/>
  <c r="AA61" i="24"/>
  <c r="Z61" i="24"/>
  <c r="Y61" i="24"/>
  <c r="X61" i="24"/>
  <c r="W61" i="24"/>
  <c r="AO60" i="24"/>
  <c r="AN60" i="24"/>
  <c r="AM60" i="24"/>
  <c r="AL60" i="24"/>
  <c r="AK60" i="24"/>
  <c r="AJ60" i="24"/>
  <c r="AI60" i="24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A59" i="24"/>
  <c r="Z59" i="24"/>
  <c r="Y59" i="24"/>
  <c r="X59" i="24"/>
  <c r="W59" i="24"/>
  <c r="AO58" i="24"/>
  <c r="AN58" i="24"/>
  <c r="AM58" i="24"/>
  <c r="AL58" i="24"/>
  <c r="AK58" i="24"/>
  <c r="AJ58" i="24"/>
  <c r="AI58" i="24"/>
  <c r="AH58" i="24"/>
  <c r="AG58" i="24"/>
  <c r="AF58" i="24"/>
  <c r="AE58" i="24"/>
  <c r="AD58" i="24"/>
  <c r="AC58" i="24"/>
  <c r="AB58" i="24"/>
  <c r="AA58" i="24"/>
  <c r="Z58" i="24"/>
  <c r="Y58" i="24"/>
  <c r="X58" i="24"/>
  <c r="W58" i="24"/>
  <c r="AO57" i="24"/>
  <c r="AN57" i="24"/>
  <c r="AM57" i="24"/>
  <c r="AL57" i="24"/>
  <c r="AK57" i="24"/>
  <c r="AJ57" i="24"/>
  <c r="AI57" i="24"/>
  <c r="AH57" i="24"/>
  <c r="AG57" i="24"/>
  <c r="AF57" i="24"/>
  <c r="AE57" i="24"/>
  <c r="AD57" i="24"/>
  <c r="AC57" i="24"/>
  <c r="AB57" i="24"/>
  <c r="AA57" i="24"/>
  <c r="Z57" i="24"/>
  <c r="Y57" i="24"/>
  <c r="X57" i="24"/>
  <c r="W57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A56" i="24"/>
  <c r="Z56" i="24"/>
  <c r="Y56" i="24"/>
  <c r="X56" i="24"/>
  <c r="W56" i="24"/>
  <c r="AO55" i="24"/>
  <c r="AN55" i="24"/>
  <c r="AM55" i="24"/>
  <c r="AL55" i="24"/>
  <c r="AK55" i="24"/>
  <c r="AJ55" i="24"/>
  <c r="AI55" i="24"/>
  <c r="AH55" i="24"/>
  <c r="AG55" i="24"/>
  <c r="AF55" i="24"/>
  <c r="AE55" i="24"/>
  <c r="AD55" i="24"/>
  <c r="AC55" i="24"/>
  <c r="AB55" i="24"/>
  <c r="AA55" i="24"/>
  <c r="Z55" i="24"/>
  <c r="Y55" i="24"/>
  <c r="X55" i="24"/>
  <c r="W55" i="24"/>
  <c r="AO54" i="24"/>
  <c r="AN54" i="24"/>
  <c r="AM54" i="24"/>
  <c r="AL54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AO52" i="24"/>
  <c r="AN52" i="24"/>
  <c r="AM52" i="24"/>
  <c r="AL52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AO51" i="24"/>
  <c r="AN51" i="24"/>
  <c r="AM51" i="24"/>
  <c r="AL51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AO49" i="24"/>
  <c r="AN49" i="24"/>
  <c r="AM49" i="24"/>
  <c r="AL49" i="24"/>
  <c r="AK49" i="24"/>
  <c r="AJ49" i="24"/>
  <c r="AI49" i="24"/>
  <c r="AH49" i="24"/>
  <c r="AG49" i="24"/>
  <c r="AF49" i="24"/>
  <c r="AE49" i="24"/>
  <c r="AD49" i="24"/>
  <c r="AC49" i="24"/>
  <c r="AB49" i="24"/>
  <c r="AA49" i="24"/>
  <c r="Z49" i="24"/>
  <c r="Y49" i="24"/>
  <c r="X49" i="24"/>
  <c r="W49" i="24"/>
  <c r="AO48" i="24"/>
  <c r="AN48" i="24"/>
  <c r="AM48" i="24"/>
  <c r="AL48" i="24"/>
  <c r="AK48" i="24"/>
  <c r="AJ48" i="24"/>
  <c r="AI48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AO46" i="24"/>
  <c r="AN46" i="24"/>
  <c r="AM46" i="24"/>
  <c r="AL46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AO45" i="24"/>
  <c r="AN45" i="24"/>
  <c r="AM45" i="24"/>
  <c r="AL45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AO43" i="24"/>
  <c r="AN43" i="24"/>
  <c r="AM43" i="24"/>
  <c r="AL43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AO42" i="24"/>
  <c r="AN42" i="24"/>
  <c r="AM42" i="24"/>
  <c r="AL42" i="24"/>
  <c r="AK42" i="24"/>
  <c r="AJ42" i="24"/>
  <c r="AI42" i="24"/>
  <c r="AH42" i="24"/>
  <c r="AG42" i="24"/>
  <c r="AF42" i="24"/>
  <c r="AE42" i="24"/>
  <c r="AD42" i="24"/>
  <c r="AC42" i="24"/>
  <c r="AB42" i="24"/>
  <c r="AA42" i="24"/>
  <c r="Z42" i="24"/>
  <c r="Y42" i="24"/>
  <c r="X42" i="24"/>
  <c r="W42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AO40" i="24"/>
  <c r="AN40" i="24"/>
  <c r="AM40" i="24"/>
  <c r="AL40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AO39" i="24"/>
  <c r="AN39" i="24"/>
  <c r="AM39" i="24"/>
  <c r="AL39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AO38" i="24"/>
  <c r="AN38" i="24"/>
  <c r="AM38" i="24"/>
  <c r="AL38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A37" i="24"/>
  <c r="Z37" i="24"/>
  <c r="Y37" i="24"/>
  <c r="X37" i="24"/>
  <c r="W37" i="24"/>
  <c r="AO36" i="24"/>
  <c r="AN36" i="24"/>
  <c r="AM36" i="24"/>
  <c r="AL36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AO35" i="24"/>
  <c r="AN35" i="24"/>
  <c r="AM35" i="24"/>
  <c r="AL35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AO34" i="24"/>
  <c r="AN34" i="24"/>
  <c r="AM34" i="24"/>
  <c r="AL34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AO33" i="24"/>
  <c r="AN33" i="24"/>
  <c r="AM33" i="24"/>
  <c r="AL33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A32" i="24"/>
  <c r="Z32" i="24"/>
  <c r="Y32" i="24"/>
  <c r="X32" i="24"/>
  <c r="W32" i="24"/>
  <c r="AO31" i="24"/>
  <c r="AN31" i="24"/>
  <c r="AM31" i="24"/>
  <c r="AL31" i="24"/>
  <c r="AK31" i="24"/>
  <c r="AJ31" i="24"/>
  <c r="AI31" i="24"/>
  <c r="AH31" i="24"/>
  <c r="AG31" i="24"/>
  <c r="AF31" i="24"/>
  <c r="AE31" i="24"/>
  <c r="AD31" i="24"/>
  <c r="AC31" i="24"/>
  <c r="AB31" i="24"/>
  <c r="AA31" i="24"/>
  <c r="Z31" i="24"/>
  <c r="Y31" i="24"/>
  <c r="X31" i="24"/>
  <c r="W31" i="24"/>
  <c r="AO30" i="24"/>
  <c r="AN30" i="24"/>
  <c r="AM30" i="24"/>
  <c r="AL30" i="24"/>
  <c r="AK30" i="24"/>
  <c r="AJ30" i="24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AO29" i="24"/>
  <c r="AN29" i="24"/>
  <c r="AM29" i="24"/>
  <c r="AL29" i="24"/>
  <c r="AK29" i="24"/>
  <c r="AJ29" i="24"/>
  <c r="AI29" i="24"/>
  <c r="AH29" i="24"/>
  <c r="AG29" i="24"/>
  <c r="AF29" i="24"/>
  <c r="AE29" i="24"/>
  <c r="AD29" i="24"/>
  <c r="AC29" i="24"/>
  <c r="AB29" i="24"/>
  <c r="AA29" i="24"/>
  <c r="Z29" i="24"/>
  <c r="Y29" i="24"/>
  <c r="X29" i="24"/>
  <c r="W29" i="24"/>
  <c r="AO28" i="24"/>
  <c r="AN28" i="24"/>
  <c r="AM28" i="24"/>
  <c r="AL28" i="24"/>
  <c r="AK28" i="24"/>
  <c r="AJ28" i="24"/>
  <c r="AI28" i="24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AO27" i="24"/>
  <c r="AN27" i="24"/>
  <c r="AM27" i="24"/>
  <c r="AL27" i="24"/>
  <c r="AK27" i="24"/>
  <c r="AJ27" i="24"/>
  <c r="AI27" i="24"/>
  <c r="AH27" i="24"/>
  <c r="AG27" i="24"/>
  <c r="AF27" i="24"/>
  <c r="AE27" i="24"/>
  <c r="AD27" i="24"/>
  <c r="AC27" i="24"/>
  <c r="AB27" i="24"/>
  <c r="AA27" i="24"/>
  <c r="Z27" i="24"/>
  <c r="Y27" i="24"/>
  <c r="X27" i="24"/>
  <c r="W27" i="24"/>
  <c r="AO26" i="24"/>
  <c r="AN26" i="24"/>
  <c r="AM26" i="24"/>
  <c r="AL26" i="24"/>
  <c r="AK26" i="24"/>
  <c r="AJ26" i="24"/>
  <c r="AI26" i="24"/>
  <c r="AH26" i="24"/>
  <c r="AG26" i="24"/>
  <c r="AF26" i="24"/>
  <c r="AE26" i="24"/>
  <c r="AD26" i="24"/>
  <c r="AC26" i="24"/>
  <c r="AB26" i="24"/>
  <c r="AA26" i="24"/>
  <c r="Z26" i="24"/>
  <c r="Y26" i="24"/>
  <c r="X26" i="24"/>
  <c r="W26" i="24"/>
  <c r="AO25" i="24"/>
  <c r="AN25" i="24"/>
  <c r="AM25" i="24"/>
  <c r="AL25" i="24"/>
  <c r="AK25" i="24"/>
  <c r="AJ25" i="24"/>
  <c r="AI25" i="24"/>
  <c r="AH25" i="24"/>
  <c r="AG25" i="24"/>
  <c r="AF25" i="24"/>
  <c r="AE25" i="24"/>
  <c r="AD25" i="24"/>
  <c r="AC25" i="24"/>
  <c r="AB25" i="24"/>
  <c r="AA25" i="24"/>
  <c r="Z25" i="24"/>
  <c r="Y25" i="24"/>
  <c r="X25" i="24"/>
  <c r="W25" i="24"/>
  <c r="AO24" i="24"/>
  <c r="AN24" i="24"/>
  <c r="AM24" i="24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AO23" i="24"/>
  <c r="AN23" i="24"/>
  <c r="AM23" i="24"/>
  <c r="AL23" i="24"/>
  <c r="AK23" i="24"/>
  <c r="AJ23" i="24"/>
  <c r="AI23" i="24"/>
  <c r="AH23" i="24"/>
  <c r="AG23" i="24"/>
  <c r="AF23" i="24"/>
  <c r="AE23" i="24"/>
  <c r="AD23" i="24"/>
  <c r="AC23" i="24"/>
  <c r="AB23" i="24"/>
  <c r="AA23" i="24"/>
  <c r="Z23" i="24"/>
  <c r="Y23" i="24"/>
  <c r="X23" i="24"/>
  <c r="W23" i="24"/>
  <c r="AO22" i="24"/>
  <c r="AN22" i="24"/>
  <c r="AM22" i="24"/>
  <c r="AL22" i="24"/>
  <c r="AK22" i="24"/>
  <c r="AJ22" i="24"/>
  <c r="AI22" i="24"/>
  <c r="AH22" i="24"/>
  <c r="AG22" i="24"/>
  <c r="AF22" i="24"/>
  <c r="AE22" i="24"/>
  <c r="AD22" i="24"/>
  <c r="AC22" i="24"/>
  <c r="AB22" i="24"/>
  <c r="AA22" i="24"/>
  <c r="Z22" i="24"/>
  <c r="Y22" i="24"/>
  <c r="X22" i="24"/>
  <c r="W22" i="24"/>
  <c r="AO21" i="24"/>
  <c r="AN21" i="24"/>
  <c r="AM21" i="24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C89" i="9" l="1"/>
  <c r="C88" i="9" l="1"/>
  <c r="C87" i="9"/>
  <c r="F159" i="9" l="1"/>
  <c r="F158" i="9"/>
  <c r="F157" i="9"/>
  <c r="F156" i="9"/>
  <c r="F155" i="9"/>
  <c r="F154" i="9"/>
  <c r="F152" i="9"/>
  <c r="F151" i="9"/>
  <c r="F150" i="9"/>
  <c r="F149" i="9"/>
  <c r="F148" i="9"/>
  <c r="F147" i="9"/>
  <c r="F146" i="9"/>
  <c r="F145" i="9"/>
  <c r="F144" i="9"/>
  <c r="F143" i="9"/>
  <c r="F142" i="9"/>
  <c r="F140" i="9"/>
  <c r="F139" i="9"/>
  <c r="F138" i="9"/>
  <c r="F137" i="9"/>
  <c r="F136" i="9"/>
  <c r="F135" i="9"/>
  <c r="F134" i="9"/>
  <c r="F133" i="9"/>
  <c r="F132" i="9"/>
  <c r="F131" i="9"/>
  <c r="F130" i="9"/>
  <c r="F128" i="9"/>
  <c r="F127" i="9"/>
  <c r="F126" i="9"/>
  <c r="F125" i="9"/>
  <c r="F124" i="9"/>
  <c r="F123" i="9"/>
  <c r="F122" i="9"/>
  <c r="F121" i="9"/>
  <c r="F120" i="9"/>
  <c r="F119" i="9"/>
  <c r="F118" i="9"/>
  <c r="F116" i="9"/>
  <c r="F115" i="9"/>
  <c r="F114" i="9"/>
  <c r="F113" i="9"/>
  <c r="F112" i="9"/>
  <c r="F111" i="9"/>
  <c r="F110" i="9"/>
  <c r="F109" i="9"/>
  <c r="F108" i="9"/>
  <c r="F107" i="9"/>
  <c r="F106" i="9"/>
  <c r="F104" i="9"/>
  <c r="F103" i="9"/>
  <c r="F102" i="9"/>
  <c r="F101" i="9"/>
  <c r="F100" i="9"/>
  <c r="F99" i="9"/>
  <c r="F98" i="9"/>
  <c r="F97" i="9"/>
  <c r="F96" i="9"/>
  <c r="F95" i="9"/>
  <c r="F94" i="9"/>
  <c r="F83" i="9"/>
  <c r="F82" i="9"/>
  <c r="F92" i="9"/>
  <c r="F91" i="9"/>
  <c r="F90" i="9"/>
  <c r="F89" i="9"/>
  <c r="F88" i="9"/>
  <c r="F87" i="9"/>
  <c r="F86" i="9"/>
  <c r="F84" i="9"/>
  <c r="F85" i="9"/>
  <c r="F21" i="9"/>
  <c r="F33" i="9" s="1"/>
  <c r="F45" i="9" s="1"/>
  <c r="F57" i="9" s="1"/>
  <c r="F69" i="9" s="1"/>
  <c r="F81" i="9" s="1"/>
  <c r="F93" i="9" s="1"/>
  <c r="F105" i="9" s="1"/>
  <c r="F117" i="9" s="1"/>
  <c r="F129" i="9" s="1"/>
  <c r="F141" i="9" s="1"/>
  <c r="F153" i="9" s="1"/>
  <c r="C159" i="9" l="1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2" i="9"/>
  <c r="C141" i="9"/>
  <c r="C137" i="9"/>
  <c r="C136" i="9"/>
  <c r="C135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2" i="9"/>
  <c r="C111" i="9"/>
  <c r="C110" i="9"/>
  <c r="C109" i="9"/>
  <c r="C108" i="9"/>
  <c r="C107" i="9"/>
  <c r="C106" i="9"/>
  <c r="C105" i="9"/>
  <c r="C92" i="9"/>
  <c r="C91" i="9"/>
  <c r="C90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</calcChain>
</file>

<file path=xl/sharedStrings.xml><?xml version="1.0" encoding="utf-8"?>
<sst xmlns="http://schemas.openxmlformats.org/spreadsheetml/2006/main" count="198" uniqueCount="71">
  <si>
    <t>Explotación de minas y canteras</t>
  </si>
  <si>
    <t>Construcción</t>
  </si>
  <si>
    <t>Período</t>
  </si>
  <si>
    <t>f</t>
  </si>
  <si>
    <t>m</t>
  </si>
  <si>
    <t>a</t>
  </si>
  <si>
    <t>j</t>
  </si>
  <si>
    <t>s</t>
  </si>
  <si>
    <t>o</t>
  </si>
  <si>
    <t>n</t>
  </si>
  <si>
    <t>d</t>
  </si>
  <si>
    <t>Índice</t>
  </si>
  <si>
    <t>IMAE</t>
  </si>
  <si>
    <t>Fuente: Banco de Guatemala</t>
  </si>
  <si>
    <t>Agricultura, ganadería, silvicultura y pesca</t>
  </si>
  <si>
    <t>Actividades de alojamiento y de servicio de comidas</t>
  </si>
  <si>
    <t>Actividades financieras y de seguros</t>
  </si>
  <si>
    <t>Actividades inmobiliarias</t>
  </si>
  <si>
    <t>Enseñanza</t>
  </si>
  <si>
    <t>Otras actividades de servicios</t>
  </si>
  <si>
    <t>SISTEMA DE CUENTAS NACIONALES</t>
  </si>
  <si>
    <t>Índice Mensual de la Actividad Económica (IMAE)</t>
  </si>
  <si>
    <t>Año de referencia 2013</t>
  </si>
  <si>
    <t xml:space="preserve"> </t>
  </si>
  <si>
    <t>Cuadro del IMAE de la serie original, por componentes.</t>
  </si>
  <si>
    <t>Cuadro del IMAE de la tasa de variación interanual de la serie original, por componentes.</t>
  </si>
  <si>
    <t>Año de referencia 2013 = 100</t>
  </si>
  <si>
    <t>Cuadro 1</t>
  </si>
  <si>
    <t>1.</t>
  </si>
  <si>
    <t>2.</t>
  </si>
  <si>
    <t>3.</t>
  </si>
  <si>
    <t>A</t>
  </si>
  <si>
    <t>B</t>
  </si>
  <si>
    <t>C</t>
  </si>
  <si>
    <t>D-E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</si>
  <si>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</si>
  <si>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</si>
  <si>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</si>
  <si>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</si>
  <si>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</si>
  <si>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</si>
  <si>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</si>
  <si>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</si>
  <si>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</si>
  <si>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</si>
  <si>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</si>
  <si>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</si>
  <si>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R-S-T-U</t>
  </si>
  <si>
    <t>Suministro de electricidad, agua y saneamiento</t>
  </si>
  <si>
    <t>Comercio y reparación de vehículos</t>
  </si>
  <si>
    <t>Salud</t>
  </si>
  <si>
    <t>Cuadro 2</t>
  </si>
  <si>
    <t>Cuadro 3</t>
  </si>
  <si>
    <t xml:space="preserve">Tasa de variación interanual del IMAE de la serie original </t>
  </si>
  <si>
    <t>Serie original del IMAE</t>
  </si>
  <si>
    <t>Variación Interanual</t>
  </si>
  <si>
    <t>Regresar al índice</t>
  </si>
  <si>
    <t>Industrias manufac-tureras</t>
  </si>
  <si>
    <t>Transporte y almacena-miento</t>
  </si>
  <si>
    <t>Información y comunica-ciones</t>
  </si>
  <si>
    <t>Actividades profesionales científicas y técnicas</t>
  </si>
  <si>
    <t>Actividades de servicios administra-tivos y de apoyo</t>
  </si>
  <si>
    <t>Administra-ción pública y defensa</t>
  </si>
  <si>
    <t>Impuestos netos de subvenciones a los productos</t>
  </si>
  <si>
    <t>Cuadro de la serie agregada del IMAE: índice original.</t>
  </si>
  <si>
    <t>Variación Interanual acumulada</t>
  </si>
  <si>
    <t>Índice mensual, serie original.</t>
  </si>
  <si>
    <r>
      <t xml:space="preserve">Serie original </t>
    </r>
    <r>
      <rPr>
        <b/>
        <vertAlign val="superscript"/>
        <sz val="12"/>
        <color rgb="FF213830"/>
        <rFont val="Petrona"/>
      </rPr>
      <t>1/</t>
    </r>
  </si>
  <si>
    <r>
      <rPr>
        <vertAlign val="superscript"/>
        <sz val="10"/>
        <color rgb="FF00325B"/>
        <rFont val="Petrona"/>
      </rPr>
      <t>1/</t>
    </r>
    <r>
      <rPr>
        <sz val="10"/>
        <color rgb="FF00325B"/>
        <rFont val="Petrona"/>
      </rPr>
      <t xml:space="preserve"> Cifras preliminares</t>
    </r>
  </si>
  <si>
    <r>
      <t>Índice Mensual de la Actividad Económica (IMAE)</t>
    </r>
    <r>
      <rPr>
        <b/>
        <vertAlign val="superscript"/>
        <sz val="14"/>
        <color rgb="FF00325B"/>
        <rFont val="Petrona"/>
      </rPr>
      <t>1/</t>
    </r>
  </si>
  <si>
    <t>ÍNDICE MENSUAL DE LA ACTIVIDAD ECONÓMICA. AÑOS 2013 - 2026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</si>
</sst>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_-;[Red]\-#,##0.0_-;&quot;-&quot;?_-;_-@_-"/>
  </numFmts>
  <fonts count="41" x14ac:knownFonts="1">
    <font>
      <sz val="10"/>
      <color theme="1"/>
      <name val="Consola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b/>
      <sz val="12"/>
      <color theme="1"/>
      <name val="Century Schoolbook"/>
      <family val="1"/>
    </font>
    <font>
      <sz val="12"/>
      <color theme="1"/>
      <name val="Century Schoolbook"/>
      <family val="1"/>
    </font>
    <font>
      <sz val="12"/>
      <color theme="0"/>
      <name val="Century Schoolbook"/>
      <family val="1"/>
    </font>
    <font>
      <b/>
      <sz val="12"/>
      <color theme="0"/>
      <name val="Century Schoolbook"/>
      <family val="1"/>
    </font>
    <font>
      <b/>
      <sz val="10"/>
      <color theme="0"/>
      <name val="Petrona"/>
    </font>
    <font>
      <b/>
      <sz val="12"/>
      <color rgb="FF213830"/>
      <name val="Petrona"/>
    </font>
    <font>
      <sz val="12"/>
      <color rgb="FF213830"/>
      <name val="Petrona"/>
    </font>
    <font>
      <u/>
      <sz val="10"/>
      <color rgb="FF213830"/>
      <name val="Petrona"/>
    </font>
    <font>
      <b/>
      <sz val="10"/>
      <color rgb="FF213830"/>
      <name val="Petrona"/>
    </font>
    <font>
      <b/>
      <vertAlign val="superscript"/>
      <sz val="12"/>
      <color rgb="FF213830"/>
      <name val="Petrona"/>
    </font>
    <font>
      <sz val="10"/>
      <color rgb="FF213830"/>
      <name val="Petrona"/>
    </font>
    <font>
      <b/>
      <sz val="9"/>
      <color theme="0"/>
      <name val="Petrona"/>
    </font>
    <font>
      <sz val="11"/>
      <color theme="0"/>
      <name val="Petrona"/>
    </font>
    <font>
      <b/>
      <sz val="11"/>
      <color rgb="FF213830"/>
      <name val="Petrona"/>
    </font>
    <font>
      <sz val="10"/>
      <color theme="0"/>
      <name val="Petrona"/>
    </font>
    <font>
      <sz val="9"/>
      <color theme="0"/>
      <name val="Petrona"/>
    </font>
    <font>
      <b/>
      <sz val="12"/>
      <color rgb="FF00325B"/>
      <name val="Petrona"/>
    </font>
    <font>
      <sz val="12"/>
      <color rgb="FF00325B"/>
      <name val="Petrona"/>
    </font>
    <font>
      <sz val="12"/>
      <color rgb="FF00325B"/>
      <name val="Century Schoolbook"/>
      <family val="1"/>
    </font>
    <font>
      <sz val="10"/>
      <color rgb="FF00325B"/>
      <name val="Petrona"/>
    </font>
    <font>
      <vertAlign val="superscript"/>
      <sz val="10"/>
      <color rgb="FF00325B"/>
      <name val="Petrona"/>
    </font>
    <font>
      <b/>
      <sz val="14"/>
      <color rgb="FF00325B"/>
      <name val="Petrona"/>
    </font>
    <font>
      <b/>
      <vertAlign val="superscript"/>
      <sz val="14"/>
      <color rgb="FF00325B"/>
      <name val="Petrona"/>
    </font>
    <font>
      <sz val="14"/>
      <color rgb="FF00325B"/>
      <name val="Petrona"/>
    </font>
    <font>
      <sz val="12"/>
      <color rgb="FF002060"/>
      <name val="Petrona"/>
    </font>
    <font>
      <sz val="10"/>
      <color rgb="FF00325B"/>
      <name val="Libre Franklin"/>
    </font>
    <font>
      <i/>
      <sz val="10"/>
      <color rgb="FF00325B"/>
      <name val="Libre Franklin"/>
    </font>
    <font>
      <sz val="16"/>
      <color rgb="FF00325B"/>
      <name val="Libre Franklin"/>
    </font>
    <font>
      <sz val="12"/>
      <color rgb="FF00325B"/>
      <name val="Libre Franklin"/>
    </font>
    <font>
      <b/>
      <sz val="12"/>
      <color rgb="FF00325B"/>
      <name val="Libre Franklin"/>
    </font>
    <font>
      <sz val="11"/>
      <color rgb="FF00325B"/>
      <name val="Libre Franklin"/>
    </font>
    <font>
      <b/>
      <sz val="11"/>
      <color rgb="FF00325B"/>
      <name val="Libre Franklin"/>
    </font>
    <font>
      <b/>
      <sz val="16"/>
      <color theme="0"/>
      <name val="Libre Franklin"/>
    </font>
    <font>
      <u/>
      <sz val="10"/>
      <color rgb="FF00325B"/>
      <name val="Petron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D9E9F"/>
        <bgColor indexed="64"/>
      </patternFill>
    </fill>
    <fill>
      <patternFill patternType="solid">
        <fgColor rgb="FF00325B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EDEDED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>
      <alignment vertical="top"/>
    </xf>
    <xf numFmtId="0" fontId="5" fillId="0" borderId="0">
      <alignment vertical="top"/>
    </xf>
    <xf numFmtId="164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</cellStyleXfs>
  <cellXfs count="12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/>
    <xf numFmtId="0" fontId="8" fillId="0" borderId="0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wrapText="1"/>
    </xf>
    <xf numFmtId="17" fontId="13" fillId="2" borderId="4" xfId="0" applyNumberFormat="1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17" fontId="13" fillId="2" borderId="6" xfId="0" applyNumberFormat="1" applyFont="1" applyFill="1" applyBorder="1" applyAlignment="1">
      <alignment horizontal="center" vertical="center"/>
    </xf>
    <xf numFmtId="165" fontId="13" fillId="2" borderId="6" xfId="0" applyNumberFormat="1" applyFont="1" applyFill="1" applyBorder="1" applyAlignment="1">
      <alignment horizontal="center" vertical="center"/>
    </xf>
    <xf numFmtId="17" fontId="13" fillId="3" borderId="2" xfId="0" applyNumberFormat="1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17" fontId="13" fillId="3" borderId="4" xfId="0" applyNumberFormat="1" applyFont="1" applyFill="1" applyBorder="1" applyAlignment="1">
      <alignment horizontal="center" vertical="center"/>
    </xf>
    <xf numFmtId="165" fontId="13" fillId="3" borderId="4" xfId="0" applyNumberFormat="1" applyFont="1" applyFill="1" applyBorder="1" applyAlignment="1">
      <alignment horizontal="center" vertical="center"/>
    </xf>
    <xf numFmtId="17" fontId="13" fillId="3" borderId="6" xfId="0" applyNumberFormat="1" applyFont="1" applyFill="1" applyBorder="1" applyAlignment="1">
      <alignment horizontal="center" vertical="center"/>
    </xf>
    <xf numFmtId="165" fontId="13" fillId="3" borderId="6" xfId="0" applyNumberFormat="1" applyFont="1" applyFill="1" applyBorder="1" applyAlignment="1">
      <alignment horizontal="center" vertical="center"/>
    </xf>
    <xf numFmtId="17" fontId="13" fillId="2" borderId="2" xfId="0" applyNumberFormat="1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/>
    </xf>
    <xf numFmtId="0" fontId="17" fillId="0" borderId="0" xfId="0" applyFont="1"/>
    <xf numFmtId="17" fontId="18" fillId="0" borderId="0" xfId="3" applyNumberFormat="1" applyFont="1" applyFill="1" applyBorder="1" applyAlignment="1">
      <alignment horizontal="center" vertical="center" wrapText="1"/>
    </xf>
    <xf numFmtId="0" fontId="19" fillId="0" borderId="7" xfId="0" applyFont="1" applyBorder="1"/>
    <xf numFmtId="0" fontId="19" fillId="0" borderId="0" xfId="0" applyFont="1" applyFill="1" applyBorder="1"/>
    <xf numFmtId="0" fontId="15" fillId="0" borderId="0" xfId="0" applyFont="1"/>
    <xf numFmtId="0" fontId="20" fillId="0" borderId="0" xfId="0" applyFont="1"/>
    <xf numFmtId="0" fontId="15" fillId="0" borderId="0" xfId="0" applyFont="1" applyFill="1" applyBorder="1"/>
    <xf numFmtId="0" fontId="20" fillId="0" borderId="0" xfId="0" applyFont="1" applyFill="1" applyBorder="1"/>
    <xf numFmtId="0" fontId="17" fillId="0" borderId="0" xfId="0" applyFont="1" applyFill="1" applyBorder="1"/>
    <xf numFmtId="17" fontId="13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165" fontId="17" fillId="0" borderId="0" xfId="0" applyNumberFormat="1" applyFont="1"/>
    <xf numFmtId="0" fontId="21" fillId="0" borderId="0" xfId="0" applyFont="1"/>
    <xf numFmtId="0" fontId="21" fillId="0" borderId="0" xfId="0" applyFont="1" applyFill="1" applyBorder="1"/>
    <xf numFmtId="0" fontId="22" fillId="0" borderId="0" xfId="0" applyFont="1"/>
    <xf numFmtId="0" fontId="22" fillId="0" borderId="0" xfId="0" applyFont="1" applyFill="1" applyBorder="1"/>
    <xf numFmtId="3" fontId="11" fillId="5" borderId="18" xfId="16" applyNumberFormat="1" applyFont="1" applyFill="1" applyBorder="1" applyAlignment="1">
      <alignment horizontal="center" vertical="center" wrapText="1"/>
    </xf>
    <xf numFmtId="3" fontId="11" fillId="5" borderId="19" xfId="16" applyNumberFormat="1" applyFont="1" applyFill="1" applyBorder="1" applyAlignment="1">
      <alignment horizontal="center" vertical="center" wrapText="1"/>
    </xf>
    <xf numFmtId="3" fontId="11" fillId="4" borderId="19" xfId="16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17" fontId="24" fillId="2" borderId="4" xfId="0" applyNumberFormat="1" applyFont="1" applyFill="1" applyBorder="1" applyAlignment="1">
      <alignment horizontal="center" vertical="center"/>
    </xf>
    <xf numFmtId="165" fontId="24" fillId="2" borderId="4" xfId="0" applyNumberFormat="1" applyFont="1" applyFill="1" applyBorder="1" applyAlignment="1">
      <alignment horizontal="center" vertical="center"/>
    </xf>
    <xf numFmtId="17" fontId="24" fillId="2" borderId="6" xfId="0" applyNumberFormat="1" applyFont="1" applyFill="1" applyBorder="1" applyAlignment="1">
      <alignment horizontal="center" vertical="center"/>
    </xf>
    <xf numFmtId="165" fontId="24" fillId="2" borderId="6" xfId="0" applyNumberFormat="1" applyFont="1" applyFill="1" applyBorder="1" applyAlignment="1">
      <alignment horizontal="center" vertical="center"/>
    </xf>
    <xf numFmtId="17" fontId="24" fillId="6" borderId="2" xfId="0" applyNumberFormat="1" applyFont="1" applyFill="1" applyBorder="1" applyAlignment="1">
      <alignment horizontal="center" vertical="center"/>
    </xf>
    <xf numFmtId="165" fontId="24" fillId="6" borderId="2" xfId="0" applyNumberFormat="1" applyFont="1" applyFill="1" applyBorder="1" applyAlignment="1">
      <alignment horizontal="center" vertical="center"/>
    </xf>
    <xf numFmtId="165" fontId="24" fillId="7" borderId="2" xfId="0" applyNumberFormat="1" applyFont="1" applyFill="1" applyBorder="1" applyAlignment="1">
      <alignment horizontal="center" vertical="center"/>
    </xf>
    <xf numFmtId="17" fontId="24" fillId="6" borderId="4" xfId="0" applyNumberFormat="1" applyFont="1" applyFill="1" applyBorder="1" applyAlignment="1">
      <alignment horizontal="center" vertical="center"/>
    </xf>
    <xf numFmtId="165" fontId="24" fillId="6" borderId="4" xfId="0" applyNumberFormat="1" applyFont="1" applyFill="1" applyBorder="1" applyAlignment="1">
      <alignment horizontal="center" vertical="center"/>
    </xf>
    <xf numFmtId="165" fontId="24" fillId="7" borderId="4" xfId="0" applyNumberFormat="1" applyFont="1" applyFill="1" applyBorder="1" applyAlignment="1">
      <alignment horizontal="center" vertical="center"/>
    </xf>
    <xf numFmtId="17" fontId="24" fillId="6" borderId="6" xfId="0" applyNumberFormat="1" applyFont="1" applyFill="1" applyBorder="1" applyAlignment="1">
      <alignment horizontal="center" vertical="center"/>
    </xf>
    <xf numFmtId="165" fontId="24" fillId="6" borderId="6" xfId="0" applyNumberFormat="1" applyFont="1" applyFill="1" applyBorder="1" applyAlignment="1">
      <alignment horizontal="center" vertical="center"/>
    </xf>
    <xf numFmtId="165" fontId="24" fillId="7" borderId="6" xfId="0" applyNumberFormat="1" applyFont="1" applyFill="1" applyBorder="1" applyAlignment="1">
      <alignment horizontal="center" vertical="center"/>
    </xf>
    <xf numFmtId="17" fontId="24" fillId="2" borderId="2" xfId="0" applyNumberFormat="1" applyFont="1" applyFill="1" applyBorder="1" applyAlignment="1">
      <alignment horizontal="center" vertical="center"/>
    </xf>
    <xf numFmtId="165" fontId="24" fillId="2" borderId="2" xfId="0" applyNumberFormat="1" applyFont="1" applyFill="1" applyBorder="1" applyAlignment="1">
      <alignment horizontal="center" vertical="center"/>
    </xf>
    <xf numFmtId="0" fontId="23" fillId="0" borderId="7" xfId="0" applyFont="1" applyBorder="1"/>
    <xf numFmtId="0" fontId="26" fillId="0" borderId="0" xfId="0" applyFont="1"/>
    <xf numFmtId="0" fontId="26" fillId="0" borderId="7" xfId="0" applyFont="1" applyBorder="1"/>
    <xf numFmtId="0" fontId="26" fillId="0" borderId="0" xfId="0" applyFont="1" applyFill="1" applyBorder="1"/>
    <xf numFmtId="0" fontId="28" fillId="0" borderId="0" xfId="0" applyFont="1"/>
    <xf numFmtId="0" fontId="28" fillId="0" borderId="0" xfId="0" applyFont="1" applyFill="1" applyBorder="1"/>
    <xf numFmtId="0" fontId="30" fillId="0" borderId="0" xfId="0" applyFont="1"/>
    <xf numFmtId="17" fontId="31" fillId="2" borderId="4" xfId="0" applyNumberFormat="1" applyFont="1" applyFill="1" applyBorder="1" applyAlignment="1">
      <alignment horizontal="center" vertical="center"/>
    </xf>
    <xf numFmtId="165" fontId="31" fillId="2" borderId="4" xfId="0" applyNumberFormat="1" applyFont="1" applyFill="1" applyBorder="1" applyAlignment="1">
      <alignment horizontal="center" vertical="center"/>
    </xf>
    <xf numFmtId="0" fontId="31" fillId="0" borderId="0" xfId="0" applyFont="1"/>
    <xf numFmtId="17" fontId="31" fillId="0" borderId="0" xfId="0" applyNumberFormat="1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/>
    <xf numFmtId="17" fontId="31" fillId="2" borderId="6" xfId="0" applyNumberFormat="1" applyFont="1" applyFill="1" applyBorder="1" applyAlignment="1">
      <alignment horizontal="center" vertical="center"/>
    </xf>
    <xf numFmtId="165" fontId="31" fillId="2" borderId="6" xfId="0" applyNumberFormat="1" applyFont="1" applyFill="1" applyBorder="1" applyAlignment="1">
      <alignment horizontal="center" vertical="center"/>
    </xf>
    <xf numFmtId="17" fontId="31" fillId="2" borderId="2" xfId="0" applyNumberFormat="1" applyFont="1" applyFill="1" applyBorder="1" applyAlignment="1">
      <alignment horizontal="center" vertical="center"/>
    </xf>
    <xf numFmtId="165" fontId="31" fillId="2" borderId="2" xfId="0" applyNumberFormat="1" applyFont="1" applyFill="1" applyBorder="1" applyAlignment="1">
      <alignment horizontal="center" vertical="center"/>
    </xf>
    <xf numFmtId="0" fontId="31" fillId="0" borderId="0" xfId="0" applyFont="1" applyBorder="1"/>
    <xf numFmtId="0" fontId="32" fillId="0" borderId="0" xfId="4" applyFont="1" applyFill="1" applyBorder="1" applyAlignment="1"/>
    <xf numFmtId="0" fontId="32" fillId="0" borderId="0" xfId="5" applyFont="1">
      <alignment vertical="top"/>
    </xf>
    <xf numFmtId="0" fontId="32" fillId="0" borderId="0" xfId="4" applyFont="1" applyFill="1" applyBorder="1" applyAlignment="1">
      <alignment vertical="top"/>
    </xf>
    <xf numFmtId="0" fontId="32" fillId="0" borderId="0" xfId="4" applyFont="1" applyBorder="1" applyAlignment="1">
      <alignment vertical="top"/>
    </xf>
    <xf numFmtId="49" fontId="32" fillId="0" borderId="0" xfId="4" applyNumberFormat="1" applyFont="1" applyBorder="1" applyAlignment="1">
      <alignment vertical="top"/>
    </xf>
    <xf numFmtId="0" fontId="32" fillId="2" borderId="0" xfId="5" applyFont="1" applyFill="1" applyBorder="1" applyAlignment="1"/>
    <xf numFmtId="0" fontId="33" fillId="0" borderId="0" xfId="4" applyFont="1" applyBorder="1" applyAlignment="1">
      <alignment vertical="top"/>
    </xf>
    <xf numFmtId="0" fontId="34" fillId="0" borderId="0" xfId="4" applyFont="1" applyBorder="1" applyAlignment="1">
      <alignment vertical="top"/>
    </xf>
    <xf numFmtId="0" fontId="34" fillId="0" borderId="0" xfId="5" applyFont="1">
      <alignment vertical="top"/>
    </xf>
    <xf numFmtId="0" fontId="35" fillId="0" borderId="0" xfId="4" applyFont="1" applyBorder="1" applyAlignment="1">
      <alignment vertical="top"/>
    </xf>
    <xf numFmtId="0" fontId="35" fillId="0" borderId="0" xfId="5" applyFont="1">
      <alignment vertical="top"/>
    </xf>
    <xf numFmtId="0" fontId="37" fillId="0" borderId="0" xfId="4" applyFont="1" applyBorder="1" applyAlignment="1">
      <alignment vertical="top"/>
    </xf>
    <xf numFmtId="0" fontId="37" fillId="0" borderId="0" xfId="5" applyFont="1">
      <alignment vertical="top"/>
    </xf>
    <xf numFmtId="49" fontId="32" fillId="0" borderId="10" xfId="4" applyNumberFormat="1" applyFont="1" applyBorder="1" applyAlignment="1">
      <alignment vertical="top"/>
    </xf>
    <xf numFmtId="0" fontId="32" fillId="0" borderId="1" xfId="4" applyFont="1" applyFill="1" applyBorder="1" applyAlignment="1">
      <alignment vertical="top"/>
    </xf>
    <xf numFmtId="0" fontId="32" fillId="0" borderId="12" xfId="0" applyFont="1" applyBorder="1"/>
    <xf numFmtId="0" fontId="38" fillId="0" borderId="3" xfId="4" applyFont="1" applyFill="1" applyBorder="1" applyAlignment="1">
      <alignment horizontal="justify" vertical="top" wrapText="1"/>
    </xf>
    <xf numFmtId="0" fontId="37" fillId="0" borderId="3" xfId="4" applyFont="1" applyFill="1" applyBorder="1" applyAlignment="1">
      <alignment horizontal="justify" vertical="top" wrapText="1"/>
    </xf>
    <xf numFmtId="0" fontId="37" fillId="0" borderId="0" xfId="4" applyFont="1" applyFill="1" applyBorder="1" applyAlignment="1">
      <alignment horizontal="center" wrapText="1"/>
    </xf>
    <xf numFmtId="49" fontId="32" fillId="0" borderId="12" xfId="4" applyNumberFormat="1" applyFont="1" applyFill="1" applyBorder="1" applyAlignment="1">
      <alignment horizontal="center" vertical="top" wrapText="1"/>
    </xf>
    <xf numFmtId="0" fontId="32" fillId="0" borderId="3" xfId="0" applyFont="1" applyBorder="1" applyAlignment="1">
      <alignment vertical="center"/>
    </xf>
    <xf numFmtId="49" fontId="32" fillId="0" borderId="12" xfId="4" applyNumberFormat="1" applyFont="1" applyFill="1" applyBorder="1" applyAlignment="1">
      <alignment horizontal="center" vertical="center" wrapText="1"/>
    </xf>
    <xf numFmtId="49" fontId="37" fillId="0" borderId="11" xfId="4" applyNumberFormat="1" applyFont="1" applyFill="1" applyBorder="1" applyAlignment="1">
      <alignment horizontal="center" vertical="top" wrapText="1"/>
    </xf>
    <xf numFmtId="0" fontId="32" fillId="0" borderId="5" xfId="5" applyFont="1" applyBorder="1">
      <alignment vertical="top"/>
    </xf>
    <xf numFmtId="0" fontId="40" fillId="0" borderId="0" xfId="0" applyFont="1" applyAlignment="1">
      <alignment wrapText="1"/>
    </xf>
    <xf numFmtId="3" fontId="11" fillId="5" borderId="13" xfId="16" applyNumberFormat="1" applyFont="1" applyFill="1" applyBorder="1" applyAlignment="1">
      <alignment horizontal="center" vertical="center" wrapText="1"/>
    </xf>
    <xf numFmtId="17" fontId="31" fillId="6" borderId="2" xfId="0" applyNumberFormat="1" applyFont="1" applyFill="1" applyBorder="1" applyAlignment="1">
      <alignment horizontal="center" vertical="center"/>
    </xf>
    <xf numFmtId="165" fontId="31" fillId="6" borderId="2" xfId="0" applyNumberFormat="1" applyFont="1" applyFill="1" applyBorder="1" applyAlignment="1">
      <alignment horizontal="center" vertical="center"/>
    </xf>
    <xf numFmtId="17" fontId="31" fillId="6" borderId="4" xfId="0" applyNumberFormat="1" applyFont="1" applyFill="1" applyBorder="1" applyAlignment="1">
      <alignment horizontal="center" vertical="center"/>
    </xf>
    <xf numFmtId="165" fontId="31" fillId="6" borderId="4" xfId="0" applyNumberFormat="1" applyFont="1" applyFill="1" applyBorder="1" applyAlignment="1">
      <alignment horizontal="center" vertical="center"/>
    </xf>
    <xf numFmtId="17" fontId="31" fillId="6" borderId="6" xfId="0" applyNumberFormat="1" applyFont="1" applyFill="1" applyBorder="1" applyAlignment="1">
      <alignment horizontal="center" vertical="center"/>
    </xf>
    <xf numFmtId="165" fontId="31" fillId="6" borderId="6" xfId="0" applyNumberFormat="1" applyFont="1" applyFill="1" applyBorder="1" applyAlignment="1">
      <alignment horizontal="center" vertical="center"/>
    </xf>
    <xf numFmtId="0" fontId="23" fillId="0" borderId="0" xfId="0" applyFont="1" applyBorder="1"/>
    <xf numFmtId="0" fontId="39" fillId="5" borderId="8" xfId="5" applyFont="1" applyFill="1" applyBorder="1" applyAlignment="1">
      <alignment horizontal="center" vertical="center" wrapText="1"/>
    </xf>
    <xf numFmtId="0" fontId="39" fillId="5" borderId="9" xfId="5" applyFont="1" applyFill="1" applyBorder="1" applyAlignment="1">
      <alignment horizontal="center" vertical="center" wrapText="1"/>
    </xf>
    <xf numFmtId="0" fontId="36" fillId="6" borderId="10" xfId="5" applyFont="1" applyFill="1" applyBorder="1" applyAlignment="1">
      <alignment horizontal="center" vertical="center" wrapText="1"/>
    </xf>
    <xf numFmtId="0" fontId="36" fillId="6" borderId="1" xfId="5" applyFont="1" applyFill="1" applyBorder="1" applyAlignment="1">
      <alignment horizontal="center" vertical="center" wrapText="1"/>
    </xf>
    <xf numFmtId="0" fontId="36" fillId="6" borderId="11" xfId="5" applyFont="1" applyFill="1" applyBorder="1" applyAlignment="1">
      <alignment horizontal="center" vertical="center" wrapText="1"/>
    </xf>
    <xf numFmtId="0" fontId="36" fillId="6" borderId="5" xfId="5" applyFont="1" applyFill="1" applyBorder="1" applyAlignment="1">
      <alignment horizontal="center" vertical="center" wrapText="1"/>
    </xf>
    <xf numFmtId="3" fontId="11" fillId="5" borderId="15" xfId="16" applyNumberFormat="1" applyFont="1" applyFill="1" applyBorder="1" applyAlignment="1">
      <alignment horizontal="center" vertical="center" wrapText="1"/>
    </xf>
    <xf numFmtId="3" fontId="11" fillId="5" borderId="16" xfId="16" applyNumberFormat="1" applyFont="1" applyFill="1" applyBorder="1" applyAlignment="1">
      <alignment horizontal="center" vertical="center" wrapText="1"/>
    </xf>
    <xf numFmtId="3" fontId="11" fillId="5" borderId="17" xfId="16" applyNumberFormat="1" applyFont="1" applyFill="1" applyBorder="1" applyAlignment="1">
      <alignment horizontal="center" vertical="center" wrapText="1"/>
    </xf>
    <xf numFmtId="3" fontId="11" fillId="5" borderId="7" xfId="16" applyNumberFormat="1" applyFont="1" applyFill="1" applyBorder="1" applyAlignment="1">
      <alignment horizontal="center" vertical="center" wrapText="1"/>
    </xf>
    <xf numFmtId="3" fontId="11" fillId="5" borderId="1" xfId="16" applyNumberFormat="1" applyFont="1" applyFill="1" applyBorder="1" applyAlignment="1">
      <alignment horizontal="center" vertical="center" wrapText="1"/>
    </xf>
    <xf numFmtId="3" fontId="11" fillId="5" borderId="14" xfId="16" applyNumberFormat="1" applyFont="1" applyFill="1" applyBorder="1" applyAlignment="1">
      <alignment horizontal="center" vertical="center" wrapText="1"/>
    </xf>
    <xf numFmtId="3" fontId="11" fillId="5" borderId="13" xfId="16" applyNumberFormat="1" applyFont="1" applyFill="1" applyBorder="1" applyAlignment="1">
      <alignment horizontal="center" vertical="center" wrapText="1"/>
    </xf>
  </cellXfs>
  <cellStyles count="17">
    <cellStyle name="Estilo 1" xfId="6" xr:uid="{00000000-0005-0000-0000-000000000000}"/>
    <cellStyle name="Millares 2" xfId="2" xr:uid="{00000000-0005-0000-0000-000001000000}"/>
    <cellStyle name="Millares 3" xfId="7" xr:uid="{00000000-0005-0000-0000-000002000000}"/>
    <cellStyle name="Normal" xfId="0" builtinId="0"/>
    <cellStyle name="Normal 2" xfId="1" xr:uid="{00000000-0005-0000-0000-000004000000}"/>
    <cellStyle name="Normal 2 2" xfId="8" xr:uid="{00000000-0005-0000-0000-000005000000}"/>
    <cellStyle name="Normal 2 2 2" xfId="9" xr:uid="{00000000-0005-0000-0000-000006000000}"/>
    <cellStyle name="Normal 2 3" xfId="10" xr:uid="{00000000-0005-0000-0000-000007000000}"/>
    <cellStyle name="Normal 2 4" xfId="11" xr:uid="{00000000-0005-0000-0000-000008000000}"/>
    <cellStyle name="Normal 3" xfId="5" xr:uid="{00000000-0005-0000-0000-000009000000}"/>
    <cellStyle name="Normal 3 2" xfId="3" xr:uid="{00000000-0005-0000-0000-00000A000000}"/>
    <cellStyle name="Normal 4" xfId="12" xr:uid="{00000000-0005-0000-0000-00000B000000}"/>
    <cellStyle name="Normal 4 2" xfId="4" xr:uid="{00000000-0005-0000-0000-00000C000000}"/>
    <cellStyle name="Normal 5" xfId="13" xr:uid="{00000000-0005-0000-0000-00000D000000}"/>
    <cellStyle name="Normal_Cuadros de Salida CNT 2001-2006" xfId="16" xr:uid="{00000000-0005-0000-0000-00000E000000}"/>
    <cellStyle name="Porcentaje 2" xfId="14" xr:uid="{00000000-0005-0000-0000-00000F000000}"/>
    <cellStyle name="Porcentual 2" xfId="15" xr:uid="{00000000-0005-0000-0000-000010000000}"/>
  </cellStyles>
  <dxfs count="0"/>
  <tableStyles count="0" defaultTableStyle="TableStyleMedium2" defaultPivotStyle="PivotStyleLight16"/>
  <colors>
    <mruColors>
      <color rgb="FF00325B"/>
      <color rgb="FF494949"/>
      <color rgb="FF9D9E9F"/>
      <color rgb="FFDAE3F3"/>
      <color rgb="FFEDEDED"/>
      <color rgb="FF213830"/>
      <color rgb="FF2A5446"/>
      <color rgb="FFC0C1B5"/>
      <color rgb="FFBCBCBC"/>
      <color rgb="FF558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2400" b="0">
                <a:solidFill>
                  <a:srgbClr val="00325B"/>
                </a:solidFill>
                <a:latin typeface="Petrona" pitchFamily="2" charset="0"/>
              </a:rPr>
              <a:t>Índice</a:t>
            </a:r>
            <a:r>
              <a:rPr lang="es-CL" sz="2400" b="0" baseline="0">
                <a:solidFill>
                  <a:srgbClr val="00325B"/>
                </a:solidFill>
                <a:latin typeface="Petrona" pitchFamily="2" charset="0"/>
              </a:rPr>
              <a:t> Mensual de la Actividad Económica</a:t>
            </a:r>
          </a:p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00325B"/>
                </a:solidFill>
                <a:latin typeface="Petrona" pitchFamily="2" charset="0"/>
              </a:rPr>
              <a:t>Variaciones Porcentuales Interanuales </a:t>
            </a:r>
          </a:p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00325B"/>
                </a:solidFill>
                <a:latin typeface="Petrona" pitchFamily="2" charset="0"/>
              </a:rPr>
              <a:t>Período: Enero 2022 - Mayo 2026</a:t>
            </a:r>
            <a:endParaRPr lang="es-CL" sz="1600" b="0">
              <a:solidFill>
                <a:srgbClr val="00325B"/>
              </a:solidFill>
              <a:latin typeface="Petrona" pitchFamily="2" charset="0"/>
            </a:endParaRPr>
          </a:p>
        </c:rich>
      </c:tx>
      <c:layout>
        <c:manualLayout>
          <c:xMode val="edge"/>
          <c:yMode val="edge"/>
          <c:x val="0.18805807934786092"/>
          <c:y val="1.2121271830961967E-2"/>
        </c:manualLayout>
      </c:layout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6039385985842677"/>
          <c:w val="0.91863736263736262"/>
          <c:h val="0.69893199713672149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'C.1'!$D$8</c:f>
              <c:strCache>
                <c:ptCount val="1"/>
                <c:pt idx="0">
                  <c:v>Variación Interanual acumulada</c:v>
                </c:pt>
              </c:strCache>
            </c:strRef>
          </c:tx>
          <c:spPr>
            <a:solidFill>
              <a:srgbClr val="9D9E9F"/>
            </a:solidFill>
            <a:ln w="57150" cmpd="thickThin">
              <a:noFill/>
              <a:prstDash val="solid"/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BA-4045-AC22-6CFFC06CA7DC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BA-4045-AC22-6CFFC06CA7DC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BA-4045-AC22-6CFFC06CA7DC}"/>
              </c:ext>
            </c:extLst>
          </c:dPt>
          <c:dPt>
            <c:idx val="47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BA-4045-AC22-6CFFC06CA7DC}"/>
              </c:ext>
            </c:extLst>
          </c:dPt>
          <c:dPt>
            <c:idx val="59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15F-4399-92E7-5E9D0D5BBA4D}"/>
              </c:ext>
            </c:extLst>
          </c:dPt>
          <c:dPt>
            <c:idx val="71"/>
            <c:invertIfNegative val="0"/>
            <c:bubble3D val="0"/>
            <c:spPr>
              <a:solidFill>
                <a:srgbClr val="494949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15F-4399-92E7-5E9D0D5BBA4D}"/>
              </c:ext>
            </c:extLst>
          </c:dPt>
          <c:dLbls>
            <c:dLbl>
              <c:idx val="11"/>
              <c:layout>
                <c:manualLayout>
                  <c:x val="-5.8570197707853008E-3"/>
                  <c:y val="-8.06642926805418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BA-4045-AC22-6CFFC06CA7DC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BA-4045-AC22-6CFFC06CA7DC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BA-4045-AC22-6CFFC06CA7DC}"/>
                </c:ext>
              </c:extLst>
            </c:dLbl>
            <c:dLbl>
              <c:idx val="47"/>
              <c:layout>
                <c:manualLayout>
                  <c:x val="-2.9282576866764276E-3"/>
                  <c:y val="2.03101884991648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BA-4045-AC22-6CFFC06CA7DC}"/>
                </c:ext>
              </c:extLst>
            </c:dLbl>
            <c:dLbl>
              <c:idx val="52"/>
              <c:layout>
                <c:manualLayout>
                  <c:x val="2.6356588968533854E-2"/>
                  <c:y val="1.209964390208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C7-4374-A30F-A702D841C92C}"/>
                </c:ext>
              </c:extLst>
            </c:dLbl>
            <c:dLbl>
              <c:idx val="59"/>
              <c:layout>
                <c:manualLayout>
                  <c:x val="-3.601972830319287E-3"/>
                  <c:y val="-4.00482844334322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653312566698396E-2"/>
                      <c:h val="3.8013190862488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015F-4399-92E7-5E9D0D5BBA4D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2.9457817772778401E-2"/>
                      <c:h val="3.39788993849293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E3C-4F7F-AFD3-97B6703C8C09}"/>
                </c:ext>
              </c:extLst>
            </c:dLbl>
            <c:dLbl>
              <c:idx val="70"/>
              <c:layout>
                <c:manualLayout>
                  <c:x val="7.305233432499959E-3"/>
                  <c:y val="-2.09371457526765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46-4E2E-8614-CB9B137DE4AF}"/>
                </c:ext>
              </c:extLst>
            </c:dLbl>
            <c:dLbl>
              <c:idx val="72"/>
              <c:layout>
                <c:manualLayout>
                  <c:x val="-2.9285098853926504E-3"/>
                  <c:y val="4.0332146340270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5F-4399-92E7-5E9D0D5BBA4D}"/>
                </c:ext>
              </c:extLst>
            </c:dLbl>
            <c:dLbl>
              <c:idx val="7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5F-4399-92E7-5E9D0D5BBA4D}"/>
                </c:ext>
              </c:extLst>
            </c:dLbl>
            <c:dLbl>
              <c:idx val="85"/>
              <c:layout>
                <c:manualLayout>
                  <c:x val="-2.198852695222038E-2"/>
                  <c:y val="-4.2424242424242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5F-4399-92E7-5E9D0D5BBA4D}"/>
                </c:ext>
              </c:extLst>
            </c:dLbl>
            <c:dLbl>
              <c:idx val="9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5F-4399-92E7-5E9D0D5BBA4D}"/>
                </c:ext>
              </c:extLst>
            </c:dLbl>
            <c:dLbl>
              <c:idx val="108"/>
              <c:layout>
                <c:manualLayout>
                  <c:x val="-5.8636071872587969E-3"/>
                  <c:y val="-4.04040404040404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15F-4399-92E7-5E9D0D5BBA4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trona" pitchFamily="2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'C.1'!$A$117:$A$169</c:f>
              <c:numCache>
                <c:formatCode>mmm\-yy</c:formatCode>
                <c:ptCount val="5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  <c:pt idx="52">
                  <c:v>46143</c:v>
                </c:pt>
              </c:numCache>
            </c:numRef>
          </c:cat>
          <c:val>
            <c:numRef>
              <c:f>'C.1'!$D$117:$D$169</c:f>
              <c:numCache>
                <c:formatCode>#,##0.0_-;[Red]\-#,##0.0_-;"-"?_-;_-@_-</c:formatCode>
                <c:ptCount val="53"/>
                <c:pt idx="0">
                  <c:v>4.6735052945293631</c:v>
                </c:pt>
                <c:pt idx="1">
                  <c:v>4.5484225427983205</c:v>
                </c:pt>
                <c:pt idx="2">
                  <c:v>4.5262307111617446</c:v>
                </c:pt>
                <c:pt idx="3">
                  <c:v>4.6308049899766104</c:v>
                </c:pt>
                <c:pt idx="4">
                  <c:v>4.6982995994173393</c:v>
                </c:pt>
                <c:pt idx="5">
                  <c:v>4.6332019228961627</c:v>
                </c:pt>
                <c:pt idx="6">
                  <c:v>4.4691255624215671</c:v>
                </c:pt>
                <c:pt idx="7">
                  <c:v>4.4868774416340926</c:v>
                </c:pt>
                <c:pt idx="8">
                  <c:v>4.4115346510246667</c:v>
                </c:pt>
                <c:pt idx="9">
                  <c:v>4.3345682054149393</c:v>
                </c:pt>
                <c:pt idx="10">
                  <c:v>4.2399482201010699</c:v>
                </c:pt>
                <c:pt idx="11">
                  <c:v>4.1549245009648672</c:v>
                </c:pt>
                <c:pt idx="12">
                  <c:v>3.2649226490773202</c:v>
                </c:pt>
                <c:pt idx="13">
                  <c:v>3.9694876769832916</c:v>
                </c:pt>
                <c:pt idx="14">
                  <c:v>3.9912578849505422</c:v>
                </c:pt>
                <c:pt idx="15">
                  <c:v>3.8369148031809317</c:v>
                </c:pt>
                <c:pt idx="16">
                  <c:v>3.8406205643772466</c:v>
                </c:pt>
                <c:pt idx="17">
                  <c:v>4.0807782719935375</c:v>
                </c:pt>
                <c:pt idx="18">
                  <c:v>4.2231996136286227</c:v>
                </c:pt>
                <c:pt idx="19">
                  <c:v>4.1671702440588092</c:v>
                </c:pt>
                <c:pt idx="20">
                  <c:v>4.0957726934480121</c:v>
                </c:pt>
                <c:pt idx="21">
                  <c:v>3.8068419837576499</c:v>
                </c:pt>
                <c:pt idx="22">
                  <c:v>3.6591068596067942</c:v>
                </c:pt>
                <c:pt idx="23">
                  <c:v>3.5243004581856638</c:v>
                </c:pt>
                <c:pt idx="24">
                  <c:v>4.0286536278853617</c:v>
                </c:pt>
                <c:pt idx="25">
                  <c:v>3.3578222956764705</c:v>
                </c:pt>
                <c:pt idx="26">
                  <c:v>2.906736892286176</c:v>
                </c:pt>
                <c:pt idx="27">
                  <c:v>3.1837950268873669</c:v>
                </c:pt>
                <c:pt idx="28">
                  <c:v>3.4691108552122927</c:v>
                </c:pt>
                <c:pt idx="29">
                  <c:v>3.3463328667903625</c:v>
                </c:pt>
                <c:pt idx="30">
                  <c:v>3.2792108285433841</c:v>
                </c:pt>
                <c:pt idx="31">
                  <c:v>3.3634700309690402</c:v>
                </c:pt>
                <c:pt idx="32">
                  <c:v>3.4450027484185739</c:v>
                </c:pt>
                <c:pt idx="33">
                  <c:v>3.8028413628547781</c:v>
                </c:pt>
                <c:pt idx="34">
                  <c:v>3.7890209250110161</c:v>
                </c:pt>
                <c:pt idx="35">
                  <c:v>3.7155864179778177</c:v>
                </c:pt>
                <c:pt idx="36">
                  <c:v>3.7400604016574448</c:v>
                </c:pt>
                <c:pt idx="37">
                  <c:v>3.5579221919053197</c:v>
                </c:pt>
                <c:pt idx="38">
                  <c:v>3.7853333581038981</c:v>
                </c:pt>
                <c:pt idx="39">
                  <c:v>3.8221418226255679</c:v>
                </c:pt>
                <c:pt idx="40">
                  <c:v>3.8828581400555322</c:v>
                </c:pt>
                <c:pt idx="41">
                  <c:v>3.8867172275117952</c:v>
                </c:pt>
                <c:pt idx="42">
                  <c:v>3.9720755157197658</c:v>
                </c:pt>
                <c:pt idx="43">
                  <c:v>3.9816817527123902</c:v>
                </c:pt>
                <c:pt idx="44">
                  <c:v>4.0995809816108988</c:v>
                </c:pt>
                <c:pt idx="45">
                  <c:v>4.1300598947954086</c:v>
                </c:pt>
                <c:pt idx="46">
                  <c:v>4.1719031519603504</c:v>
                </c:pt>
                <c:pt idx="47">
                  <c:v>4.2800326657917083</c:v>
                </c:pt>
                <c:pt idx="48">
                  <c:v>3.9994900143661312</c:v>
                </c:pt>
                <c:pt idx="49">
                  <c:v>4.346092638114186</c:v>
                </c:pt>
                <c:pt idx="50">
                  <c:v>4.5278577089201661</c:v>
                </c:pt>
                <c:pt idx="51">
                  <c:v>4.513089537589579</c:v>
                </c:pt>
                <c:pt idx="52">
                  <c:v>4.3514892241705212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83235968"/>
        <c:axId val="383237504"/>
      </c:barChart>
      <c:lineChart>
        <c:grouping val="standard"/>
        <c:varyColors val="0"/>
        <c:ser>
          <c:idx val="1"/>
          <c:order val="0"/>
          <c:tx>
            <c:strRef>
              <c:f>'C.1'!$C$8</c:f>
              <c:strCache>
                <c:ptCount val="1"/>
                <c:pt idx="0">
                  <c:v>Variación Interanual</c:v>
                </c:pt>
              </c:strCache>
            </c:strRef>
          </c:tx>
          <c:spPr>
            <a:ln w="25400">
              <a:solidFill>
                <a:srgbClr val="00325B"/>
              </a:solidFill>
            </a:ln>
          </c:spPr>
          <c:marker>
            <c:symbol val="none"/>
          </c:marker>
          <c:dLbls>
            <c:dLbl>
              <c:idx val="5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C7-4374-A30F-A702D841C9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'C.1'!$A$117:$A$169</c:f>
              <c:numCache>
                <c:formatCode>mmm\-yy</c:formatCode>
                <c:ptCount val="5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  <c:pt idx="52">
                  <c:v>46143</c:v>
                </c:pt>
              </c:numCache>
            </c:numRef>
          </c:cat>
          <c:val>
            <c:numRef>
              <c:f>'C.1'!$C$117:$C$169</c:f>
              <c:numCache>
                <c:formatCode>#,##0.0_-;[Red]\-#,##0.0_-;"-"?_-;_-@_-</c:formatCode>
                <c:ptCount val="53"/>
                <c:pt idx="0">
                  <c:v>4.6735052945293631</c:v>
                </c:pt>
                <c:pt idx="1">
                  <c:v>4.4230166030174018</c:v>
                </c:pt>
                <c:pt idx="2">
                  <c:v>4.4832762600078695</c:v>
                </c:pt>
                <c:pt idx="3">
                  <c:v>4.9462672755101806</c:v>
                </c:pt>
                <c:pt idx="4">
                  <c:v>4.9693056538556277</c:v>
                </c:pt>
                <c:pt idx="5">
                  <c:v>4.3008115715391853</c:v>
                </c:pt>
                <c:pt idx="6">
                  <c:v>3.4969001388218857</c:v>
                </c:pt>
                <c:pt idx="7">
                  <c:v>4.6108038946067751</c:v>
                </c:pt>
                <c:pt idx="8">
                  <c:v>3.8061168434166461</c:v>
                </c:pt>
                <c:pt idx="9">
                  <c:v>3.6509676299196343</c:v>
                </c:pt>
                <c:pt idx="10">
                  <c:v>3.3413439342051134</c:v>
                </c:pt>
                <c:pt idx="11">
                  <c:v>3.2936765290819636</c:v>
                </c:pt>
                <c:pt idx="12">
                  <c:v>3.2649226490773202</c:v>
                </c:pt>
                <c:pt idx="13">
                  <c:v>4.6775676247981863</c:v>
                </c:pt>
                <c:pt idx="14">
                  <c:v>4.03342251608818</c:v>
                </c:pt>
                <c:pt idx="15">
                  <c:v>3.3731817751808677</c:v>
                </c:pt>
                <c:pt idx="16">
                  <c:v>3.8554520473104645</c:v>
                </c:pt>
                <c:pt idx="17">
                  <c:v>5.311702700839561</c:v>
                </c:pt>
                <c:pt idx="18">
                  <c:v>5.0763747792894378</c:v>
                </c:pt>
                <c:pt idx="19">
                  <c:v>3.7765571106938864</c:v>
                </c:pt>
                <c:pt idx="20">
                  <c:v>3.5182944758475543</c:v>
                </c:pt>
                <c:pt idx="21">
                  <c:v>1.2217868419906068</c:v>
                </c:pt>
                <c:pt idx="22">
                  <c:v>2.2425843223082893</c:v>
                </c:pt>
                <c:pt idx="23">
                  <c:v>2.1462691610173437</c:v>
                </c:pt>
                <c:pt idx="24">
                  <c:v>4.0286536278853617</c:v>
                </c:pt>
                <c:pt idx="25">
                  <c:v>2.6927425016865385</c:v>
                </c:pt>
                <c:pt idx="26">
                  <c:v>2.03360968906739</c:v>
                </c:pt>
                <c:pt idx="27">
                  <c:v>4.0212099852890475</c:v>
                </c:pt>
                <c:pt idx="28">
                  <c:v>4.6108200216668678</c:v>
                </c:pt>
                <c:pt idx="29">
                  <c:v>2.7258268239353356</c:v>
                </c:pt>
                <c:pt idx="30">
                  <c:v>2.8809260409096993</c:v>
                </c:pt>
                <c:pt idx="31">
                  <c:v>3.9534178398898518</c:v>
                </c:pt>
                <c:pt idx="32">
                  <c:v>4.1085899023511274</c:v>
                </c:pt>
                <c:pt idx="33">
                  <c:v>7.0953157443572223</c:v>
                </c:pt>
                <c:pt idx="34">
                  <c:v>3.6544796032196984</c:v>
                </c:pt>
                <c:pt idx="35">
                  <c:v>2.9537991619581305</c:v>
                </c:pt>
                <c:pt idx="36">
                  <c:v>3.7400604016574448</c:v>
                </c:pt>
                <c:pt idx="37">
                  <c:v>3.3749965010728431</c:v>
                </c:pt>
                <c:pt idx="38">
                  <c:v>4.2312263327739998</c:v>
                </c:pt>
                <c:pt idx="39">
                  <c:v>3.9322043333098264</c:v>
                </c:pt>
                <c:pt idx="40">
                  <c:v>4.1225040027816249</c:v>
                </c:pt>
                <c:pt idx="41">
                  <c:v>3.9063617372162156</c:v>
                </c:pt>
                <c:pt idx="42">
                  <c:v>4.4808607350387319</c:v>
                </c:pt>
                <c:pt idx="43">
                  <c:v>4.0485044009743234</c:v>
                </c:pt>
                <c:pt idx="44">
                  <c:v>5.0522839839178175</c:v>
                </c:pt>
                <c:pt idx="45">
                  <c:v>4.4009378844747289</c:v>
                </c:pt>
                <c:pt idx="46">
                  <c:v>4.579828354085052</c:v>
                </c:pt>
                <c:pt idx="47">
                  <c:v>5.4108352890485349</c:v>
                </c:pt>
                <c:pt idx="48">
                  <c:v>3.9994900143661312</c:v>
                </c:pt>
                <c:pt idx="49">
                  <c:v>4.6954231135258198</c:v>
                </c:pt>
                <c:pt idx="50">
                  <c:v>4.8819486002274175</c:v>
                </c:pt>
                <c:pt idx="51">
                  <c:v>4.4689930211049216</c:v>
                </c:pt>
                <c:pt idx="52">
                  <c:v>3.7154965811854908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35968"/>
        <c:axId val="383237504"/>
      </c:lineChart>
      <c:catAx>
        <c:axId val="3832359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txPr>
          <a:bodyPr/>
          <a:lstStyle/>
          <a:p>
            <a:pPr>
              <a:defRPr sz="800">
                <a:solidFill>
                  <a:srgbClr val="00325B"/>
                </a:solidFill>
                <a:latin typeface="Petrona" pitchFamily="2" charset="0"/>
              </a:defRPr>
            </a:pPr>
            <a:endParaRPr lang="es-GT"/>
          </a:p>
        </c:txPr>
        <c:crossAx val="383237504"/>
        <c:crosses val="autoZero"/>
        <c:auto val="0"/>
        <c:lblAlgn val="ctr"/>
        <c:lblOffset val="100"/>
        <c:tickMarkSkip val="12"/>
        <c:noMultiLvlLbl val="0"/>
      </c:catAx>
      <c:valAx>
        <c:axId val="38323750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rgbClr val="00325B"/>
                </a:solidFill>
                <a:latin typeface="Petrona" pitchFamily="2" charset="0"/>
              </a:defRPr>
            </a:pPr>
            <a:endParaRPr lang="es-GT"/>
          </a:p>
        </c:txPr>
        <c:crossAx val="383235968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920913731937355E-2"/>
          <c:y val="0.92567627987500045"/>
          <c:w val="0.89999998845746609"/>
          <c:h val="3.9301200986240355E-2"/>
        </c:manualLayout>
      </c:layout>
      <c:overlay val="0"/>
      <c:txPr>
        <a:bodyPr/>
        <a:lstStyle/>
        <a:p>
          <a:pPr>
            <a:defRPr sz="1050">
              <a:solidFill>
                <a:srgbClr val="00325B"/>
              </a:solidFill>
              <a:latin typeface="Petrona" pitchFamily="2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2">
    <tabColor theme="0" tint="-4.9989318521683403E-2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3034747</xdr:colOff>
      <xdr:row>1</xdr:row>
      <xdr:rowOff>26504</xdr:rowOff>
    </xdr:from>
    <xdr:to>
      <xdr:col>2</xdr:col>
      <xdr:colOff>4474747</xdr:colOff>
      <xdr:row>10</xdr:row>
      <xdr:rowOff>35269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5043" y="185530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84559" cy="6297706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0.0246</cdr:x>
      <cdr:y>0.96068</cdr:y>
    </cdr:from>
    <cdr:to>
      <cdr:x>0.23435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12988" y="6036499"/>
          <a:ext cx="1815909" cy="247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00325B"/>
              </a:solidFill>
              <a:latin typeface="Petrona" pitchFamily="2" charset="0"/>
            </a:rPr>
            <a:t>Fuente: Banco de Guatemala</a:t>
          </a:r>
        </a:p>
      </cdr:txBody>
    </cdr:sp>
  </cdr:relSizeAnchor>
  <cdr:relSizeAnchor xmlns:cdr="http://schemas.openxmlformats.org/drawingml/2006/chartDrawing">
    <cdr:from>
      <cdr:x>0.03953</cdr:x>
      <cdr:y>0.12251</cdr:y>
    </cdr:from>
    <cdr:to>
      <cdr:x>0.10213</cdr:x>
      <cdr:y>0.16486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42900" y="771525"/>
          <a:ext cx="5429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00325B"/>
              </a:solidFill>
              <a:latin typeface="Petrona" pitchFamily="2" charset="0"/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co\SICIP\3.0.IMAE2013\Proyecto%20nuevo%20IMAE\1.Informes%20IMAE\2023\2-23\Cuadros%20con%20macro\2.Cuadros_y_gr&#225;ficas_IMAE_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"/>
      <sheetName val="1.0"/>
      <sheetName val="1.2"/>
    </sheetNames>
    <sheetDataSet>
      <sheetData sheetId="0"/>
      <sheetData sheetId="1">
        <row r="22">
          <cell r="C22">
            <v>3.6379281297674879</v>
          </cell>
          <cell r="E22">
            <v>3.4761312840891492</v>
          </cell>
        </row>
        <row r="23">
          <cell r="C23">
            <v>3.9806568879587445</v>
          </cell>
          <cell r="E23">
            <v>3.9607319575552253</v>
          </cell>
        </row>
        <row r="24">
          <cell r="C24">
            <v>5.2336849235894363</v>
          </cell>
          <cell r="E24">
            <v>4.3859048213589915</v>
          </cell>
        </row>
        <row r="25">
          <cell r="C25">
            <v>3.7058829945661813</v>
          </cell>
          <cell r="E25">
            <v>4.6790051801740162</v>
          </cell>
        </row>
        <row r="26">
          <cell r="C26">
            <v>4.91075705395086</v>
          </cell>
          <cell r="E26">
            <v>4.7808843393963372</v>
          </cell>
        </row>
        <row r="27">
          <cell r="C27">
            <v>4.5793146805815894</v>
          </cell>
          <cell r="E27">
            <v>4.7086735826237174</v>
          </cell>
        </row>
        <row r="28">
          <cell r="C28">
            <v>5.2260149841802104</v>
          </cell>
          <cell r="E28">
            <v>4.5519999182596536</v>
          </cell>
        </row>
        <row r="29">
          <cell r="C29">
            <v>3.5851970697998325</v>
          </cell>
          <cell r="E29">
            <v>4.4321532988088848</v>
          </cell>
        </row>
        <row r="30">
          <cell r="C30">
            <v>4.0367752349620929</v>
          </cell>
          <cell r="E30">
            <v>4.4326461026301729</v>
          </cell>
        </row>
        <row r="31">
          <cell r="C31">
            <v>4.0628835498526854</v>
          </cell>
          <cell r="E31">
            <v>4.5472127318573001</v>
          </cell>
        </row>
        <row r="32">
          <cell r="C32">
            <v>4.3979275002993461</v>
          </cell>
          <cell r="E32">
            <v>4.6936287707315216</v>
          </cell>
        </row>
        <row r="33">
          <cell r="C33">
            <v>5.8629356066982155</v>
          </cell>
          <cell r="E33">
            <v>4.7808740798890028</v>
          </cell>
        </row>
        <row r="34">
          <cell r="C34">
            <v>4.9648697801200683</v>
          </cell>
          <cell r="E34">
            <v>4.695980104254545</v>
          </cell>
        </row>
        <row r="35">
          <cell r="C35">
            <v>4.433135026669504</v>
          </cell>
          <cell r="E35">
            <v>4.4301235887039212</v>
          </cell>
        </row>
        <row r="36">
          <cell r="C36">
            <v>4.8186150399267831</v>
          </cell>
          <cell r="E36">
            <v>4.10615375983663</v>
          </cell>
        </row>
        <row r="37">
          <cell r="C37">
            <v>2.7764857217591867</v>
          </cell>
          <cell r="E37">
            <v>3.883355515329967</v>
          </cell>
        </row>
        <row r="38">
          <cell r="C38">
            <v>2.205397263467205</v>
          </cell>
          <cell r="E38">
            <v>3.8996663171942032</v>
          </cell>
        </row>
        <row r="39">
          <cell r="C39">
            <v>4.355479282759589</v>
          </cell>
          <cell r="E39">
            <v>4.15143268201588</v>
          </cell>
        </row>
        <row r="40">
          <cell r="C40">
            <v>4.6975875924150472</v>
          </cell>
          <cell r="E40">
            <v>4.4913625130980961</v>
          </cell>
        </row>
        <row r="41">
          <cell r="C41">
            <v>5.2267194879781727</v>
          </cell>
          <cell r="E41">
            <v>4.7311558382361056</v>
          </cell>
        </row>
        <row r="42">
          <cell r="C42">
            <v>4.8089731536543354</v>
          </cell>
          <cell r="E42">
            <v>4.7116174070046384</v>
          </cell>
        </row>
        <row r="43">
          <cell r="C43">
            <v>4.3784194820613038</v>
          </cell>
          <cell r="E43">
            <v>4.3570289331819083</v>
          </cell>
        </row>
        <row r="44">
          <cell r="C44">
            <v>4.1002525558499201</v>
          </cell>
          <cell r="E44">
            <v>3.7534078876294501</v>
          </cell>
        </row>
        <row r="45">
          <cell r="C45">
            <v>2.529767888063688</v>
          </cell>
          <cell r="E45">
            <v>3.0780758290290606</v>
          </cell>
        </row>
        <row r="46">
          <cell r="C46">
            <v>1.671212940677691</v>
          </cell>
          <cell r="E46">
            <v>2.5448904499698131</v>
          </cell>
        </row>
        <row r="47">
          <cell r="C47">
            <v>2.1196623217007584</v>
          </cell>
          <cell r="E47">
            <v>2.2813867612451446</v>
          </cell>
        </row>
        <row r="48">
          <cell r="C48">
            <v>0.95531821650045856</v>
          </cell>
          <cell r="E48">
            <v>2.2493397076477635</v>
          </cell>
        </row>
        <row r="49">
          <cell r="C49">
            <v>4.2991385018626147</v>
          </cell>
          <cell r="E49">
            <v>2.3411669028790811</v>
          </cell>
        </row>
        <row r="50">
          <cell r="C50">
            <v>4.1030798495305731</v>
          </cell>
          <cell r="E50">
            <v>2.4073874749561952</v>
          </cell>
        </row>
        <row r="51">
          <cell r="C51">
            <v>2.709505390705317</v>
          </cell>
          <cell r="E51">
            <v>2.371107785946819</v>
          </cell>
        </row>
        <row r="52">
          <cell r="C52">
            <v>0.66612139827672934</v>
          </cell>
          <cell r="E52">
            <v>2.2830200877541813</v>
          </cell>
        </row>
        <row r="53">
          <cell r="C53">
            <v>2.7511284139924612</v>
          </cell>
          <cell r="E53">
            <v>2.2408261631336188</v>
          </cell>
        </row>
        <row r="54">
          <cell r="C54">
            <v>3.0888163491612488</v>
          </cell>
          <cell r="E54">
            <v>2.3602310154952733</v>
          </cell>
        </row>
        <row r="55">
          <cell r="C55">
            <v>1.7586013697712559</v>
          </cell>
          <cell r="E55">
            <v>2.7101258268018569</v>
          </cell>
        </row>
        <row r="56">
          <cell r="C56">
            <v>3.2495983777270681</v>
          </cell>
          <cell r="E56">
            <v>3.2165610562573619</v>
          </cell>
        </row>
        <row r="57">
          <cell r="C57">
            <v>4.6898971623578376</v>
          </cell>
          <cell r="E57">
            <v>3.7131415301896737</v>
          </cell>
        </row>
        <row r="58">
          <cell r="C58">
            <v>5.0439285511945968</v>
          </cell>
          <cell r="E58">
            <v>4.0318949348573199</v>
          </cell>
        </row>
        <row r="59">
          <cell r="C59">
            <v>4.2629882946388733</v>
          </cell>
          <cell r="E59">
            <v>4.0678838734238241</v>
          </cell>
        </row>
        <row r="60">
          <cell r="C60">
            <v>4.5222583798045548</v>
          </cell>
          <cell r="E60">
            <v>3.8699847184698655</v>
          </cell>
        </row>
        <row r="61">
          <cell r="C61">
            <v>1.8971518362635749</v>
          </cell>
          <cell r="E61">
            <v>3.542639410253301</v>
          </cell>
        </row>
        <row r="62">
          <cell r="C62">
            <v>2.3620880719238357</v>
          </cell>
          <cell r="E62">
            <v>3.2413820228833998</v>
          </cell>
        </row>
        <row r="63">
          <cell r="C63">
            <v>2.7081728678402044</v>
          </cell>
          <cell r="E63">
            <v>3.0503124008236568</v>
          </cell>
        </row>
        <row r="64">
          <cell r="C64">
            <v>3.995364082315362</v>
          </cell>
          <cell r="E64">
            <v>2.957011058273082</v>
          </cell>
        </row>
        <row r="65">
          <cell r="C65">
            <v>3.1364970178638316</v>
          </cell>
          <cell r="E65">
            <v>2.8955645498650426</v>
          </cell>
        </row>
        <row r="66">
          <cell r="C66">
            <v>1.9412403712381092</v>
          </cell>
          <cell r="E66">
            <v>2.7803752158209107</v>
          </cell>
        </row>
        <row r="67">
          <cell r="C67">
            <v>3.2203581219540638</v>
          </cell>
          <cell r="E67">
            <v>2.5773430157656207</v>
          </cell>
        </row>
        <row r="68">
          <cell r="C68">
            <v>1.6768251327221151</v>
          </cell>
          <cell r="E68">
            <v>2.3395777181035413</v>
          </cell>
        </row>
        <row r="69">
          <cell r="C69">
            <v>1.4671871873900102</v>
          </cell>
          <cell r="E69">
            <v>2.1711862676963705</v>
          </cell>
        </row>
        <row r="70">
          <cell r="C70">
            <v>1.6064849169295456</v>
          </cell>
          <cell r="E70">
            <v>2.1657673473926451</v>
          </cell>
        </row>
        <row r="71">
          <cell r="C71">
            <v>2.2102842837006023</v>
          </cell>
          <cell r="E71">
            <v>2.3534930088480621</v>
          </cell>
        </row>
        <row r="72">
          <cell r="C72">
            <v>2.2411377281307665</v>
          </cell>
          <cell r="E72">
            <v>2.6675432414536431</v>
          </cell>
        </row>
        <row r="73">
          <cell r="C73">
            <v>3.8307843343380057</v>
          </cell>
          <cell r="E73">
            <v>3.0113356266346045</v>
          </cell>
        </row>
        <row r="74">
          <cell r="C74">
            <v>4.3858358968784472</v>
          </cell>
          <cell r="E74">
            <v>3.2772245664287851</v>
          </cell>
        </row>
        <row r="75">
          <cell r="C75">
            <v>3.8407529382696453</v>
          </cell>
          <cell r="E75">
            <v>3.4055957061903825</v>
          </cell>
        </row>
        <row r="76">
          <cell r="C76">
            <v>3.3183747956628196</v>
          </cell>
          <cell r="E76">
            <v>3.4079806446220289</v>
          </cell>
        </row>
        <row r="77">
          <cell r="C77">
            <v>3.384205727902895</v>
          </cell>
          <cell r="E77">
            <v>3.3093412887897529</v>
          </cell>
        </row>
        <row r="78">
          <cell r="C78">
            <v>2.7054498650843186</v>
          </cell>
          <cell r="E78">
            <v>3.1912243659970301</v>
          </cell>
        </row>
        <row r="79">
          <cell r="C79">
            <v>3.5846625979094</v>
          </cell>
          <cell r="E79">
            <v>3.1133395713089698</v>
          </cell>
        </row>
        <row r="80">
          <cell r="C80">
            <v>3.5780318425233446</v>
          </cell>
          <cell r="E80">
            <v>3.115160242600794</v>
          </cell>
        </row>
        <row r="81">
          <cell r="C81">
            <v>2.1058448091461912</v>
          </cell>
          <cell r="E81">
            <v>3.1883623382846338</v>
          </cell>
        </row>
        <row r="82">
          <cell r="C82">
            <v>3.0859460682953994</v>
          </cell>
          <cell r="E82">
            <v>3.2848942705561655</v>
          </cell>
        </row>
        <row r="83">
          <cell r="C83">
            <v>3.6325753322489476</v>
          </cell>
          <cell r="E83">
            <v>3.3791562406247522</v>
          </cell>
        </row>
        <row r="84">
          <cell r="C84">
            <v>3.4314759140796127</v>
          </cell>
          <cell r="E84">
            <v>3.4653722535256293</v>
          </cell>
        </row>
        <row r="85">
          <cell r="C85">
            <v>4.0015665013026336</v>
          </cell>
          <cell r="E85">
            <v>3.5428463678498758</v>
          </cell>
        </row>
        <row r="86">
          <cell r="C86">
            <v>3.5845140964419784</v>
          </cell>
          <cell r="E86">
            <v>3.608001283528921</v>
          </cell>
        </row>
        <row r="87">
          <cell r="C87">
            <v>3.2874637834542852</v>
          </cell>
          <cell r="E87">
            <v>3.6644063175502026</v>
          </cell>
        </row>
        <row r="88">
          <cell r="C88">
            <v>3.8847883212977905</v>
          </cell>
          <cell r="E88">
            <v>3.7113539818555381</v>
          </cell>
        </row>
        <row r="89">
          <cell r="C89">
            <v>4.1790512882394069</v>
          </cell>
          <cell r="E89">
            <v>3.7721871317464775</v>
          </cell>
        </row>
        <row r="90">
          <cell r="C90">
            <v>4.6452720788060731</v>
          </cell>
          <cell r="E90">
            <v>3.8249934099457477</v>
          </cell>
        </row>
        <row r="91">
          <cell r="C91">
            <v>3.3464683520768972</v>
          </cell>
          <cell r="E91">
            <v>3.8442789465566278</v>
          </cell>
        </row>
        <row r="92">
          <cell r="C92" t="str">
            <v/>
          </cell>
          <cell r="E92" t="str">
            <v/>
          </cell>
        </row>
        <row r="93">
          <cell r="C93" t="str">
            <v/>
          </cell>
          <cell r="E93" t="str">
            <v/>
          </cell>
        </row>
        <row r="94">
          <cell r="C94" t="str">
            <v/>
          </cell>
          <cell r="E94" t="str">
            <v/>
          </cell>
        </row>
        <row r="95">
          <cell r="C95" t="str">
            <v/>
          </cell>
          <cell r="E95" t="str">
            <v/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 t="str">
            <v/>
          </cell>
          <cell r="E441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0" tint="-4.9989318521683403E-2"/>
    <pageSetUpPr fitToPage="1"/>
  </sheetPr>
  <dimension ref="A1:E778"/>
  <sheetViews>
    <sheetView showGridLines="0" tabSelected="1" zoomScale="115" zoomScaleNormal="115" workbookViewId="0"/>
  </sheetViews>
  <sheetFormatPr baseColWidth="10" defaultColWidth="0" defaultRowHeight="0" customHeight="1" zeroHeight="1" x14ac:dyDescent="0.3"/>
  <cols>
    <col min="1" max="1" width="4.7109375" style="80" customWidth="1"/>
    <col min="2" max="2" width="10.5703125" style="84" bestFit="1" customWidth="1"/>
    <col min="3" max="3" width="128.28515625" style="82" customWidth="1"/>
    <col min="4" max="4" width="4.7109375" style="81" customWidth="1"/>
    <col min="5" max="16384" width="11.42578125" style="83" hidden="1"/>
  </cols>
  <sheetData>
    <row r="1" spans="1:5" ht="12.75" customHeight="1" x14ac:dyDescent="0.3">
      <c r="B1" s="81"/>
    </row>
    <row r="2" spans="1:5" ht="12.75" customHeight="1" x14ac:dyDescent="0.3"/>
    <row r="3" spans="1:5" ht="12.75" customHeight="1" x14ac:dyDescent="0.3"/>
    <row r="4" spans="1:5" ht="12.75" customHeight="1" x14ac:dyDescent="0.3"/>
    <row r="5" spans="1:5" ht="12.75" customHeight="1" x14ac:dyDescent="0.3">
      <c r="A5" s="85"/>
      <c r="B5" s="85"/>
      <c r="C5" s="85"/>
    </row>
    <row r="6" spans="1:5" ht="12.75" customHeight="1" x14ac:dyDescent="0.3">
      <c r="A6" s="85"/>
      <c r="B6" s="85"/>
      <c r="C6" s="85"/>
      <c r="E6" s="86"/>
    </row>
    <row r="7" spans="1:5" ht="12.75" customHeight="1" x14ac:dyDescent="0.3">
      <c r="A7" s="85"/>
      <c r="B7" s="85"/>
      <c r="C7" s="85"/>
    </row>
    <row r="8" spans="1:5" ht="12.75" customHeight="1" x14ac:dyDescent="0.3">
      <c r="A8" s="85"/>
      <c r="B8" s="85"/>
      <c r="C8" s="85"/>
    </row>
    <row r="9" spans="1:5" ht="12.75" customHeight="1" x14ac:dyDescent="0.3">
      <c r="A9" s="85"/>
      <c r="B9" s="85"/>
      <c r="C9" s="85"/>
    </row>
    <row r="10" spans="1:5" ht="12.75" customHeight="1" x14ac:dyDescent="0.3">
      <c r="A10" s="85"/>
      <c r="B10" s="85"/>
      <c r="C10" s="85"/>
    </row>
    <row r="11" spans="1:5" ht="12.75" customHeight="1" x14ac:dyDescent="0.3">
      <c r="A11" s="85"/>
      <c r="B11" s="85"/>
      <c r="C11" s="85"/>
    </row>
    <row r="12" spans="1:5" ht="12.75" customHeight="1" x14ac:dyDescent="0.3">
      <c r="A12" s="85"/>
      <c r="B12" s="85"/>
      <c r="C12" s="85"/>
    </row>
    <row r="13" spans="1:5" s="87" customFormat="1" ht="29.25" customHeight="1" x14ac:dyDescent="0.2">
      <c r="B13" s="113" t="s">
        <v>20</v>
      </c>
      <c r="C13" s="114"/>
      <c r="D13" s="88"/>
    </row>
    <row r="14" spans="1:5" s="89" customFormat="1" ht="20.100000000000001" customHeight="1" x14ac:dyDescent="0.2">
      <c r="B14" s="115" t="s">
        <v>21</v>
      </c>
      <c r="C14" s="116"/>
      <c r="D14" s="90"/>
    </row>
    <row r="15" spans="1:5" s="91" customFormat="1" ht="20.100000000000001" customHeight="1" x14ac:dyDescent="0.2">
      <c r="B15" s="117" t="s">
        <v>22</v>
      </c>
      <c r="C15" s="118"/>
      <c r="D15" s="92"/>
    </row>
    <row r="16" spans="1:5" s="80" customFormat="1" ht="6.75" customHeight="1" x14ac:dyDescent="0.3">
      <c r="B16" s="93"/>
      <c r="C16" s="94"/>
      <c r="D16" s="81"/>
    </row>
    <row r="17" spans="1:4" s="80" customFormat="1" ht="19.5" x14ac:dyDescent="0.3">
      <c r="B17" s="95"/>
      <c r="C17" s="96" t="s">
        <v>70</v>
      </c>
      <c r="D17" s="81"/>
    </row>
    <row r="18" spans="1:4" s="80" customFormat="1" ht="6.75" customHeight="1" x14ac:dyDescent="0.3">
      <c r="B18" s="95" t="s">
        <v>23</v>
      </c>
      <c r="C18" s="97"/>
      <c r="D18" s="81"/>
    </row>
    <row r="19" spans="1:4" s="82" customFormat="1" ht="15.75" customHeight="1" x14ac:dyDescent="0.4">
      <c r="A19" s="98"/>
      <c r="B19" s="99" t="s">
        <v>28</v>
      </c>
      <c r="C19" s="100" t="s">
        <v>64</v>
      </c>
      <c r="D19" s="81"/>
    </row>
    <row r="20" spans="1:4" s="82" customFormat="1" ht="15.75" customHeight="1" x14ac:dyDescent="0.4">
      <c r="A20" s="98"/>
      <c r="B20" s="101" t="s">
        <v>29</v>
      </c>
      <c r="C20" s="100" t="s">
        <v>24</v>
      </c>
      <c r="D20" s="81"/>
    </row>
    <row r="21" spans="1:4" s="82" customFormat="1" ht="15.75" customHeight="1" x14ac:dyDescent="0.4">
      <c r="A21" s="98"/>
      <c r="B21" s="101" t="s">
        <v>30</v>
      </c>
      <c r="C21" s="100" t="s">
        <v>25</v>
      </c>
      <c r="D21" s="81"/>
    </row>
    <row r="22" spans="1:4" s="82" customFormat="1" ht="6" customHeight="1" x14ac:dyDescent="0.4">
      <c r="A22" s="98"/>
      <c r="B22" s="102"/>
      <c r="C22" s="103"/>
      <c r="D22" s="81"/>
    </row>
    <row r="23" spans="1:4" s="80" customFormat="1" ht="15.75" x14ac:dyDescent="0.3">
      <c r="B23" s="84"/>
      <c r="C23" s="82"/>
      <c r="D23" s="81"/>
    </row>
    <row r="27" spans="1:4" s="84" customFormat="1" ht="15.75" hidden="1" x14ac:dyDescent="0.2">
      <c r="D27" s="81"/>
    </row>
    <row r="28" spans="1:4" s="84" customFormat="1" ht="15.75" hidden="1" x14ac:dyDescent="0.2">
      <c r="D28" s="81"/>
    </row>
    <row r="29" spans="1:4" s="84" customFormat="1" ht="15.75" hidden="1" x14ac:dyDescent="0.2">
      <c r="D29" s="81"/>
    </row>
    <row r="30" spans="1:4" s="84" customFormat="1" ht="15.75" hidden="1" x14ac:dyDescent="0.2">
      <c r="D30" s="81"/>
    </row>
    <row r="31" spans="1:4" s="84" customFormat="1" ht="15.75" hidden="1" x14ac:dyDescent="0.2">
      <c r="D31" s="81"/>
    </row>
    <row r="32" spans="1:4" s="84" customFormat="1" ht="15.75" hidden="1" x14ac:dyDescent="0.2">
      <c r="D32" s="81"/>
    </row>
    <row r="33" spans="4:4" s="84" customFormat="1" ht="15.75" hidden="1" x14ac:dyDescent="0.2">
      <c r="D33" s="81"/>
    </row>
    <row r="34" spans="4:4" s="84" customFormat="1" ht="15.75" hidden="1" x14ac:dyDescent="0.2">
      <c r="D34" s="81"/>
    </row>
    <row r="35" spans="4:4" s="84" customFormat="1" ht="15.75" hidden="1" x14ac:dyDescent="0.2">
      <c r="D35" s="81"/>
    </row>
    <row r="36" spans="4:4" s="84" customFormat="1" ht="15.75" hidden="1" x14ac:dyDescent="0.2">
      <c r="D36" s="81"/>
    </row>
    <row r="37" spans="4:4" s="84" customFormat="1" ht="15.75" hidden="1" x14ac:dyDescent="0.2">
      <c r="D37" s="81"/>
    </row>
    <row r="38" spans="4:4" s="84" customFormat="1" ht="15.75" hidden="1" x14ac:dyDescent="0.2">
      <c r="D38" s="81"/>
    </row>
    <row r="39" spans="4:4" s="84" customFormat="1" ht="15.75" hidden="1" x14ac:dyDescent="0.2">
      <c r="D39" s="81"/>
    </row>
    <row r="40" spans="4:4" s="84" customFormat="1" ht="15.75" hidden="1" x14ac:dyDescent="0.2">
      <c r="D40" s="81"/>
    </row>
    <row r="41" spans="4:4" s="84" customFormat="1" ht="15.75" hidden="1" x14ac:dyDescent="0.2">
      <c r="D41" s="81"/>
    </row>
    <row r="42" spans="4:4" s="84" customFormat="1" ht="15.75" hidden="1" x14ac:dyDescent="0.2">
      <c r="D42" s="81"/>
    </row>
    <row r="43" spans="4:4" s="84" customFormat="1" ht="15.75" hidden="1" x14ac:dyDescent="0.2">
      <c r="D43" s="81"/>
    </row>
    <row r="44" spans="4:4" s="84" customFormat="1" ht="15.75" hidden="1" x14ac:dyDescent="0.2">
      <c r="D44" s="81"/>
    </row>
    <row r="45" spans="4:4" s="84" customFormat="1" ht="15.75" hidden="1" x14ac:dyDescent="0.2">
      <c r="D45" s="81"/>
    </row>
    <row r="46" spans="4:4" s="84" customFormat="1" ht="15.75" hidden="1" x14ac:dyDescent="0.2">
      <c r="D46" s="81"/>
    </row>
    <row r="47" spans="4:4" s="84" customFormat="1" ht="15.75" hidden="1" x14ac:dyDescent="0.2">
      <c r="D47" s="81"/>
    </row>
    <row r="48" spans="4:4" s="84" customFormat="1" ht="15.75" hidden="1" x14ac:dyDescent="0.2">
      <c r="D48" s="81"/>
    </row>
    <row r="49" spans="4:4" s="84" customFormat="1" ht="15.75" hidden="1" x14ac:dyDescent="0.2">
      <c r="D49" s="81"/>
    </row>
    <row r="50" spans="4:4" s="84" customFormat="1" ht="15.75" hidden="1" x14ac:dyDescent="0.2">
      <c r="D50" s="81"/>
    </row>
    <row r="51" spans="4:4" s="84" customFormat="1" ht="15.75" hidden="1" x14ac:dyDescent="0.2">
      <c r="D51" s="81"/>
    </row>
    <row r="52" spans="4:4" s="84" customFormat="1" ht="15.75" hidden="1" x14ac:dyDescent="0.2">
      <c r="D52" s="81"/>
    </row>
    <row r="53" spans="4:4" s="84" customFormat="1" ht="15.75" hidden="1" x14ac:dyDescent="0.2">
      <c r="D53" s="81"/>
    </row>
    <row r="54" spans="4:4" s="84" customFormat="1" ht="15.75" hidden="1" x14ac:dyDescent="0.2">
      <c r="D54" s="81"/>
    </row>
    <row r="55" spans="4:4" s="84" customFormat="1" ht="15.75" hidden="1" x14ac:dyDescent="0.2">
      <c r="D55" s="81"/>
    </row>
    <row r="56" spans="4:4" s="84" customFormat="1" ht="15.75" hidden="1" x14ac:dyDescent="0.2">
      <c r="D56" s="81"/>
    </row>
    <row r="57" spans="4:4" s="84" customFormat="1" ht="15.75" hidden="1" x14ac:dyDescent="0.2">
      <c r="D57" s="81"/>
    </row>
    <row r="58" spans="4:4" s="84" customFormat="1" ht="15.75" hidden="1" x14ac:dyDescent="0.2">
      <c r="D58" s="81"/>
    </row>
    <row r="59" spans="4:4" s="84" customFormat="1" ht="15.75" hidden="1" x14ac:dyDescent="0.2">
      <c r="D59" s="81"/>
    </row>
    <row r="60" spans="4:4" s="84" customFormat="1" ht="15.75" hidden="1" x14ac:dyDescent="0.2">
      <c r="D60" s="81"/>
    </row>
    <row r="61" spans="4:4" s="84" customFormat="1" ht="15.75" hidden="1" x14ac:dyDescent="0.2">
      <c r="D61" s="81"/>
    </row>
    <row r="62" spans="4:4" s="84" customFormat="1" ht="15.75" hidden="1" x14ac:dyDescent="0.2">
      <c r="D62" s="81"/>
    </row>
    <row r="63" spans="4:4" s="84" customFormat="1" ht="15.75" hidden="1" x14ac:dyDescent="0.2">
      <c r="D63" s="81"/>
    </row>
    <row r="64" spans="4:4" s="84" customFormat="1" ht="15.75" hidden="1" x14ac:dyDescent="0.2">
      <c r="D64" s="81"/>
    </row>
    <row r="65" spans="4:4" s="84" customFormat="1" ht="15.75" hidden="1" x14ac:dyDescent="0.2">
      <c r="D65" s="81"/>
    </row>
    <row r="66" spans="4:4" s="84" customFormat="1" ht="15.75" hidden="1" x14ac:dyDescent="0.2">
      <c r="D66" s="81"/>
    </row>
    <row r="67" spans="4:4" s="84" customFormat="1" ht="15.75" hidden="1" x14ac:dyDescent="0.2">
      <c r="D67" s="81"/>
    </row>
    <row r="68" spans="4:4" s="84" customFormat="1" ht="15.75" hidden="1" x14ac:dyDescent="0.2">
      <c r="D68" s="81"/>
    </row>
    <row r="69" spans="4:4" s="84" customFormat="1" ht="15.75" hidden="1" x14ac:dyDescent="0.2">
      <c r="D69" s="81"/>
    </row>
    <row r="70" spans="4:4" s="84" customFormat="1" ht="15.75" hidden="1" x14ac:dyDescent="0.2">
      <c r="D70" s="81"/>
    </row>
    <row r="71" spans="4:4" s="84" customFormat="1" ht="15.75" hidden="1" x14ac:dyDescent="0.2">
      <c r="D71" s="81"/>
    </row>
    <row r="72" spans="4:4" s="84" customFormat="1" ht="15.75" hidden="1" x14ac:dyDescent="0.2">
      <c r="D72" s="81"/>
    </row>
    <row r="73" spans="4:4" s="84" customFormat="1" ht="15.75" hidden="1" x14ac:dyDescent="0.2">
      <c r="D73" s="81"/>
    </row>
    <row r="74" spans="4:4" s="84" customFormat="1" ht="15.75" hidden="1" x14ac:dyDescent="0.2">
      <c r="D74" s="81"/>
    </row>
    <row r="75" spans="4:4" s="84" customFormat="1" ht="15.75" hidden="1" x14ac:dyDescent="0.2">
      <c r="D75" s="81"/>
    </row>
    <row r="76" spans="4:4" s="84" customFormat="1" ht="15.75" hidden="1" x14ac:dyDescent="0.2">
      <c r="D76" s="81"/>
    </row>
    <row r="77" spans="4:4" s="84" customFormat="1" ht="15.75" hidden="1" x14ac:dyDescent="0.2">
      <c r="D77" s="81"/>
    </row>
    <row r="78" spans="4:4" s="84" customFormat="1" ht="15.75" hidden="1" x14ac:dyDescent="0.2">
      <c r="D78" s="81"/>
    </row>
    <row r="79" spans="4:4" s="84" customFormat="1" ht="15.75" hidden="1" x14ac:dyDescent="0.2">
      <c r="D79" s="81"/>
    </row>
    <row r="80" spans="4:4" s="84" customFormat="1" ht="15.75" hidden="1" x14ac:dyDescent="0.2">
      <c r="D80" s="81"/>
    </row>
    <row r="81" spans="4:4" s="84" customFormat="1" ht="15.75" hidden="1" x14ac:dyDescent="0.2">
      <c r="D81" s="81"/>
    </row>
    <row r="82" spans="4:4" s="84" customFormat="1" ht="15.75" hidden="1" x14ac:dyDescent="0.2">
      <c r="D82" s="81"/>
    </row>
    <row r="83" spans="4:4" s="84" customFormat="1" ht="15.75" hidden="1" x14ac:dyDescent="0.2">
      <c r="D83" s="81"/>
    </row>
    <row r="84" spans="4:4" s="84" customFormat="1" ht="15.75" hidden="1" x14ac:dyDescent="0.2">
      <c r="D84" s="81"/>
    </row>
    <row r="85" spans="4:4" s="84" customFormat="1" ht="15.75" hidden="1" x14ac:dyDescent="0.2">
      <c r="D85" s="81"/>
    </row>
    <row r="86" spans="4:4" s="84" customFormat="1" ht="15.75" hidden="1" x14ac:dyDescent="0.2">
      <c r="D86" s="81"/>
    </row>
    <row r="87" spans="4:4" s="84" customFormat="1" ht="15.75" hidden="1" x14ac:dyDescent="0.2">
      <c r="D87" s="81"/>
    </row>
    <row r="88" spans="4:4" s="84" customFormat="1" ht="15.75" hidden="1" x14ac:dyDescent="0.2">
      <c r="D88" s="81"/>
    </row>
    <row r="89" spans="4:4" s="84" customFormat="1" ht="15.75" hidden="1" x14ac:dyDescent="0.2">
      <c r="D89" s="81"/>
    </row>
    <row r="90" spans="4:4" s="84" customFormat="1" ht="15.75" hidden="1" x14ac:dyDescent="0.2">
      <c r="D90" s="81"/>
    </row>
    <row r="91" spans="4:4" s="84" customFormat="1" ht="15.75" hidden="1" x14ac:dyDescent="0.2">
      <c r="D91" s="81"/>
    </row>
    <row r="92" spans="4:4" s="84" customFormat="1" ht="15.75" hidden="1" x14ac:dyDescent="0.2">
      <c r="D92" s="81"/>
    </row>
    <row r="93" spans="4:4" s="84" customFormat="1" ht="15.75" hidden="1" x14ac:dyDescent="0.2">
      <c r="D93" s="81"/>
    </row>
    <row r="94" spans="4:4" s="84" customFormat="1" ht="15.75" hidden="1" x14ac:dyDescent="0.2">
      <c r="D94" s="81"/>
    </row>
    <row r="95" spans="4:4" s="84" customFormat="1" ht="15.75" hidden="1" x14ac:dyDescent="0.2">
      <c r="D95" s="81"/>
    </row>
    <row r="96" spans="4:4" s="84" customFormat="1" ht="15.75" hidden="1" x14ac:dyDescent="0.2">
      <c r="D96" s="81"/>
    </row>
    <row r="97" spans="4:4" s="84" customFormat="1" ht="15.75" hidden="1" x14ac:dyDescent="0.2">
      <c r="D97" s="81"/>
    </row>
    <row r="98" spans="4:4" s="84" customFormat="1" ht="15.75" hidden="1" x14ac:dyDescent="0.2">
      <c r="D98" s="81"/>
    </row>
    <row r="99" spans="4:4" s="84" customFormat="1" ht="15.75" hidden="1" x14ac:dyDescent="0.2">
      <c r="D99" s="81"/>
    </row>
    <row r="100" spans="4:4" s="84" customFormat="1" ht="15.75" hidden="1" x14ac:dyDescent="0.2">
      <c r="D100" s="81"/>
    </row>
    <row r="101" spans="4:4" s="84" customFormat="1" ht="15.75" hidden="1" x14ac:dyDescent="0.2">
      <c r="D101" s="81"/>
    </row>
    <row r="102" spans="4:4" s="84" customFormat="1" ht="15.75" hidden="1" x14ac:dyDescent="0.2">
      <c r="D102" s="81"/>
    </row>
    <row r="103" spans="4:4" s="84" customFormat="1" ht="15.75" hidden="1" x14ac:dyDescent="0.2">
      <c r="D103" s="81"/>
    </row>
    <row r="104" spans="4:4" s="84" customFormat="1" ht="15.75" hidden="1" x14ac:dyDescent="0.2">
      <c r="D104" s="81"/>
    </row>
    <row r="105" spans="4:4" s="84" customFormat="1" ht="15.75" hidden="1" x14ac:dyDescent="0.2">
      <c r="D105" s="81"/>
    </row>
    <row r="106" spans="4:4" s="84" customFormat="1" ht="15.75" hidden="1" x14ac:dyDescent="0.2">
      <c r="D106" s="81"/>
    </row>
    <row r="107" spans="4:4" s="84" customFormat="1" ht="15.75" hidden="1" x14ac:dyDescent="0.2">
      <c r="D107" s="81"/>
    </row>
    <row r="108" spans="4:4" s="84" customFormat="1" ht="15.75" hidden="1" x14ac:dyDescent="0.2">
      <c r="D108" s="81"/>
    </row>
    <row r="109" spans="4:4" s="84" customFormat="1" ht="15.75" hidden="1" x14ac:dyDescent="0.2">
      <c r="D109" s="81"/>
    </row>
    <row r="110" spans="4:4" s="84" customFormat="1" ht="15.75" hidden="1" x14ac:dyDescent="0.2">
      <c r="D110" s="81"/>
    </row>
    <row r="111" spans="4:4" s="84" customFormat="1" ht="15.75" hidden="1" x14ac:dyDescent="0.2">
      <c r="D111" s="81"/>
    </row>
    <row r="112" spans="4:4" s="84" customFormat="1" ht="15.75" hidden="1" x14ac:dyDescent="0.2">
      <c r="D112" s="81"/>
    </row>
    <row r="113" spans="4:4" s="84" customFormat="1" ht="15.75" hidden="1" x14ac:dyDescent="0.2">
      <c r="D113" s="81"/>
    </row>
    <row r="114" spans="4:4" s="84" customFormat="1" ht="15.75" hidden="1" x14ac:dyDescent="0.2">
      <c r="D114" s="81"/>
    </row>
    <row r="115" spans="4:4" s="84" customFormat="1" ht="15.75" hidden="1" x14ac:dyDescent="0.2">
      <c r="D115" s="81"/>
    </row>
    <row r="116" spans="4:4" s="84" customFormat="1" ht="15.75" hidden="1" x14ac:dyDescent="0.2">
      <c r="D116" s="81"/>
    </row>
    <row r="117" spans="4:4" s="84" customFormat="1" ht="15.75" hidden="1" x14ac:dyDescent="0.2">
      <c r="D117" s="81"/>
    </row>
    <row r="118" spans="4:4" s="84" customFormat="1" ht="15.75" hidden="1" x14ac:dyDescent="0.2">
      <c r="D118" s="81"/>
    </row>
    <row r="119" spans="4:4" s="84" customFormat="1" ht="15.75" hidden="1" x14ac:dyDescent="0.2">
      <c r="D119" s="81"/>
    </row>
    <row r="120" spans="4:4" s="84" customFormat="1" ht="15.75" hidden="1" x14ac:dyDescent="0.2">
      <c r="D120" s="81"/>
    </row>
    <row r="121" spans="4:4" s="84" customFormat="1" ht="15.75" hidden="1" x14ac:dyDescent="0.2">
      <c r="D121" s="81"/>
    </row>
    <row r="122" spans="4:4" s="84" customFormat="1" ht="15.75" hidden="1" x14ac:dyDescent="0.2">
      <c r="D122" s="81"/>
    </row>
    <row r="123" spans="4:4" s="84" customFormat="1" ht="15.75" hidden="1" x14ac:dyDescent="0.2">
      <c r="D123" s="81"/>
    </row>
    <row r="124" spans="4:4" s="84" customFormat="1" ht="15.75" hidden="1" x14ac:dyDescent="0.2">
      <c r="D124" s="81"/>
    </row>
    <row r="125" spans="4:4" s="84" customFormat="1" ht="15.75" hidden="1" x14ac:dyDescent="0.2">
      <c r="D125" s="81"/>
    </row>
    <row r="126" spans="4:4" s="84" customFormat="1" ht="15.75" hidden="1" x14ac:dyDescent="0.2">
      <c r="D126" s="81"/>
    </row>
    <row r="127" spans="4:4" s="84" customFormat="1" ht="15.75" hidden="1" x14ac:dyDescent="0.2">
      <c r="D127" s="81"/>
    </row>
    <row r="128" spans="4:4" s="84" customFormat="1" ht="15.75" hidden="1" x14ac:dyDescent="0.2">
      <c r="D128" s="81"/>
    </row>
    <row r="129" spans="4:4" s="84" customFormat="1" ht="15.75" hidden="1" x14ac:dyDescent="0.2">
      <c r="D129" s="81"/>
    </row>
    <row r="130" spans="4:4" s="84" customFormat="1" ht="15.75" hidden="1" x14ac:dyDescent="0.2">
      <c r="D130" s="81"/>
    </row>
    <row r="131" spans="4:4" s="84" customFormat="1" ht="15.75" hidden="1" x14ac:dyDescent="0.2">
      <c r="D131" s="81"/>
    </row>
    <row r="132" spans="4:4" s="84" customFormat="1" ht="15.75" hidden="1" x14ac:dyDescent="0.2">
      <c r="D132" s="81"/>
    </row>
    <row r="133" spans="4:4" s="84" customFormat="1" ht="15.75" hidden="1" x14ac:dyDescent="0.2">
      <c r="D133" s="81"/>
    </row>
    <row r="134" spans="4:4" s="84" customFormat="1" ht="15.75" hidden="1" x14ac:dyDescent="0.2">
      <c r="D134" s="81"/>
    </row>
    <row r="135" spans="4:4" s="84" customFormat="1" ht="15.75" hidden="1" x14ac:dyDescent="0.2">
      <c r="D135" s="81"/>
    </row>
    <row r="136" spans="4:4" s="84" customFormat="1" ht="15.75" hidden="1" x14ac:dyDescent="0.2">
      <c r="D136" s="81"/>
    </row>
    <row r="137" spans="4:4" s="84" customFormat="1" ht="15.75" hidden="1" x14ac:dyDescent="0.2">
      <c r="D137" s="81"/>
    </row>
    <row r="138" spans="4:4" s="84" customFormat="1" ht="15.75" hidden="1" x14ac:dyDescent="0.2">
      <c r="D138" s="81"/>
    </row>
    <row r="139" spans="4:4" s="84" customFormat="1" ht="15.75" hidden="1" x14ac:dyDescent="0.2">
      <c r="D139" s="81"/>
    </row>
    <row r="140" spans="4:4" s="84" customFormat="1" ht="15.75" hidden="1" x14ac:dyDescent="0.2">
      <c r="D140" s="81"/>
    </row>
    <row r="141" spans="4:4" s="84" customFormat="1" ht="15.75" hidden="1" x14ac:dyDescent="0.2">
      <c r="D141" s="81"/>
    </row>
    <row r="142" spans="4:4" s="84" customFormat="1" ht="15.75" hidden="1" x14ac:dyDescent="0.2">
      <c r="D142" s="81"/>
    </row>
    <row r="143" spans="4:4" s="84" customFormat="1" ht="15.75" hidden="1" x14ac:dyDescent="0.2">
      <c r="D143" s="81"/>
    </row>
    <row r="144" spans="4:4" s="84" customFormat="1" ht="15.75" hidden="1" x14ac:dyDescent="0.2">
      <c r="D144" s="81"/>
    </row>
    <row r="145" spans="4:4" s="84" customFormat="1" ht="15.75" hidden="1" x14ac:dyDescent="0.2">
      <c r="D145" s="81"/>
    </row>
    <row r="146" spans="4:4" s="84" customFormat="1" ht="15.75" hidden="1" x14ac:dyDescent="0.2">
      <c r="D146" s="81"/>
    </row>
    <row r="147" spans="4:4" s="84" customFormat="1" ht="15.75" hidden="1" x14ac:dyDescent="0.2">
      <c r="D147" s="81"/>
    </row>
    <row r="148" spans="4:4" s="84" customFormat="1" ht="15.75" hidden="1" x14ac:dyDescent="0.2">
      <c r="D148" s="81"/>
    </row>
    <row r="149" spans="4:4" s="84" customFormat="1" ht="15.75" hidden="1" x14ac:dyDescent="0.2">
      <c r="D149" s="81"/>
    </row>
    <row r="150" spans="4:4" s="84" customFormat="1" ht="15.75" hidden="1" x14ac:dyDescent="0.2">
      <c r="D150" s="81"/>
    </row>
    <row r="151" spans="4:4" s="84" customFormat="1" ht="15.75" hidden="1" x14ac:dyDescent="0.2">
      <c r="D151" s="81"/>
    </row>
    <row r="152" spans="4:4" s="84" customFormat="1" ht="15.75" hidden="1" x14ac:dyDescent="0.2">
      <c r="D152" s="81"/>
    </row>
    <row r="153" spans="4:4" s="84" customFormat="1" ht="15.75" hidden="1" x14ac:dyDescent="0.2">
      <c r="D153" s="81"/>
    </row>
    <row r="154" spans="4:4" s="84" customFormat="1" ht="15.75" hidden="1" x14ac:dyDescent="0.2">
      <c r="D154" s="81"/>
    </row>
    <row r="155" spans="4:4" s="84" customFormat="1" ht="15.75" hidden="1" x14ac:dyDescent="0.2">
      <c r="D155" s="81"/>
    </row>
    <row r="156" spans="4:4" s="84" customFormat="1" ht="15.75" hidden="1" x14ac:dyDescent="0.2">
      <c r="D156" s="81"/>
    </row>
    <row r="157" spans="4:4" s="84" customFormat="1" ht="15.75" hidden="1" x14ac:dyDescent="0.2">
      <c r="D157" s="81"/>
    </row>
    <row r="158" spans="4:4" s="84" customFormat="1" ht="15.75" hidden="1" x14ac:dyDescent="0.2">
      <c r="D158" s="81"/>
    </row>
    <row r="159" spans="4:4" s="84" customFormat="1" ht="15.75" hidden="1" x14ac:dyDescent="0.2">
      <c r="D159" s="81"/>
    </row>
    <row r="160" spans="4:4" s="84" customFormat="1" ht="15.75" hidden="1" x14ac:dyDescent="0.2">
      <c r="D160" s="81"/>
    </row>
    <row r="161" spans="4:4" s="84" customFormat="1" ht="15.75" hidden="1" x14ac:dyDescent="0.2">
      <c r="D161" s="81"/>
    </row>
    <row r="162" spans="4:4" s="84" customFormat="1" ht="15.75" hidden="1" x14ac:dyDescent="0.2">
      <c r="D162" s="81"/>
    </row>
    <row r="163" spans="4:4" s="84" customFormat="1" ht="15.75" hidden="1" x14ac:dyDescent="0.2">
      <c r="D163" s="81"/>
    </row>
    <row r="164" spans="4:4" s="84" customFormat="1" ht="15.75" hidden="1" x14ac:dyDescent="0.2">
      <c r="D164" s="81"/>
    </row>
    <row r="165" spans="4:4" s="84" customFormat="1" ht="15.75" hidden="1" x14ac:dyDescent="0.2">
      <c r="D165" s="81"/>
    </row>
    <row r="166" spans="4:4" s="84" customFormat="1" ht="15.75" hidden="1" x14ac:dyDescent="0.2">
      <c r="D166" s="81"/>
    </row>
    <row r="167" spans="4:4" s="84" customFormat="1" ht="15.75" hidden="1" x14ac:dyDescent="0.2">
      <c r="D167" s="81"/>
    </row>
    <row r="168" spans="4:4" s="84" customFormat="1" ht="15.75" hidden="1" x14ac:dyDescent="0.2">
      <c r="D168" s="81"/>
    </row>
    <row r="169" spans="4:4" s="84" customFormat="1" ht="15.75" hidden="1" x14ac:dyDescent="0.2">
      <c r="D169" s="81"/>
    </row>
    <row r="170" spans="4:4" s="84" customFormat="1" ht="15.75" hidden="1" x14ac:dyDescent="0.2">
      <c r="D170" s="81"/>
    </row>
    <row r="171" spans="4:4" s="84" customFormat="1" ht="15.75" hidden="1" x14ac:dyDescent="0.2">
      <c r="D171" s="81"/>
    </row>
    <row r="172" spans="4:4" s="84" customFormat="1" ht="15.75" hidden="1" x14ac:dyDescent="0.2">
      <c r="D172" s="81"/>
    </row>
    <row r="173" spans="4:4" s="84" customFormat="1" ht="15.75" hidden="1" x14ac:dyDescent="0.2">
      <c r="D173" s="81"/>
    </row>
    <row r="174" spans="4:4" s="84" customFormat="1" ht="15.75" hidden="1" x14ac:dyDescent="0.2">
      <c r="D174" s="81"/>
    </row>
    <row r="175" spans="4:4" s="84" customFormat="1" ht="15.75" hidden="1" x14ac:dyDescent="0.2">
      <c r="D175" s="81"/>
    </row>
    <row r="176" spans="4:4" s="84" customFormat="1" ht="15.75" hidden="1" x14ac:dyDescent="0.2">
      <c r="D176" s="81"/>
    </row>
    <row r="177" spans="4:4" s="84" customFormat="1" ht="15.75" hidden="1" x14ac:dyDescent="0.2">
      <c r="D177" s="81"/>
    </row>
    <row r="178" spans="4:4" s="84" customFormat="1" ht="15.75" hidden="1" x14ac:dyDescent="0.2">
      <c r="D178" s="81"/>
    </row>
    <row r="179" spans="4:4" s="84" customFormat="1" ht="15.75" hidden="1" x14ac:dyDescent="0.2">
      <c r="D179" s="81"/>
    </row>
    <row r="180" spans="4:4" s="84" customFormat="1" ht="15.75" hidden="1" x14ac:dyDescent="0.2">
      <c r="D180" s="81"/>
    </row>
    <row r="181" spans="4:4" s="84" customFormat="1" ht="15.75" hidden="1" x14ac:dyDescent="0.2">
      <c r="D181" s="81"/>
    </row>
    <row r="182" spans="4:4" s="84" customFormat="1" ht="15.75" hidden="1" x14ac:dyDescent="0.2">
      <c r="D182" s="81"/>
    </row>
    <row r="183" spans="4:4" s="84" customFormat="1" ht="15.75" hidden="1" x14ac:dyDescent="0.2">
      <c r="D183" s="81"/>
    </row>
    <row r="184" spans="4:4" s="84" customFormat="1" ht="15.75" hidden="1" x14ac:dyDescent="0.2">
      <c r="D184" s="81"/>
    </row>
    <row r="185" spans="4:4" s="84" customFormat="1" ht="15.75" hidden="1" x14ac:dyDescent="0.2">
      <c r="D185" s="81"/>
    </row>
    <row r="186" spans="4:4" s="84" customFormat="1" ht="15.75" hidden="1" x14ac:dyDescent="0.2">
      <c r="D186" s="81"/>
    </row>
    <row r="187" spans="4:4" s="84" customFormat="1" ht="15.75" hidden="1" x14ac:dyDescent="0.2">
      <c r="D187" s="81"/>
    </row>
    <row r="188" spans="4:4" s="84" customFormat="1" ht="15.75" hidden="1" x14ac:dyDescent="0.2">
      <c r="D188" s="81"/>
    </row>
    <row r="189" spans="4:4" s="84" customFormat="1" ht="15.75" hidden="1" x14ac:dyDescent="0.2">
      <c r="D189" s="81"/>
    </row>
    <row r="190" spans="4:4" s="84" customFormat="1" ht="15.75" hidden="1" x14ac:dyDescent="0.2">
      <c r="D190" s="81"/>
    </row>
    <row r="191" spans="4:4" s="84" customFormat="1" ht="15.75" hidden="1" x14ac:dyDescent="0.2">
      <c r="D191" s="81"/>
    </row>
    <row r="192" spans="4:4" s="84" customFormat="1" ht="15.75" hidden="1" x14ac:dyDescent="0.2">
      <c r="D192" s="81"/>
    </row>
    <row r="193" spans="4:4" s="84" customFormat="1" ht="15.75" hidden="1" x14ac:dyDescent="0.2">
      <c r="D193" s="81"/>
    </row>
    <row r="194" spans="4:4" s="84" customFormat="1" ht="15.75" hidden="1" x14ac:dyDescent="0.2">
      <c r="D194" s="81"/>
    </row>
    <row r="195" spans="4:4" s="84" customFormat="1" ht="15.75" hidden="1" x14ac:dyDescent="0.2">
      <c r="D195" s="81"/>
    </row>
    <row r="196" spans="4:4" s="84" customFormat="1" ht="15.75" hidden="1" x14ac:dyDescent="0.2">
      <c r="D196" s="81"/>
    </row>
    <row r="197" spans="4:4" s="84" customFormat="1" ht="15.75" hidden="1" x14ac:dyDescent="0.2">
      <c r="D197" s="81"/>
    </row>
    <row r="198" spans="4:4" s="84" customFormat="1" ht="15.75" hidden="1" x14ac:dyDescent="0.2">
      <c r="D198" s="81"/>
    </row>
    <row r="199" spans="4:4" s="84" customFormat="1" ht="15.75" hidden="1" x14ac:dyDescent="0.2">
      <c r="D199" s="81"/>
    </row>
    <row r="200" spans="4:4" s="84" customFormat="1" ht="15.75" hidden="1" x14ac:dyDescent="0.2">
      <c r="D200" s="81"/>
    </row>
    <row r="201" spans="4:4" s="84" customFormat="1" ht="15.75" hidden="1" x14ac:dyDescent="0.2">
      <c r="D201" s="81"/>
    </row>
    <row r="202" spans="4:4" s="84" customFormat="1" ht="15.75" hidden="1" x14ac:dyDescent="0.2">
      <c r="D202" s="81"/>
    </row>
    <row r="203" spans="4:4" s="84" customFormat="1" ht="15.75" hidden="1" x14ac:dyDescent="0.2">
      <c r="D203" s="81"/>
    </row>
    <row r="204" spans="4:4" s="84" customFormat="1" ht="15.75" hidden="1" x14ac:dyDescent="0.2">
      <c r="D204" s="81"/>
    </row>
    <row r="205" spans="4:4" s="84" customFormat="1" ht="15.75" hidden="1" x14ac:dyDescent="0.2">
      <c r="D205" s="81"/>
    </row>
    <row r="206" spans="4:4" s="84" customFormat="1" ht="15.75" hidden="1" x14ac:dyDescent="0.2">
      <c r="D206" s="81"/>
    </row>
    <row r="207" spans="4:4" s="84" customFormat="1" ht="15.75" hidden="1" x14ac:dyDescent="0.2">
      <c r="D207" s="81"/>
    </row>
    <row r="208" spans="4:4" s="84" customFormat="1" ht="15.75" hidden="1" x14ac:dyDescent="0.2">
      <c r="D208" s="81"/>
    </row>
    <row r="209" spans="4:4" s="84" customFormat="1" ht="15.75" hidden="1" x14ac:dyDescent="0.2">
      <c r="D209" s="81"/>
    </row>
    <row r="210" spans="4:4" s="84" customFormat="1" ht="15.75" hidden="1" x14ac:dyDescent="0.2">
      <c r="D210" s="81"/>
    </row>
    <row r="211" spans="4:4" s="84" customFormat="1" ht="15.75" hidden="1" x14ac:dyDescent="0.2">
      <c r="D211" s="81"/>
    </row>
    <row r="212" spans="4:4" s="84" customFormat="1" ht="15.75" hidden="1" x14ac:dyDescent="0.2">
      <c r="D212" s="81"/>
    </row>
    <row r="213" spans="4:4" s="84" customFormat="1" ht="15.75" hidden="1" x14ac:dyDescent="0.2">
      <c r="D213" s="81"/>
    </row>
    <row r="214" spans="4:4" s="84" customFormat="1" ht="15.75" hidden="1" x14ac:dyDescent="0.2">
      <c r="D214" s="81"/>
    </row>
    <row r="215" spans="4:4" s="84" customFormat="1" ht="15.75" hidden="1" x14ac:dyDescent="0.2">
      <c r="D215" s="81"/>
    </row>
    <row r="216" spans="4:4" s="84" customFormat="1" ht="15.75" hidden="1" x14ac:dyDescent="0.2">
      <c r="D216" s="81"/>
    </row>
    <row r="217" spans="4:4" s="84" customFormat="1" ht="15.75" hidden="1" x14ac:dyDescent="0.2">
      <c r="D217" s="81"/>
    </row>
    <row r="218" spans="4:4" s="84" customFormat="1" ht="15.75" hidden="1" x14ac:dyDescent="0.2">
      <c r="D218" s="81"/>
    </row>
    <row r="219" spans="4:4" s="84" customFormat="1" ht="15.75" hidden="1" x14ac:dyDescent="0.2">
      <c r="D219" s="81"/>
    </row>
    <row r="220" spans="4:4" s="84" customFormat="1" ht="15.75" hidden="1" x14ac:dyDescent="0.2">
      <c r="D220" s="81"/>
    </row>
    <row r="221" spans="4:4" s="84" customFormat="1" ht="15.75" hidden="1" x14ac:dyDescent="0.2">
      <c r="D221" s="81"/>
    </row>
    <row r="222" spans="4:4" s="84" customFormat="1" ht="15.75" hidden="1" x14ac:dyDescent="0.2">
      <c r="D222" s="81"/>
    </row>
    <row r="223" spans="4:4" s="84" customFormat="1" ht="15.75" hidden="1" x14ac:dyDescent="0.2">
      <c r="D223" s="81"/>
    </row>
    <row r="224" spans="4:4" s="84" customFormat="1" ht="15.75" hidden="1" x14ac:dyDescent="0.2">
      <c r="D224" s="81"/>
    </row>
    <row r="225" spans="4:4" s="84" customFormat="1" ht="15.75" hidden="1" x14ac:dyDescent="0.2">
      <c r="D225" s="81"/>
    </row>
    <row r="226" spans="4:4" s="84" customFormat="1" ht="15.75" hidden="1" x14ac:dyDescent="0.2">
      <c r="D226" s="81"/>
    </row>
    <row r="227" spans="4:4" s="84" customFormat="1" ht="15.75" hidden="1" x14ac:dyDescent="0.2">
      <c r="D227" s="81"/>
    </row>
    <row r="228" spans="4:4" s="84" customFormat="1" ht="15.75" hidden="1" x14ac:dyDescent="0.2">
      <c r="D228" s="81"/>
    </row>
    <row r="229" spans="4:4" s="84" customFormat="1" ht="15.75" hidden="1" x14ac:dyDescent="0.2">
      <c r="D229" s="81"/>
    </row>
    <row r="230" spans="4:4" s="84" customFormat="1" ht="15.75" hidden="1" x14ac:dyDescent="0.2">
      <c r="D230" s="81"/>
    </row>
    <row r="231" spans="4:4" s="84" customFormat="1" ht="15.75" hidden="1" x14ac:dyDescent="0.2">
      <c r="D231" s="81"/>
    </row>
    <row r="232" spans="4:4" s="84" customFormat="1" ht="15.75" hidden="1" x14ac:dyDescent="0.2">
      <c r="D232" s="81"/>
    </row>
    <row r="233" spans="4:4" s="84" customFormat="1" ht="15.75" hidden="1" x14ac:dyDescent="0.2">
      <c r="D233" s="81"/>
    </row>
    <row r="234" spans="4:4" s="84" customFormat="1" ht="15.75" hidden="1" x14ac:dyDescent="0.2">
      <c r="D234" s="81"/>
    </row>
    <row r="235" spans="4:4" s="84" customFormat="1" ht="15.75" hidden="1" x14ac:dyDescent="0.2">
      <c r="D235" s="81"/>
    </row>
    <row r="236" spans="4:4" s="84" customFormat="1" ht="15.75" hidden="1" x14ac:dyDescent="0.2">
      <c r="D236" s="81"/>
    </row>
    <row r="237" spans="4:4" s="84" customFormat="1" ht="15.75" hidden="1" x14ac:dyDescent="0.2">
      <c r="D237" s="81"/>
    </row>
    <row r="238" spans="4:4" s="84" customFormat="1" ht="15.75" hidden="1" x14ac:dyDescent="0.2">
      <c r="D238" s="81"/>
    </row>
    <row r="239" spans="4:4" s="84" customFormat="1" ht="15.75" hidden="1" x14ac:dyDescent="0.2">
      <c r="D239" s="81"/>
    </row>
    <row r="240" spans="4:4" s="84" customFormat="1" ht="15.75" hidden="1" x14ac:dyDescent="0.2">
      <c r="D240" s="81"/>
    </row>
    <row r="241" spans="4:4" s="84" customFormat="1" ht="15.75" hidden="1" x14ac:dyDescent="0.2">
      <c r="D241" s="81"/>
    </row>
    <row r="242" spans="4:4" s="84" customFormat="1" ht="15.75" hidden="1" x14ac:dyDescent="0.2">
      <c r="D242" s="81"/>
    </row>
    <row r="243" spans="4:4" s="84" customFormat="1" ht="15.75" hidden="1" x14ac:dyDescent="0.2">
      <c r="D243" s="81"/>
    </row>
    <row r="244" spans="4:4" s="84" customFormat="1" ht="15.75" hidden="1" x14ac:dyDescent="0.2">
      <c r="D244" s="81"/>
    </row>
    <row r="245" spans="4:4" s="84" customFormat="1" ht="15.75" hidden="1" x14ac:dyDescent="0.2">
      <c r="D245" s="81"/>
    </row>
    <row r="246" spans="4:4" s="84" customFormat="1" ht="15.75" hidden="1" x14ac:dyDescent="0.2">
      <c r="D246" s="81"/>
    </row>
    <row r="247" spans="4:4" s="84" customFormat="1" ht="15.75" hidden="1" x14ac:dyDescent="0.2">
      <c r="D247" s="81"/>
    </row>
    <row r="248" spans="4:4" s="84" customFormat="1" ht="15.75" hidden="1" x14ac:dyDescent="0.2">
      <c r="D248" s="81"/>
    </row>
    <row r="249" spans="4:4" s="84" customFormat="1" ht="15.75" hidden="1" x14ac:dyDescent="0.2">
      <c r="D249" s="81"/>
    </row>
    <row r="250" spans="4:4" s="84" customFormat="1" ht="15.75" hidden="1" x14ac:dyDescent="0.2">
      <c r="D250" s="81"/>
    </row>
    <row r="251" spans="4:4" s="84" customFormat="1" ht="15.75" hidden="1" x14ac:dyDescent="0.2">
      <c r="D251" s="81"/>
    </row>
    <row r="252" spans="4:4" s="84" customFormat="1" ht="15.75" hidden="1" x14ac:dyDescent="0.2">
      <c r="D252" s="81"/>
    </row>
    <row r="253" spans="4:4" s="84" customFormat="1" ht="15.75" hidden="1" x14ac:dyDescent="0.2">
      <c r="D253" s="81"/>
    </row>
    <row r="254" spans="4:4" s="84" customFormat="1" ht="15.75" hidden="1" x14ac:dyDescent="0.2">
      <c r="D254" s="81"/>
    </row>
    <row r="255" spans="4:4" s="84" customFormat="1" ht="15.75" hidden="1" x14ac:dyDescent="0.2">
      <c r="D255" s="81"/>
    </row>
    <row r="256" spans="4:4" s="84" customFormat="1" ht="15.75" hidden="1" x14ac:dyDescent="0.2">
      <c r="D256" s="81"/>
    </row>
    <row r="257" spans="4:4" s="84" customFormat="1" ht="15.75" hidden="1" x14ac:dyDescent="0.2">
      <c r="D257" s="81"/>
    </row>
    <row r="258" spans="4:4" s="84" customFormat="1" ht="15.75" hidden="1" x14ac:dyDescent="0.2">
      <c r="D258" s="81"/>
    </row>
    <row r="259" spans="4:4" s="84" customFormat="1" ht="15.75" hidden="1" x14ac:dyDescent="0.2">
      <c r="D259" s="81"/>
    </row>
    <row r="260" spans="4:4" s="84" customFormat="1" ht="15.75" hidden="1" x14ac:dyDescent="0.2">
      <c r="D260" s="81"/>
    </row>
    <row r="261" spans="4:4" s="84" customFormat="1" ht="15.75" hidden="1" x14ac:dyDescent="0.2">
      <c r="D261" s="81"/>
    </row>
    <row r="262" spans="4:4" s="84" customFormat="1" ht="15.75" hidden="1" x14ac:dyDescent="0.2">
      <c r="D262" s="81"/>
    </row>
    <row r="263" spans="4:4" s="84" customFormat="1" ht="15.75" hidden="1" x14ac:dyDescent="0.2">
      <c r="D263" s="81"/>
    </row>
    <row r="264" spans="4:4" s="84" customFormat="1" ht="15.75" hidden="1" x14ac:dyDescent="0.2">
      <c r="D264" s="81"/>
    </row>
    <row r="265" spans="4:4" s="84" customFormat="1" ht="15.75" hidden="1" x14ac:dyDescent="0.2">
      <c r="D265" s="81"/>
    </row>
    <row r="266" spans="4:4" s="84" customFormat="1" ht="15.75" hidden="1" x14ac:dyDescent="0.2">
      <c r="D266" s="81"/>
    </row>
    <row r="267" spans="4:4" s="84" customFormat="1" ht="15.75" hidden="1" x14ac:dyDescent="0.2">
      <c r="D267" s="81"/>
    </row>
    <row r="268" spans="4:4" s="84" customFormat="1" ht="15.75" hidden="1" x14ac:dyDescent="0.2">
      <c r="D268" s="81"/>
    </row>
    <row r="269" spans="4:4" s="84" customFormat="1" ht="15.75" hidden="1" x14ac:dyDescent="0.2">
      <c r="D269" s="81"/>
    </row>
    <row r="270" spans="4:4" s="84" customFormat="1" ht="15.75" hidden="1" x14ac:dyDescent="0.2">
      <c r="D270" s="81"/>
    </row>
    <row r="271" spans="4:4" s="84" customFormat="1" ht="15.75" hidden="1" x14ac:dyDescent="0.2">
      <c r="D271" s="81"/>
    </row>
    <row r="272" spans="4:4" s="84" customFormat="1" ht="15.75" hidden="1" x14ac:dyDescent="0.2">
      <c r="D272" s="81"/>
    </row>
    <row r="273" spans="4:4" s="84" customFormat="1" ht="15.75" hidden="1" x14ac:dyDescent="0.2">
      <c r="D273" s="81"/>
    </row>
    <row r="274" spans="4:4" s="84" customFormat="1" ht="15.75" hidden="1" x14ac:dyDescent="0.2">
      <c r="D274" s="81"/>
    </row>
    <row r="275" spans="4:4" s="84" customFormat="1" ht="15.75" hidden="1" x14ac:dyDescent="0.2">
      <c r="D275" s="81"/>
    </row>
    <row r="276" spans="4:4" s="84" customFormat="1" ht="15.75" hidden="1" x14ac:dyDescent="0.2">
      <c r="D276" s="81"/>
    </row>
    <row r="277" spans="4:4" s="84" customFormat="1" ht="15.75" hidden="1" x14ac:dyDescent="0.2">
      <c r="D277" s="81"/>
    </row>
    <row r="278" spans="4:4" s="84" customFormat="1" ht="15.75" hidden="1" x14ac:dyDescent="0.2">
      <c r="D278" s="81"/>
    </row>
    <row r="279" spans="4:4" s="84" customFormat="1" ht="15.75" hidden="1" x14ac:dyDescent="0.2">
      <c r="D279" s="81"/>
    </row>
    <row r="280" spans="4:4" s="84" customFormat="1" ht="15.75" hidden="1" x14ac:dyDescent="0.2">
      <c r="D280" s="81"/>
    </row>
    <row r="281" spans="4:4" s="84" customFormat="1" ht="15.75" hidden="1" x14ac:dyDescent="0.2">
      <c r="D281" s="81"/>
    </row>
    <row r="282" spans="4:4" s="84" customFormat="1" ht="15.75" hidden="1" x14ac:dyDescent="0.2">
      <c r="D282" s="81"/>
    </row>
    <row r="283" spans="4:4" s="84" customFormat="1" ht="15.75" hidden="1" x14ac:dyDescent="0.2">
      <c r="D283" s="81"/>
    </row>
    <row r="284" spans="4:4" s="84" customFormat="1" ht="15.75" hidden="1" x14ac:dyDescent="0.2">
      <c r="D284" s="81"/>
    </row>
    <row r="285" spans="4:4" s="84" customFormat="1" ht="15.75" hidden="1" x14ac:dyDescent="0.2">
      <c r="D285" s="81"/>
    </row>
    <row r="286" spans="4:4" s="84" customFormat="1" ht="15.75" hidden="1" x14ac:dyDescent="0.2">
      <c r="D286" s="81"/>
    </row>
    <row r="287" spans="4:4" s="84" customFormat="1" ht="15.75" hidden="1" x14ac:dyDescent="0.2">
      <c r="D287" s="81"/>
    </row>
    <row r="288" spans="4:4" s="84" customFormat="1" ht="15.75" hidden="1" x14ac:dyDescent="0.2">
      <c r="D288" s="81"/>
    </row>
    <row r="289" spans="4:4" s="84" customFormat="1" ht="15.75" hidden="1" x14ac:dyDescent="0.2">
      <c r="D289" s="81"/>
    </row>
    <row r="290" spans="4:4" s="84" customFormat="1" ht="15.75" hidden="1" x14ac:dyDescent="0.2">
      <c r="D290" s="81"/>
    </row>
    <row r="291" spans="4:4" s="84" customFormat="1" ht="15.75" hidden="1" x14ac:dyDescent="0.2">
      <c r="D291" s="81"/>
    </row>
    <row r="292" spans="4:4" s="84" customFormat="1" ht="15.75" hidden="1" x14ac:dyDescent="0.2">
      <c r="D292" s="81"/>
    </row>
    <row r="293" spans="4:4" s="84" customFormat="1" ht="15.75" hidden="1" x14ac:dyDescent="0.2">
      <c r="D293" s="81"/>
    </row>
    <row r="294" spans="4:4" s="84" customFormat="1" ht="15.75" hidden="1" x14ac:dyDescent="0.2">
      <c r="D294" s="81"/>
    </row>
    <row r="295" spans="4:4" s="84" customFormat="1" ht="15.75" hidden="1" x14ac:dyDescent="0.2">
      <c r="D295" s="81"/>
    </row>
    <row r="296" spans="4:4" s="84" customFormat="1" ht="15.75" hidden="1" x14ac:dyDescent="0.2">
      <c r="D296" s="81"/>
    </row>
    <row r="297" spans="4:4" s="84" customFormat="1" ht="15.75" hidden="1" x14ac:dyDescent="0.2">
      <c r="D297" s="81"/>
    </row>
    <row r="298" spans="4:4" s="84" customFormat="1" ht="15.75" hidden="1" x14ac:dyDescent="0.2">
      <c r="D298" s="81"/>
    </row>
    <row r="299" spans="4:4" s="84" customFormat="1" ht="15.75" hidden="1" x14ac:dyDescent="0.2">
      <c r="D299" s="81"/>
    </row>
    <row r="300" spans="4:4" s="84" customFormat="1" ht="15.75" hidden="1" x14ac:dyDescent="0.2">
      <c r="D300" s="81"/>
    </row>
    <row r="301" spans="4:4" s="84" customFormat="1" ht="15.75" hidden="1" x14ac:dyDescent="0.2">
      <c r="D301" s="81"/>
    </row>
    <row r="302" spans="4:4" s="84" customFormat="1" ht="15.75" hidden="1" x14ac:dyDescent="0.2">
      <c r="D302" s="81"/>
    </row>
    <row r="303" spans="4:4" s="84" customFormat="1" ht="15.75" hidden="1" x14ac:dyDescent="0.2">
      <c r="D303" s="81"/>
    </row>
    <row r="304" spans="4:4" s="84" customFormat="1" ht="15.75" hidden="1" x14ac:dyDescent="0.2">
      <c r="D304" s="81"/>
    </row>
    <row r="305" spans="4:4" s="84" customFormat="1" ht="15.75" hidden="1" x14ac:dyDescent="0.2">
      <c r="D305" s="81"/>
    </row>
    <row r="306" spans="4:4" s="84" customFormat="1" ht="15.75" hidden="1" x14ac:dyDescent="0.2">
      <c r="D306" s="81"/>
    </row>
    <row r="307" spans="4:4" s="84" customFormat="1" ht="15.75" hidden="1" x14ac:dyDescent="0.2">
      <c r="D307" s="81"/>
    </row>
    <row r="308" spans="4:4" s="84" customFormat="1" ht="15.75" hidden="1" x14ac:dyDescent="0.2">
      <c r="D308" s="81"/>
    </row>
    <row r="309" spans="4:4" s="84" customFormat="1" ht="15.75" hidden="1" x14ac:dyDescent="0.2">
      <c r="D309" s="81"/>
    </row>
    <row r="310" spans="4:4" s="84" customFormat="1" ht="15.75" hidden="1" x14ac:dyDescent="0.2">
      <c r="D310" s="81"/>
    </row>
    <row r="311" spans="4:4" s="84" customFormat="1" ht="15.75" hidden="1" x14ac:dyDescent="0.2">
      <c r="D311" s="81"/>
    </row>
    <row r="312" spans="4:4" s="84" customFormat="1" ht="15.75" hidden="1" x14ac:dyDescent="0.2">
      <c r="D312" s="81"/>
    </row>
    <row r="313" spans="4:4" s="84" customFormat="1" ht="15.75" hidden="1" x14ac:dyDescent="0.2">
      <c r="D313" s="81"/>
    </row>
    <row r="314" spans="4:4" s="84" customFormat="1" ht="15.75" hidden="1" x14ac:dyDescent="0.2">
      <c r="D314" s="81"/>
    </row>
    <row r="315" spans="4:4" s="84" customFormat="1" ht="15.75" hidden="1" x14ac:dyDescent="0.2">
      <c r="D315" s="81"/>
    </row>
    <row r="316" spans="4:4" s="84" customFormat="1" ht="15.75" hidden="1" x14ac:dyDescent="0.2">
      <c r="D316" s="81"/>
    </row>
    <row r="317" spans="4:4" s="84" customFormat="1" ht="15.75" hidden="1" x14ac:dyDescent="0.2">
      <c r="D317" s="81"/>
    </row>
    <row r="318" spans="4:4" s="84" customFormat="1" ht="15.75" hidden="1" x14ac:dyDescent="0.2">
      <c r="D318" s="81"/>
    </row>
    <row r="319" spans="4:4" s="84" customFormat="1" ht="15.75" hidden="1" x14ac:dyDescent="0.2">
      <c r="D319" s="81"/>
    </row>
    <row r="320" spans="4:4" s="84" customFormat="1" ht="15.75" hidden="1" x14ac:dyDescent="0.2">
      <c r="D320" s="81"/>
    </row>
    <row r="321" spans="4:4" s="84" customFormat="1" ht="15.75" hidden="1" x14ac:dyDescent="0.2">
      <c r="D321" s="81"/>
    </row>
    <row r="322" spans="4:4" s="84" customFormat="1" ht="15.75" hidden="1" x14ac:dyDescent="0.2">
      <c r="D322" s="81"/>
    </row>
    <row r="323" spans="4:4" s="84" customFormat="1" ht="15.75" hidden="1" x14ac:dyDescent="0.2">
      <c r="D323" s="81"/>
    </row>
    <row r="324" spans="4:4" s="84" customFormat="1" ht="15.75" hidden="1" x14ac:dyDescent="0.2">
      <c r="D324" s="81"/>
    </row>
    <row r="325" spans="4:4" s="84" customFormat="1" ht="15.75" hidden="1" x14ac:dyDescent="0.2">
      <c r="D325" s="81"/>
    </row>
    <row r="326" spans="4:4" s="84" customFormat="1" ht="15.75" hidden="1" x14ac:dyDescent="0.2">
      <c r="D326" s="81"/>
    </row>
    <row r="327" spans="4:4" s="84" customFormat="1" ht="15.75" hidden="1" x14ac:dyDescent="0.2">
      <c r="D327" s="81"/>
    </row>
    <row r="328" spans="4:4" s="84" customFormat="1" ht="15.75" hidden="1" x14ac:dyDescent="0.2">
      <c r="D328" s="81"/>
    </row>
    <row r="329" spans="4:4" s="84" customFormat="1" ht="15.75" hidden="1" x14ac:dyDescent="0.2">
      <c r="D329" s="81"/>
    </row>
    <row r="330" spans="4:4" s="84" customFormat="1" ht="15.75" hidden="1" x14ac:dyDescent="0.2">
      <c r="D330" s="81"/>
    </row>
    <row r="331" spans="4:4" s="84" customFormat="1" ht="15.75" hidden="1" x14ac:dyDescent="0.2">
      <c r="D331" s="81"/>
    </row>
    <row r="332" spans="4:4" s="84" customFormat="1" ht="15.75" hidden="1" x14ac:dyDescent="0.2">
      <c r="D332" s="81"/>
    </row>
    <row r="333" spans="4:4" s="84" customFormat="1" ht="15.75" hidden="1" x14ac:dyDescent="0.2">
      <c r="D333" s="81"/>
    </row>
    <row r="334" spans="4:4" s="84" customFormat="1" ht="15.75" hidden="1" x14ac:dyDescent="0.2">
      <c r="D334" s="81"/>
    </row>
    <row r="335" spans="4:4" s="84" customFormat="1" ht="15.75" hidden="1" x14ac:dyDescent="0.2">
      <c r="D335" s="81"/>
    </row>
    <row r="336" spans="4:4" s="84" customFormat="1" ht="15.75" hidden="1" x14ac:dyDescent="0.2">
      <c r="D336" s="81"/>
    </row>
    <row r="337" spans="4:4" s="84" customFormat="1" ht="15.75" hidden="1" x14ac:dyDescent="0.2">
      <c r="D337" s="81"/>
    </row>
    <row r="338" spans="4:4" s="84" customFormat="1" ht="15.75" hidden="1" x14ac:dyDescent="0.2">
      <c r="D338" s="81"/>
    </row>
    <row r="339" spans="4:4" s="84" customFormat="1" ht="15.75" hidden="1" x14ac:dyDescent="0.2">
      <c r="D339" s="81"/>
    </row>
    <row r="340" spans="4:4" s="84" customFormat="1" ht="15.75" hidden="1" x14ac:dyDescent="0.2">
      <c r="D340" s="81"/>
    </row>
    <row r="341" spans="4:4" s="84" customFormat="1" ht="15.75" hidden="1" x14ac:dyDescent="0.2">
      <c r="D341" s="81"/>
    </row>
    <row r="342" spans="4:4" s="84" customFormat="1" ht="15.75" hidden="1" x14ac:dyDescent="0.2">
      <c r="D342" s="81"/>
    </row>
    <row r="343" spans="4:4" s="84" customFormat="1" ht="15.75" hidden="1" x14ac:dyDescent="0.2">
      <c r="D343" s="81"/>
    </row>
    <row r="344" spans="4:4" s="84" customFormat="1" ht="15.75" hidden="1" x14ac:dyDescent="0.2">
      <c r="D344" s="81"/>
    </row>
    <row r="345" spans="4:4" s="84" customFormat="1" ht="15.75" hidden="1" x14ac:dyDescent="0.2">
      <c r="D345" s="81"/>
    </row>
    <row r="346" spans="4:4" s="84" customFormat="1" ht="15.75" hidden="1" x14ac:dyDescent="0.2">
      <c r="D346" s="81"/>
    </row>
    <row r="347" spans="4:4" s="84" customFormat="1" ht="15.75" hidden="1" x14ac:dyDescent="0.2">
      <c r="D347" s="81"/>
    </row>
    <row r="348" spans="4:4" s="84" customFormat="1" ht="15.75" hidden="1" x14ac:dyDescent="0.2">
      <c r="D348" s="81"/>
    </row>
    <row r="349" spans="4:4" s="84" customFormat="1" ht="15.75" hidden="1" x14ac:dyDescent="0.2">
      <c r="D349" s="81"/>
    </row>
    <row r="350" spans="4:4" s="84" customFormat="1" ht="15.75" hidden="1" x14ac:dyDescent="0.2">
      <c r="D350" s="81"/>
    </row>
    <row r="351" spans="4:4" s="84" customFormat="1" ht="15.75" hidden="1" x14ac:dyDescent="0.2">
      <c r="D351" s="81"/>
    </row>
    <row r="352" spans="4:4" s="84" customFormat="1" ht="15.75" hidden="1" x14ac:dyDescent="0.2">
      <c r="D352" s="81"/>
    </row>
    <row r="353" spans="4:4" s="84" customFormat="1" ht="15.75" hidden="1" x14ac:dyDescent="0.2">
      <c r="D353" s="81"/>
    </row>
    <row r="354" spans="4:4" s="84" customFormat="1" ht="15.75" hidden="1" x14ac:dyDescent="0.2">
      <c r="D354" s="81"/>
    </row>
    <row r="355" spans="4:4" s="84" customFormat="1" ht="15.75" hidden="1" x14ac:dyDescent="0.2">
      <c r="D355" s="81"/>
    </row>
    <row r="356" spans="4:4" s="84" customFormat="1" ht="15.75" hidden="1" x14ac:dyDescent="0.2">
      <c r="D356" s="81"/>
    </row>
    <row r="357" spans="4:4" s="84" customFormat="1" ht="15.75" hidden="1" x14ac:dyDescent="0.2">
      <c r="D357" s="81"/>
    </row>
    <row r="358" spans="4:4" s="84" customFormat="1" ht="15.75" hidden="1" x14ac:dyDescent="0.2">
      <c r="D358" s="81"/>
    </row>
    <row r="359" spans="4:4" s="84" customFormat="1" ht="15.75" hidden="1" x14ac:dyDescent="0.2">
      <c r="D359" s="81"/>
    </row>
    <row r="360" spans="4:4" s="84" customFormat="1" ht="15.75" hidden="1" x14ac:dyDescent="0.2">
      <c r="D360" s="81"/>
    </row>
    <row r="361" spans="4:4" s="84" customFormat="1" ht="15.75" hidden="1" x14ac:dyDescent="0.2">
      <c r="D361" s="81"/>
    </row>
    <row r="362" spans="4:4" s="84" customFormat="1" ht="15.75" hidden="1" x14ac:dyDescent="0.2">
      <c r="D362" s="81"/>
    </row>
    <row r="363" spans="4:4" s="84" customFormat="1" ht="15.75" hidden="1" x14ac:dyDescent="0.2">
      <c r="D363" s="81"/>
    </row>
    <row r="364" spans="4:4" s="84" customFormat="1" ht="15.75" hidden="1" x14ac:dyDescent="0.2">
      <c r="D364" s="81"/>
    </row>
    <row r="365" spans="4:4" s="84" customFormat="1" ht="15.75" hidden="1" x14ac:dyDescent="0.2">
      <c r="D365" s="81"/>
    </row>
    <row r="366" spans="4:4" s="84" customFormat="1" ht="15.75" hidden="1" x14ac:dyDescent="0.2">
      <c r="D366" s="81"/>
    </row>
    <row r="367" spans="4:4" s="84" customFormat="1" ht="15.75" hidden="1" x14ac:dyDescent="0.2">
      <c r="D367" s="81"/>
    </row>
    <row r="368" spans="4:4" s="84" customFormat="1" ht="15.75" hidden="1" x14ac:dyDescent="0.2">
      <c r="D368" s="81"/>
    </row>
    <row r="369" spans="4:4" s="84" customFormat="1" ht="15.75" hidden="1" x14ac:dyDescent="0.2">
      <c r="D369" s="81"/>
    </row>
    <row r="370" spans="4:4" s="84" customFormat="1" ht="15.75" hidden="1" x14ac:dyDescent="0.2">
      <c r="D370" s="81"/>
    </row>
    <row r="371" spans="4:4" s="84" customFormat="1" ht="15.75" hidden="1" x14ac:dyDescent="0.2">
      <c r="D371" s="81"/>
    </row>
    <row r="372" spans="4:4" s="84" customFormat="1" ht="15.75" hidden="1" x14ac:dyDescent="0.2">
      <c r="D372" s="81"/>
    </row>
    <row r="373" spans="4:4" s="84" customFormat="1" ht="15.75" hidden="1" x14ac:dyDescent="0.2">
      <c r="D373" s="81"/>
    </row>
    <row r="374" spans="4:4" s="84" customFormat="1" ht="15.75" hidden="1" x14ac:dyDescent="0.2">
      <c r="D374" s="81"/>
    </row>
    <row r="375" spans="4:4" s="84" customFormat="1" ht="15.75" hidden="1" x14ac:dyDescent="0.2">
      <c r="D375" s="81"/>
    </row>
    <row r="376" spans="4:4" s="84" customFormat="1" ht="15.75" hidden="1" x14ac:dyDescent="0.2">
      <c r="D376" s="81"/>
    </row>
    <row r="377" spans="4:4" s="84" customFormat="1" ht="15.75" hidden="1" x14ac:dyDescent="0.2">
      <c r="D377" s="81"/>
    </row>
    <row r="378" spans="4:4" s="84" customFormat="1" ht="15.75" hidden="1" x14ac:dyDescent="0.2">
      <c r="D378" s="81"/>
    </row>
    <row r="379" spans="4:4" s="84" customFormat="1" ht="15.75" hidden="1" x14ac:dyDescent="0.2">
      <c r="D379" s="81"/>
    </row>
    <row r="380" spans="4:4" s="84" customFormat="1" ht="15.75" hidden="1" x14ac:dyDescent="0.2">
      <c r="D380" s="81"/>
    </row>
    <row r="381" spans="4:4" s="84" customFormat="1" ht="15.75" hidden="1" x14ac:dyDescent="0.2">
      <c r="D381" s="81"/>
    </row>
    <row r="382" spans="4:4" s="84" customFormat="1" ht="15.75" hidden="1" x14ac:dyDescent="0.2">
      <c r="D382" s="81"/>
    </row>
    <row r="383" spans="4:4" s="84" customFormat="1" ht="15.75" hidden="1" x14ac:dyDescent="0.2">
      <c r="D383" s="81"/>
    </row>
    <row r="384" spans="4:4" s="84" customFormat="1" ht="15.75" hidden="1" x14ac:dyDescent="0.2">
      <c r="D384" s="81"/>
    </row>
    <row r="385" spans="4:4" s="84" customFormat="1" ht="15.75" hidden="1" x14ac:dyDescent="0.2">
      <c r="D385" s="81"/>
    </row>
    <row r="386" spans="4:4" s="84" customFormat="1" ht="15.75" hidden="1" x14ac:dyDescent="0.2">
      <c r="D386" s="81"/>
    </row>
    <row r="387" spans="4:4" s="84" customFormat="1" ht="15.75" hidden="1" x14ac:dyDescent="0.2">
      <c r="D387" s="81"/>
    </row>
    <row r="388" spans="4:4" s="84" customFormat="1" ht="15.75" hidden="1" x14ac:dyDescent="0.2">
      <c r="D388" s="81"/>
    </row>
    <row r="389" spans="4:4" s="84" customFormat="1" ht="15.75" hidden="1" x14ac:dyDescent="0.2">
      <c r="D389" s="81"/>
    </row>
    <row r="390" spans="4:4" s="84" customFormat="1" ht="15.75" hidden="1" x14ac:dyDescent="0.2">
      <c r="D390" s="81"/>
    </row>
    <row r="391" spans="4:4" s="84" customFormat="1" ht="15.75" hidden="1" x14ac:dyDescent="0.2">
      <c r="D391" s="81"/>
    </row>
    <row r="392" spans="4:4" s="84" customFormat="1" ht="15.75" hidden="1" x14ac:dyDescent="0.2">
      <c r="D392" s="81"/>
    </row>
    <row r="393" spans="4:4" s="84" customFormat="1" ht="15.75" hidden="1" x14ac:dyDescent="0.2">
      <c r="D393" s="81"/>
    </row>
    <row r="394" spans="4:4" s="84" customFormat="1" ht="15.75" hidden="1" x14ac:dyDescent="0.2">
      <c r="D394" s="81"/>
    </row>
    <row r="395" spans="4:4" s="84" customFormat="1" ht="15.75" hidden="1" x14ac:dyDescent="0.2">
      <c r="D395" s="81"/>
    </row>
    <row r="396" spans="4:4" s="84" customFormat="1" ht="15.75" hidden="1" x14ac:dyDescent="0.2">
      <c r="D396" s="81"/>
    </row>
    <row r="397" spans="4:4" s="84" customFormat="1" ht="15.75" hidden="1" x14ac:dyDescent="0.2">
      <c r="D397" s="81"/>
    </row>
    <row r="398" spans="4:4" s="84" customFormat="1" ht="15.75" hidden="1" x14ac:dyDescent="0.2">
      <c r="D398" s="81"/>
    </row>
    <row r="399" spans="4:4" s="84" customFormat="1" ht="15.75" hidden="1" x14ac:dyDescent="0.2">
      <c r="D399" s="81"/>
    </row>
    <row r="400" spans="4:4" s="84" customFormat="1" ht="15.75" hidden="1" x14ac:dyDescent="0.2">
      <c r="D400" s="81"/>
    </row>
    <row r="401" spans="4:4" s="84" customFormat="1" ht="15.75" hidden="1" x14ac:dyDescent="0.2">
      <c r="D401" s="81"/>
    </row>
    <row r="402" spans="4:4" s="84" customFormat="1" ht="15.75" hidden="1" x14ac:dyDescent="0.2">
      <c r="D402" s="81"/>
    </row>
    <row r="403" spans="4:4" s="84" customFormat="1" ht="15.75" hidden="1" x14ac:dyDescent="0.2">
      <c r="D403" s="81"/>
    </row>
    <row r="404" spans="4:4" s="84" customFormat="1" ht="15.75" hidden="1" x14ac:dyDescent="0.2">
      <c r="D404" s="81"/>
    </row>
    <row r="405" spans="4:4" s="84" customFormat="1" ht="15.75" hidden="1" x14ac:dyDescent="0.2">
      <c r="D405" s="81"/>
    </row>
    <row r="406" spans="4:4" s="84" customFormat="1" ht="15.75" hidden="1" x14ac:dyDescent="0.2">
      <c r="D406" s="81"/>
    </row>
    <row r="407" spans="4:4" s="84" customFormat="1" ht="15.75" hidden="1" x14ac:dyDescent="0.2">
      <c r="D407" s="81"/>
    </row>
    <row r="408" spans="4:4" s="84" customFormat="1" ht="15.75" hidden="1" x14ac:dyDescent="0.2">
      <c r="D408" s="81"/>
    </row>
    <row r="409" spans="4:4" s="84" customFormat="1" ht="15.75" hidden="1" x14ac:dyDescent="0.2">
      <c r="D409" s="81"/>
    </row>
    <row r="410" spans="4:4" s="84" customFormat="1" ht="15.75" hidden="1" x14ac:dyDescent="0.2">
      <c r="D410" s="81"/>
    </row>
    <row r="411" spans="4:4" s="84" customFormat="1" ht="15.75" hidden="1" x14ac:dyDescent="0.2">
      <c r="D411" s="81"/>
    </row>
    <row r="412" spans="4:4" s="84" customFormat="1" ht="15.75" hidden="1" x14ac:dyDescent="0.2">
      <c r="D412" s="81"/>
    </row>
    <row r="413" spans="4:4" s="84" customFormat="1" ht="15.75" hidden="1" x14ac:dyDescent="0.2">
      <c r="D413" s="81"/>
    </row>
    <row r="414" spans="4:4" s="84" customFormat="1" ht="15.75" hidden="1" x14ac:dyDescent="0.2">
      <c r="D414" s="81"/>
    </row>
    <row r="415" spans="4:4" s="84" customFormat="1" ht="15.75" hidden="1" x14ac:dyDescent="0.2">
      <c r="D415" s="81"/>
    </row>
    <row r="416" spans="4:4" s="84" customFormat="1" ht="15.75" hidden="1" x14ac:dyDescent="0.2">
      <c r="D416" s="81"/>
    </row>
    <row r="417" spans="4:4" s="84" customFormat="1" ht="15.75" hidden="1" x14ac:dyDescent="0.2">
      <c r="D417" s="81"/>
    </row>
    <row r="418" spans="4:4" s="84" customFormat="1" ht="15.75" hidden="1" x14ac:dyDescent="0.2">
      <c r="D418" s="81"/>
    </row>
    <row r="419" spans="4:4" s="84" customFormat="1" ht="15.75" hidden="1" x14ac:dyDescent="0.2">
      <c r="D419" s="81"/>
    </row>
    <row r="420" spans="4:4" s="84" customFormat="1" ht="15.75" hidden="1" x14ac:dyDescent="0.2">
      <c r="D420" s="81"/>
    </row>
    <row r="421" spans="4:4" s="84" customFormat="1" ht="15.75" hidden="1" x14ac:dyDescent="0.2">
      <c r="D421" s="81"/>
    </row>
    <row r="422" spans="4:4" s="84" customFormat="1" ht="15.75" hidden="1" x14ac:dyDescent="0.2">
      <c r="D422" s="81"/>
    </row>
    <row r="423" spans="4:4" s="84" customFormat="1" ht="15.75" hidden="1" x14ac:dyDescent="0.2">
      <c r="D423" s="81"/>
    </row>
    <row r="424" spans="4:4" s="84" customFormat="1" ht="15.75" hidden="1" x14ac:dyDescent="0.2">
      <c r="D424" s="81"/>
    </row>
    <row r="425" spans="4:4" s="84" customFormat="1" ht="15.75" hidden="1" x14ac:dyDescent="0.2">
      <c r="D425" s="81"/>
    </row>
    <row r="426" spans="4:4" s="84" customFormat="1" ht="15.75" hidden="1" x14ac:dyDescent="0.2">
      <c r="D426" s="81"/>
    </row>
    <row r="427" spans="4:4" s="84" customFormat="1" ht="15.75" hidden="1" x14ac:dyDescent="0.2">
      <c r="D427" s="81"/>
    </row>
    <row r="428" spans="4:4" s="84" customFormat="1" ht="15.75" hidden="1" x14ac:dyDescent="0.2">
      <c r="D428" s="81"/>
    </row>
    <row r="429" spans="4:4" s="84" customFormat="1" ht="15.75" hidden="1" x14ac:dyDescent="0.2">
      <c r="D429" s="81"/>
    </row>
    <row r="430" spans="4:4" s="84" customFormat="1" ht="15.75" hidden="1" x14ac:dyDescent="0.2">
      <c r="D430" s="81"/>
    </row>
    <row r="431" spans="4:4" s="84" customFormat="1" ht="15.75" hidden="1" x14ac:dyDescent="0.2">
      <c r="D431" s="81"/>
    </row>
    <row r="432" spans="4:4" s="84" customFormat="1" ht="15.75" hidden="1" x14ac:dyDescent="0.2">
      <c r="D432" s="81"/>
    </row>
    <row r="433" spans="4:4" s="84" customFormat="1" ht="15.75" hidden="1" x14ac:dyDescent="0.2">
      <c r="D433" s="81"/>
    </row>
    <row r="434" spans="4:4" s="84" customFormat="1" ht="15.75" hidden="1" x14ac:dyDescent="0.2">
      <c r="D434" s="81"/>
    </row>
    <row r="435" spans="4:4" s="84" customFormat="1" ht="15.75" hidden="1" x14ac:dyDescent="0.2">
      <c r="D435" s="81"/>
    </row>
    <row r="436" spans="4:4" s="84" customFormat="1" ht="15.75" hidden="1" x14ac:dyDescent="0.2">
      <c r="D436" s="81"/>
    </row>
    <row r="437" spans="4:4" s="84" customFormat="1" ht="15.75" hidden="1" x14ac:dyDescent="0.2">
      <c r="D437" s="81"/>
    </row>
    <row r="438" spans="4:4" s="84" customFormat="1" ht="15.75" hidden="1" x14ac:dyDescent="0.2">
      <c r="D438" s="81"/>
    </row>
    <row r="439" spans="4:4" s="84" customFormat="1" ht="15.75" hidden="1" x14ac:dyDescent="0.2">
      <c r="D439" s="81"/>
    </row>
    <row r="440" spans="4:4" s="84" customFormat="1" ht="15.75" hidden="1" x14ac:dyDescent="0.2">
      <c r="D440" s="81"/>
    </row>
    <row r="441" spans="4:4" s="84" customFormat="1" ht="15.75" hidden="1" x14ac:dyDescent="0.2">
      <c r="D441" s="81"/>
    </row>
    <row r="442" spans="4:4" s="84" customFormat="1" ht="15.75" hidden="1" x14ac:dyDescent="0.2">
      <c r="D442" s="81"/>
    </row>
    <row r="443" spans="4:4" s="84" customFormat="1" ht="15.75" hidden="1" x14ac:dyDescent="0.2">
      <c r="D443" s="81"/>
    </row>
    <row r="444" spans="4:4" s="84" customFormat="1" ht="15.75" hidden="1" x14ac:dyDescent="0.2">
      <c r="D444" s="81"/>
    </row>
    <row r="445" spans="4:4" s="84" customFormat="1" ht="15.75" hidden="1" x14ac:dyDescent="0.2">
      <c r="D445" s="81"/>
    </row>
    <row r="446" spans="4:4" s="84" customFormat="1" ht="15.75" hidden="1" x14ac:dyDescent="0.2">
      <c r="D446" s="81"/>
    </row>
    <row r="447" spans="4:4" s="84" customFormat="1" ht="15.75" hidden="1" x14ac:dyDescent="0.2">
      <c r="D447" s="81"/>
    </row>
    <row r="448" spans="4:4" s="84" customFormat="1" ht="15.75" hidden="1" x14ac:dyDescent="0.2">
      <c r="D448" s="81"/>
    </row>
    <row r="449" spans="4:4" s="84" customFormat="1" ht="15.75" hidden="1" x14ac:dyDescent="0.2">
      <c r="D449" s="81"/>
    </row>
    <row r="450" spans="4:4" s="84" customFormat="1" ht="15.75" hidden="1" x14ac:dyDescent="0.2">
      <c r="D450" s="81"/>
    </row>
    <row r="451" spans="4:4" s="84" customFormat="1" ht="15.75" hidden="1" x14ac:dyDescent="0.2">
      <c r="D451" s="81"/>
    </row>
    <row r="452" spans="4:4" s="84" customFormat="1" ht="15.75" hidden="1" x14ac:dyDescent="0.2">
      <c r="D452" s="81"/>
    </row>
    <row r="453" spans="4:4" s="84" customFormat="1" ht="15.75" hidden="1" x14ac:dyDescent="0.2">
      <c r="D453" s="81"/>
    </row>
    <row r="454" spans="4:4" s="84" customFormat="1" ht="15.75" hidden="1" x14ac:dyDescent="0.2">
      <c r="D454" s="81"/>
    </row>
    <row r="455" spans="4:4" s="84" customFormat="1" ht="15.75" hidden="1" x14ac:dyDescent="0.2">
      <c r="D455" s="81"/>
    </row>
    <row r="456" spans="4:4" s="84" customFormat="1" ht="15.75" hidden="1" x14ac:dyDescent="0.2">
      <c r="D456" s="81"/>
    </row>
    <row r="457" spans="4:4" s="84" customFormat="1" ht="15.75" hidden="1" x14ac:dyDescent="0.2">
      <c r="D457" s="81"/>
    </row>
    <row r="458" spans="4:4" s="84" customFormat="1" ht="15.75" hidden="1" x14ac:dyDescent="0.2">
      <c r="D458" s="81"/>
    </row>
    <row r="459" spans="4:4" s="84" customFormat="1" ht="15.75" hidden="1" x14ac:dyDescent="0.2">
      <c r="D459" s="81"/>
    </row>
    <row r="460" spans="4:4" s="84" customFormat="1" ht="15.75" hidden="1" x14ac:dyDescent="0.2">
      <c r="D460" s="81"/>
    </row>
    <row r="461" spans="4:4" s="84" customFormat="1" ht="15.75" hidden="1" x14ac:dyDescent="0.2">
      <c r="D461" s="81"/>
    </row>
    <row r="462" spans="4:4" s="84" customFormat="1" ht="15.75" hidden="1" x14ac:dyDescent="0.2">
      <c r="D462" s="81"/>
    </row>
    <row r="463" spans="4:4" s="84" customFormat="1" ht="15.75" hidden="1" x14ac:dyDescent="0.2">
      <c r="D463" s="81"/>
    </row>
    <row r="464" spans="4:4" s="84" customFormat="1" ht="15.75" hidden="1" x14ac:dyDescent="0.2">
      <c r="D464" s="81"/>
    </row>
    <row r="465" spans="4:4" s="84" customFormat="1" ht="15.75" hidden="1" x14ac:dyDescent="0.2">
      <c r="D465" s="81"/>
    </row>
    <row r="466" spans="4:4" s="84" customFormat="1" ht="15.75" hidden="1" x14ac:dyDescent="0.2">
      <c r="D466" s="81"/>
    </row>
    <row r="467" spans="4:4" s="84" customFormat="1" ht="15.75" hidden="1" x14ac:dyDescent="0.2">
      <c r="D467" s="81"/>
    </row>
    <row r="468" spans="4:4" s="84" customFormat="1" ht="15.75" hidden="1" x14ac:dyDescent="0.2">
      <c r="D468" s="81"/>
    </row>
    <row r="469" spans="4:4" s="84" customFormat="1" ht="15.75" hidden="1" x14ac:dyDescent="0.2">
      <c r="D469" s="81"/>
    </row>
    <row r="470" spans="4:4" s="84" customFormat="1" ht="15.75" hidden="1" x14ac:dyDescent="0.2">
      <c r="D470" s="81"/>
    </row>
    <row r="471" spans="4:4" s="84" customFormat="1" ht="15.75" hidden="1" x14ac:dyDescent="0.2">
      <c r="D471" s="81"/>
    </row>
    <row r="472" spans="4:4" s="84" customFormat="1" ht="15.75" hidden="1" x14ac:dyDescent="0.2">
      <c r="D472" s="81"/>
    </row>
    <row r="473" spans="4:4" s="84" customFormat="1" ht="15.75" hidden="1" x14ac:dyDescent="0.2">
      <c r="D473" s="81"/>
    </row>
    <row r="474" spans="4:4" s="84" customFormat="1" ht="15.75" hidden="1" x14ac:dyDescent="0.2">
      <c r="D474" s="81"/>
    </row>
    <row r="475" spans="4:4" s="84" customFormat="1" ht="15.75" hidden="1" x14ac:dyDescent="0.2">
      <c r="D475" s="81"/>
    </row>
    <row r="476" spans="4:4" s="84" customFormat="1" ht="15.75" hidden="1" x14ac:dyDescent="0.2">
      <c r="D476" s="81"/>
    </row>
    <row r="477" spans="4:4" s="84" customFormat="1" ht="15.75" hidden="1" x14ac:dyDescent="0.2">
      <c r="D477" s="81"/>
    </row>
    <row r="478" spans="4:4" s="84" customFormat="1" ht="15.75" hidden="1" x14ac:dyDescent="0.2">
      <c r="D478" s="81"/>
    </row>
    <row r="479" spans="4:4" s="84" customFormat="1" ht="15.75" hidden="1" x14ac:dyDescent="0.2">
      <c r="D479" s="81"/>
    </row>
    <row r="480" spans="4:4" s="84" customFormat="1" ht="15.75" hidden="1" x14ac:dyDescent="0.2">
      <c r="D480" s="81"/>
    </row>
    <row r="481" spans="4:4" s="84" customFormat="1" ht="15.75" hidden="1" x14ac:dyDescent="0.2">
      <c r="D481" s="81"/>
    </row>
    <row r="482" spans="4:4" s="84" customFormat="1" ht="15.75" hidden="1" x14ac:dyDescent="0.2">
      <c r="D482" s="81"/>
    </row>
    <row r="483" spans="4:4" s="84" customFormat="1" ht="15.75" hidden="1" x14ac:dyDescent="0.2">
      <c r="D483" s="81"/>
    </row>
    <row r="484" spans="4:4" s="84" customFormat="1" ht="15.75" hidden="1" x14ac:dyDescent="0.2">
      <c r="D484" s="81"/>
    </row>
    <row r="485" spans="4:4" s="84" customFormat="1" ht="15.75" hidden="1" x14ac:dyDescent="0.2">
      <c r="D485" s="81"/>
    </row>
    <row r="486" spans="4:4" s="84" customFormat="1" ht="15.75" hidden="1" x14ac:dyDescent="0.2">
      <c r="D486" s="81"/>
    </row>
    <row r="487" spans="4:4" s="84" customFormat="1" ht="15.75" hidden="1" x14ac:dyDescent="0.2">
      <c r="D487" s="81"/>
    </row>
    <row r="488" spans="4:4" s="84" customFormat="1" ht="15.75" hidden="1" x14ac:dyDescent="0.2">
      <c r="D488" s="81"/>
    </row>
    <row r="489" spans="4:4" s="84" customFormat="1" ht="15.75" hidden="1" x14ac:dyDescent="0.2">
      <c r="D489" s="81"/>
    </row>
    <row r="490" spans="4:4" s="84" customFormat="1" ht="15.75" hidden="1" x14ac:dyDescent="0.2">
      <c r="D490" s="81"/>
    </row>
    <row r="491" spans="4:4" s="84" customFormat="1" ht="15.75" hidden="1" x14ac:dyDescent="0.2">
      <c r="D491" s="81"/>
    </row>
    <row r="492" spans="4:4" s="84" customFormat="1" ht="15.75" hidden="1" x14ac:dyDescent="0.2">
      <c r="D492" s="81"/>
    </row>
    <row r="493" spans="4:4" s="84" customFormat="1" ht="15.75" hidden="1" x14ac:dyDescent="0.2">
      <c r="D493" s="81"/>
    </row>
    <row r="494" spans="4:4" s="84" customFormat="1" ht="15.75" hidden="1" x14ac:dyDescent="0.2">
      <c r="D494" s="81"/>
    </row>
    <row r="495" spans="4:4" s="84" customFormat="1" ht="15.75" hidden="1" x14ac:dyDescent="0.2">
      <c r="D495" s="81"/>
    </row>
    <row r="496" spans="4:4" s="84" customFormat="1" ht="15.75" hidden="1" x14ac:dyDescent="0.2">
      <c r="D496" s="81"/>
    </row>
    <row r="497" spans="4:4" s="84" customFormat="1" ht="15.75" hidden="1" x14ac:dyDescent="0.2">
      <c r="D497" s="81"/>
    </row>
    <row r="498" spans="4:4" s="84" customFormat="1" ht="15.75" hidden="1" x14ac:dyDescent="0.2">
      <c r="D498" s="81"/>
    </row>
    <row r="499" spans="4:4" s="84" customFormat="1" ht="15.75" hidden="1" x14ac:dyDescent="0.2">
      <c r="D499" s="81"/>
    </row>
    <row r="500" spans="4:4" s="84" customFormat="1" ht="15.75" hidden="1" x14ac:dyDescent="0.2">
      <c r="D500" s="81"/>
    </row>
    <row r="501" spans="4:4" s="84" customFormat="1" ht="15.75" hidden="1" x14ac:dyDescent="0.2">
      <c r="D501" s="81"/>
    </row>
    <row r="502" spans="4:4" s="84" customFormat="1" ht="15.75" hidden="1" x14ac:dyDescent="0.2">
      <c r="D502" s="81"/>
    </row>
    <row r="503" spans="4:4" s="84" customFormat="1" ht="15.75" hidden="1" x14ac:dyDescent="0.2">
      <c r="D503" s="81"/>
    </row>
    <row r="504" spans="4:4" s="84" customFormat="1" ht="15.75" hidden="1" x14ac:dyDescent="0.2">
      <c r="D504" s="81"/>
    </row>
    <row r="505" spans="4:4" s="84" customFormat="1" ht="15.75" hidden="1" x14ac:dyDescent="0.2">
      <c r="D505" s="81"/>
    </row>
    <row r="506" spans="4:4" s="84" customFormat="1" ht="15.75" hidden="1" x14ac:dyDescent="0.2">
      <c r="D506" s="81"/>
    </row>
    <row r="507" spans="4:4" s="84" customFormat="1" ht="15.75" hidden="1" x14ac:dyDescent="0.2">
      <c r="D507" s="81"/>
    </row>
    <row r="508" spans="4:4" s="84" customFormat="1" ht="15.75" hidden="1" x14ac:dyDescent="0.2">
      <c r="D508" s="81"/>
    </row>
    <row r="509" spans="4:4" s="84" customFormat="1" ht="15.75" hidden="1" x14ac:dyDescent="0.2">
      <c r="D509" s="81"/>
    </row>
    <row r="510" spans="4:4" s="84" customFormat="1" ht="15.75" hidden="1" x14ac:dyDescent="0.2">
      <c r="D510" s="81"/>
    </row>
    <row r="511" spans="4:4" s="84" customFormat="1" ht="15.75" hidden="1" x14ac:dyDescent="0.2">
      <c r="D511" s="81"/>
    </row>
    <row r="512" spans="4:4" s="84" customFormat="1" ht="15.75" hidden="1" x14ac:dyDescent="0.2">
      <c r="D512" s="81"/>
    </row>
    <row r="513" spans="4:4" s="84" customFormat="1" ht="15.75" hidden="1" x14ac:dyDescent="0.2">
      <c r="D513" s="81"/>
    </row>
    <row r="514" spans="4:4" s="84" customFormat="1" ht="15.75" hidden="1" x14ac:dyDescent="0.2">
      <c r="D514" s="81"/>
    </row>
    <row r="515" spans="4:4" s="84" customFormat="1" ht="15.75" hidden="1" x14ac:dyDescent="0.2">
      <c r="D515" s="81"/>
    </row>
    <row r="516" spans="4:4" s="84" customFormat="1" ht="15.75" hidden="1" x14ac:dyDescent="0.2">
      <c r="D516" s="81"/>
    </row>
    <row r="517" spans="4:4" s="84" customFormat="1" ht="15.75" hidden="1" x14ac:dyDescent="0.2">
      <c r="D517" s="81"/>
    </row>
    <row r="518" spans="4:4" s="84" customFormat="1" ht="15.75" hidden="1" x14ac:dyDescent="0.2">
      <c r="D518" s="81"/>
    </row>
    <row r="519" spans="4:4" s="84" customFormat="1" ht="15.75" hidden="1" x14ac:dyDescent="0.2">
      <c r="D519" s="81"/>
    </row>
    <row r="520" spans="4:4" s="84" customFormat="1" ht="15.75" hidden="1" x14ac:dyDescent="0.2">
      <c r="D520" s="81"/>
    </row>
    <row r="521" spans="4:4" s="84" customFormat="1" ht="15.75" hidden="1" x14ac:dyDescent="0.2">
      <c r="D521" s="81"/>
    </row>
    <row r="522" spans="4:4" s="84" customFormat="1" ht="15.75" hidden="1" x14ac:dyDescent="0.2">
      <c r="D522" s="81"/>
    </row>
    <row r="523" spans="4:4" s="84" customFormat="1" ht="15.75" hidden="1" x14ac:dyDescent="0.2">
      <c r="D523" s="81"/>
    </row>
    <row r="524" spans="4:4" s="84" customFormat="1" ht="15.75" hidden="1" x14ac:dyDescent="0.2">
      <c r="D524" s="81"/>
    </row>
    <row r="525" spans="4:4" s="84" customFormat="1" ht="15.75" hidden="1" x14ac:dyDescent="0.2">
      <c r="D525" s="81"/>
    </row>
    <row r="526" spans="4:4" s="84" customFormat="1" ht="15.75" hidden="1" x14ac:dyDescent="0.2">
      <c r="D526" s="81"/>
    </row>
    <row r="527" spans="4:4" s="84" customFormat="1" ht="15.75" hidden="1" x14ac:dyDescent="0.2">
      <c r="D527" s="81"/>
    </row>
    <row r="528" spans="4:4" s="84" customFormat="1" ht="15.75" hidden="1" x14ac:dyDescent="0.2">
      <c r="D528" s="81"/>
    </row>
    <row r="529" spans="4:4" s="84" customFormat="1" ht="15.75" hidden="1" x14ac:dyDescent="0.2">
      <c r="D529" s="81"/>
    </row>
    <row r="530" spans="4:4" s="84" customFormat="1" ht="15.75" hidden="1" x14ac:dyDescent="0.2">
      <c r="D530" s="81"/>
    </row>
    <row r="531" spans="4:4" s="84" customFormat="1" ht="15.75" hidden="1" x14ac:dyDescent="0.2">
      <c r="D531" s="81"/>
    </row>
    <row r="532" spans="4:4" s="84" customFormat="1" ht="15.75" hidden="1" x14ac:dyDescent="0.2">
      <c r="D532" s="81"/>
    </row>
    <row r="533" spans="4:4" s="84" customFormat="1" ht="15.75" hidden="1" x14ac:dyDescent="0.2">
      <c r="D533" s="81"/>
    </row>
    <row r="534" spans="4:4" s="84" customFormat="1" ht="15.75" hidden="1" x14ac:dyDescent="0.2">
      <c r="D534" s="81"/>
    </row>
    <row r="535" spans="4:4" s="84" customFormat="1" ht="15.75" hidden="1" x14ac:dyDescent="0.2">
      <c r="D535" s="81"/>
    </row>
    <row r="536" spans="4:4" s="84" customFormat="1" ht="15.75" hidden="1" x14ac:dyDescent="0.2">
      <c r="D536" s="81"/>
    </row>
    <row r="537" spans="4:4" s="84" customFormat="1" ht="15.75" hidden="1" x14ac:dyDescent="0.2">
      <c r="D537" s="81"/>
    </row>
    <row r="538" spans="4:4" s="84" customFormat="1" ht="15.75" hidden="1" x14ac:dyDescent="0.2">
      <c r="D538" s="81"/>
    </row>
    <row r="539" spans="4:4" s="84" customFormat="1" ht="15.75" hidden="1" x14ac:dyDescent="0.2">
      <c r="D539" s="81"/>
    </row>
    <row r="540" spans="4:4" s="84" customFormat="1" ht="15.75" hidden="1" x14ac:dyDescent="0.2">
      <c r="D540" s="81"/>
    </row>
    <row r="541" spans="4:4" s="84" customFormat="1" ht="15.75" hidden="1" x14ac:dyDescent="0.2">
      <c r="D541" s="81"/>
    </row>
    <row r="542" spans="4:4" s="84" customFormat="1" ht="15.75" hidden="1" x14ac:dyDescent="0.2">
      <c r="D542" s="81"/>
    </row>
    <row r="543" spans="4:4" s="84" customFormat="1" ht="15.75" hidden="1" x14ac:dyDescent="0.2">
      <c r="D543" s="81"/>
    </row>
    <row r="544" spans="4:4" s="84" customFormat="1" ht="15.75" hidden="1" x14ac:dyDescent="0.2">
      <c r="D544" s="81"/>
    </row>
    <row r="545" spans="4:4" s="84" customFormat="1" ht="15.75" hidden="1" x14ac:dyDescent="0.2">
      <c r="D545" s="81"/>
    </row>
    <row r="546" spans="4:4" s="84" customFormat="1" ht="15.75" hidden="1" x14ac:dyDescent="0.2">
      <c r="D546" s="81"/>
    </row>
    <row r="547" spans="4:4" s="84" customFormat="1" ht="15.75" hidden="1" x14ac:dyDescent="0.2">
      <c r="D547" s="81"/>
    </row>
    <row r="548" spans="4:4" s="84" customFormat="1" ht="15.75" hidden="1" x14ac:dyDescent="0.2">
      <c r="D548" s="81"/>
    </row>
    <row r="549" spans="4:4" s="84" customFormat="1" ht="15.75" hidden="1" x14ac:dyDescent="0.2">
      <c r="D549" s="81"/>
    </row>
    <row r="550" spans="4:4" s="84" customFormat="1" ht="15.75" hidden="1" x14ac:dyDescent="0.2">
      <c r="D550" s="81"/>
    </row>
    <row r="551" spans="4:4" s="84" customFormat="1" ht="15.75" hidden="1" x14ac:dyDescent="0.2">
      <c r="D551" s="81"/>
    </row>
    <row r="552" spans="4:4" s="84" customFormat="1" ht="15.75" hidden="1" x14ac:dyDescent="0.2">
      <c r="D552" s="81"/>
    </row>
    <row r="553" spans="4:4" s="84" customFormat="1" ht="15.75" hidden="1" x14ac:dyDescent="0.2">
      <c r="D553" s="81"/>
    </row>
    <row r="554" spans="4:4" s="84" customFormat="1" ht="15.75" hidden="1" x14ac:dyDescent="0.2">
      <c r="D554" s="81"/>
    </row>
    <row r="555" spans="4:4" s="84" customFormat="1" ht="15.75" hidden="1" x14ac:dyDescent="0.2">
      <c r="D555" s="81"/>
    </row>
    <row r="556" spans="4:4" s="84" customFormat="1" ht="15.75" hidden="1" x14ac:dyDescent="0.2">
      <c r="D556" s="81"/>
    </row>
    <row r="557" spans="4:4" s="84" customFormat="1" ht="15.75" hidden="1" x14ac:dyDescent="0.2">
      <c r="D557" s="81"/>
    </row>
    <row r="558" spans="4:4" s="84" customFormat="1" ht="15.75" hidden="1" x14ac:dyDescent="0.2">
      <c r="D558" s="81"/>
    </row>
    <row r="559" spans="4:4" s="84" customFormat="1" ht="15.75" hidden="1" x14ac:dyDescent="0.2">
      <c r="D559" s="81"/>
    </row>
    <row r="560" spans="4:4" s="84" customFormat="1" ht="15.75" hidden="1" x14ac:dyDescent="0.2">
      <c r="D560" s="81"/>
    </row>
    <row r="561" spans="4:4" s="84" customFormat="1" ht="15.75" hidden="1" x14ac:dyDescent="0.2">
      <c r="D561" s="81"/>
    </row>
    <row r="562" spans="4:4" s="84" customFormat="1" ht="15.75" hidden="1" x14ac:dyDescent="0.2">
      <c r="D562" s="81"/>
    </row>
    <row r="563" spans="4:4" s="84" customFormat="1" ht="15.75" hidden="1" x14ac:dyDescent="0.2">
      <c r="D563" s="81"/>
    </row>
    <row r="564" spans="4:4" s="84" customFormat="1" ht="15.75" hidden="1" x14ac:dyDescent="0.2">
      <c r="D564" s="81"/>
    </row>
    <row r="565" spans="4:4" s="84" customFormat="1" ht="15.75" hidden="1" x14ac:dyDescent="0.2">
      <c r="D565" s="81"/>
    </row>
    <row r="566" spans="4:4" s="84" customFormat="1" ht="15.75" hidden="1" x14ac:dyDescent="0.2">
      <c r="D566" s="81"/>
    </row>
    <row r="567" spans="4:4" s="84" customFormat="1" ht="15.75" hidden="1" x14ac:dyDescent="0.2">
      <c r="D567" s="81"/>
    </row>
    <row r="568" spans="4:4" s="84" customFormat="1" ht="15.75" hidden="1" x14ac:dyDescent="0.2">
      <c r="D568" s="81"/>
    </row>
    <row r="569" spans="4:4" s="84" customFormat="1" ht="15.75" hidden="1" x14ac:dyDescent="0.2">
      <c r="D569" s="81"/>
    </row>
    <row r="570" spans="4:4" s="84" customFormat="1" ht="15.75" hidden="1" x14ac:dyDescent="0.2">
      <c r="D570" s="81"/>
    </row>
    <row r="571" spans="4:4" s="84" customFormat="1" ht="15.75" hidden="1" x14ac:dyDescent="0.2">
      <c r="D571" s="81"/>
    </row>
    <row r="572" spans="4:4" s="84" customFormat="1" ht="15.75" hidden="1" x14ac:dyDescent="0.2">
      <c r="D572" s="81"/>
    </row>
    <row r="573" spans="4:4" s="84" customFormat="1" ht="15.75" hidden="1" x14ac:dyDescent="0.2">
      <c r="D573" s="81"/>
    </row>
    <row r="574" spans="4:4" s="84" customFormat="1" ht="15.75" hidden="1" x14ac:dyDescent="0.2">
      <c r="D574" s="81"/>
    </row>
    <row r="575" spans="4:4" s="84" customFormat="1" ht="15.75" hidden="1" x14ac:dyDescent="0.2">
      <c r="D575" s="81"/>
    </row>
    <row r="576" spans="4:4" s="84" customFormat="1" ht="15.75" hidden="1" x14ac:dyDescent="0.2">
      <c r="D576" s="81"/>
    </row>
    <row r="577" spans="4:4" s="84" customFormat="1" ht="15.75" hidden="1" x14ac:dyDescent="0.2">
      <c r="D577" s="81"/>
    </row>
    <row r="578" spans="4:4" s="84" customFormat="1" ht="15.75" hidden="1" x14ac:dyDescent="0.2">
      <c r="D578" s="81"/>
    </row>
    <row r="579" spans="4:4" s="84" customFormat="1" ht="15.75" hidden="1" x14ac:dyDescent="0.2">
      <c r="D579" s="81"/>
    </row>
    <row r="580" spans="4:4" s="84" customFormat="1" ht="15.75" hidden="1" x14ac:dyDescent="0.2">
      <c r="D580" s="81"/>
    </row>
    <row r="581" spans="4:4" s="84" customFormat="1" ht="15.75" hidden="1" x14ac:dyDescent="0.2">
      <c r="D581" s="81"/>
    </row>
    <row r="582" spans="4:4" s="84" customFormat="1" ht="15.75" hidden="1" x14ac:dyDescent="0.2">
      <c r="D582" s="81"/>
    </row>
    <row r="583" spans="4:4" s="84" customFormat="1" ht="15.75" hidden="1" x14ac:dyDescent="0.2">
      <c r="D583" s="81"/>
    </row>
    <row r="584" spans="4:4" s="84" customFormat="1" ht="15.75" hidden="1" x14ac:dyDescent="0.2">
      <c r="D584" s="81"/>
    </row>
    <row r="585" spans="4:4" s="84" customFormat="1" ht="15.75" hidden="1" x14ac:dyDescent="0.2">
      <c r="D585" s="81"/>
    </row>
    <row r="586" spans="4:4" s="84" customFormat="1" ht="15.75" hidden="1" x14ac:dyDescent="0.2">
      <c r="D586" s="81"/>
    </row>
    <row r="587" spans="4:4" s="84" customFormat="1" ht="15.75" hidden="1" x14ac:dyDescent="0.2">
      <c r="D587" s="81"/>
    </row>
    <row r="588" spans="4:4" s="84" customFormat="1" ht="15.75" hidden="1" x14ac:dyDescent="0.2">
      <c r="D588" s="81"/>
    </row>
    <row r="589" spans="4:4" s="84" customFormat="1" ht="15.75" hidden="1" x14ac:dyDescent="0.2">
      <c r="D589" s="81"/>
    </row>
    <row r="590" spans="4:4" s="84" customFormat="1" ht="15.75" hidden="1" x14ac:dyDescent="0.2">
      <c r="D590" s="81"/>
    </row>
    <row r="591" spans="4:4" s="84" customFormat="1" ht="15.75" hidden="1" x14ac:dyDescent="0.2">
      <c r="D591" s="81"/>
    </row>
    <row r="592" spans="4:4" s="84" customFormat="1" ht="15.75" hidden="1" x14ac:dyDescent="0.2">
      <c r="D592" s="81"/>
    </row>
    <row r="593" spans="4:4" s="84" customFormat="1" ht="15.75" hidden="1" x14ac:dyDescent="0.2">
      <c r="D593" s="81"/>
    </row>
    <row r="594" spans="4:4" s="84" customFormat="1" ht="15.75" hidden="1" x14ac:dyDescent="0.2">
      <c r="D594" s="81"/>
    </row>
    <row r="595" spans="4:4" s="84" customFormat="1" ht="15.75" hidden="1" x14ac:dyDescent="0.2">
      <c r="D595" s="81"/>
    </row>
    <row r="596" spans="4:4" s="84" customFormat="1" ht="15.75" hidden="1" x14ac:dyDescent="0.2">
      <c r="D596" s="81"/>
    </row>
    <row r="597" spans="4:4" s="84" customFormat="1" ht="15.75" hidden="1" x14ac:dyDescent="0.2">
      <c r="D597" s="81"/>
    </row>
    <row r="598" spans="4:4" s="84" customFormat="1" ht="15.75" hidden="1" x14ac:dyDescent="0.2">
      <c r="D598" s="81"/>
    </row>
    <row r="599" spans="4:4" s="84" customFormat="1" ht="15.75" hidden="1" x14ac:dyDescent="0.2">
      <c r="D599" s="81"/>
    </row>
    <row r="600" spans="4:4" s="84" customFormat="1" ht="15.75" hidden="1" x14ac:dyDescent="0.2">
      <c r="D600" s="81"/>
    </row>
    <row r="601" spans="4:4" s="84" customFormat="1" ht="15.75" hidden="1" x14ac:dyDescent="0.2">
      <c r="D601" s="81"/>
    </row>
    <row r="602" spans="4:4" s="84" customFormat="1" ht="15.75" hidden="1" x14ac:dyDescent="0.2">
      <c r="D602" s="81"/>
    </row>
    <row r="603" spans="4:4" s="84" customFormat="1" ht="15.75" hidden="1" x14ac:dyDescent="0.2">
      <c r="D603" s="81"/>
    </row>
    <row r="604" spans="4:4" s="84" customFormat="1" ht="15.75" hidden="1" x14ac:dyDescent="0.2">
      <c r="D604" s="81"/>
    </row>
    <row r="605" spans="4:4" s="84" customFormat="1" ht="15.75" hidden="1" x14ac:dyDescent="0.2">
      <c r="D605" s="81"/>
    </row>
    <row r="606" spans="4:4" s="84" customFormat="1" ht="15.75" hidden="1" x14ac:dyDescent="0.2">
      <c r="D606" s="81"/>
    </row>
    <row r="607" spans="4:4" s="84" customFormat="1" ht="15.75" hidden="1" x14ac:dyDescent="0.2">
      <c r="D607" s="81"/>
    </row>
    <row r="608" spans="4:4" s="84" customFormat="1" ht="15.75" hidden="1" x14ac:dyDescent="0.2">
      <c r="D608" s="81"/>
    </row>
    <row r="609" spans="4:4" s="84" customFormat="1" ht="15.75" hidden="1" x14ac:dyDescent="0.2">
      <c r="D609" s="81"/>
    </row>
    <row r="610" spans="4:4" s="84" customFormat="1" ht="15.75" hidden="1" x14ac:dyDescent="0.2">
      <c r="D610" s="81"/>
    </row>
    <row r="611" spans="4:4" s="84" customFormat="1" ht="15.75" hidden="1" x14ac:dyDescent="0.2">
      <c r="D611" s="81"/>
    </row>
    <row r="612" spans="4:4" s="84" customFormat="1" ht="15.75" hidden="1" x14ac:dyDescent="0.2">
      <c r="D612" s="81"/>
    </row>
    <row r="613" spans="4:4" s="84" customFormat="1" ht="15.75" hidden="1" x14ac:dyDescent="0.2">
      <c r="D613" s="81"/>
    </row>
    <row r="614" spans="4:4" s="84" customFormat="1" ht="15.75" hidden="1" x14ac:dyDescent="0.2">
      <c r="D614" s="81"/>
    </row>
    <row r="615" spans="4:4" s="84" customFormat="1" ht="15.75" hidden="1" x14ac:dyDescent="0.2">
      <c r="D615" s="81"/>
    </row>
    <row r="616" spans="4:4" s="84" customFormat="1" ht="15.75" hidden="1" x14ac:dyDescent="0.2">
      <c r="D616" s="81"/>
    </row>
    <row r="617" spans="4:4" s="84" customFormat="1" ht="15.75" hidden="1" x14ac:dyDescent="0.2">
      <c r="D617" s="81"/>
    </row>
    <row r="618" spans="4:4" s="84" customFormat="1" ht="15.75" hidden="1" x14ac:dyDescent="0.2">
      <c r="D618" s="81"/>
    </row>
    <row r="619" spans="4:4" s="84" customFormat="1" ht="15.75" hidden="1" x14ac:dyDescent="0.2">
      <c r="D619" s="81"/>
    </row>
    <row r="620" spans="4:4" s="84" customFormat="1" ht="15.75" hidden="1" x14ac:dyDescent="0.2">
      <c r="D620" s="81"/>
    </row>
    <row r="621" spans="4:4" s="84" customFormat="1" ht="15.75" hidden="1" x14ac:dyDescent="0.2">
      <c r="D621" s="81"/>
    </row>
    <row r="622" spans="4:4" s="84" customFormat="1" ht="15.75" hidden="1" x14ac:dyDescent="0.2">
      <c r="D622" s="81"/>
    </row>
    <row r="623" spans="4:4" s="84" customFormat="1" ht="15.75" hidden="1" x14ac:dyDescent="0.2">
      <c r="D623" s="81"/>
    </row>
    <row r="624" spans="4:4" s="84" customFormat="1" ht="15.75" hidden="1" x14ac:dyDescent="0.2">
      <c r="D624" s="81"/>
    </row>
    <row r="625" spans="4:4" s="84" customFormat="1" ht="15.75" hidden="1" x14ac:dyDescent="0.2">
      <c r="D625" s="81"/>
    </row>
    <row r="626" spans="4:4" s="84" customFormat="1" ht="15.75" hidden="1" x14ac:dyDescent="0.2">
      <c r="D626" s="81"/>
    </row>
    <row r="627" spans="4:4" s="84" customFormat="1" ht="15.75" hidden="1" x14ac:dyDescent="0.2">
      <c r="D627" s="81"/>
    </row>
    <row r="628" spans="4:4" s="84" customFormat="1" ht="15.75" hidden="1" x14ac:dyDescent="0.2">
      <c r="D628" s="81"/>
    </row>
    <row r="629" spans="4:4" s="84" customFormat="1" ht="15.75" hidden="1" x14ac:dyDescent="0.2">
      <c r="D629" s="81"/>
    </row>
    <row r="630" spans="4:4" s="84" customFormat="1" ht="15.75" hidden="1" x14ac:dyDescent="0.2">
      <c r="D630" s="81"/>
    </row>
    <row r="631" spans="4:4" s="84" customFormat="1" ht="15.75" hidden="1" x14ac:dyDescent="0.2">
      <c r="D631" s="81"/>
    </row>
    <row r="632" spans="4:4" s="84" customFormat="1" ht="15.75" hidden="1" x14ac:dyDescent="0.2">
      <c r="D632" s="81"/>
    </row>
    <row r="633" spans="4:4" s="84" customFormat="1" ht="15.75" hidden="1" x14ac:dyDescent="0.2">
      <c r="D633" s="81"/>
    </row>
    <row r="634" spans="4:4" s="84" customFormat="1" ht="15.75" hidden="1" x14ac:dyDescent="0.2">
      <c r="D634" s="81"/>
    </row>
    <row r="635" spans="4:4" s="84" customFormat="1" ht="15.75" hidden="1" x14ac:dyDescent="0.2">
      <c r="D635" s="81"/>
    </row>
    <row r="636" spans="4:4" s="84" customFormat="1" ht="15.75" hidden="1" x14ac:dyDescent="0.2">
      <c r="D636" s="81"/>
    </row>
    <row r="637" spans="4:4" s="84" customFormat="1" ht="15.75" hidden="1" x14ac:dyDescent="0.2">
      <c r="D637" s="81"/>
    </row>
    <row r="638" spans="4:4" s="84" customFormat="1" ht="15.75" hidden="1" x14ac:dyDescent="0.2">
      <c r="D638" s="81"/>
    </row>
    <row r="639" spans="4:4" s="84" customFormat="1" ht="15.75" hidden="1" x14ac:dyDescent="0.2">
      <c r="D639" s="81"/>
    </row>
    <row r="640" spans="4:4" s="84" customFormat="1" ht="15.75" hidden="1" x14ac:dyDescent="0.2">
      <c r="D640" s="81"/>
    </row>
    <row r="641" spans="4:4" s="84" customFormat="1" ht="15.75" hidden="1" x14ac:dyDescent="0.2">
      <c r="D641" s="81"/>
    </row>
    <row r="642" spans="4:4" s="84" customFormat="1" ht="15.75" hidden="1" x14ac:dyDescent="0.2">
      <c r="D642" s="81"/>
    </row>
    <row r="643" spans="4:4" s="84" customFormat="1" ht="15.75" hidden="1" x14ac:dyDescent="0.2">
      <c r="D643" s="81"/>
    </row>
    <row r="644" spans="4:4" s="84" customFormat="1" ht="15.75" hidden="1" x14ac:dyDescent="0.2">
      <c r="D644" s="81"/>
    </row>
    <row r="645" spans="4:4" s="84" customFormat="1" ht="15.75" hidden="1" x14ac:dyDescent="0.2">
      <c r="D645" s="81"/>
    </row>
    <row r="646" spans="4:4" s="84" customFormat="1" ht="15.75" hidden="1" x14ac:dyDescent="0.2">
      <c r="D646" s="81"/>
    </row>
    <row r="647" spans="4:4" s="84" customFormat="1" ht="15.75" hidden="1" x14ac:dyDescent="0.2">
      <c r="D647" s="81"/>
    </row>
    <row r="648" spans="4:4" s="84" customFormat="1" ht="15.75" hidden="1" x14ac:dyDescent="0.2">
      <c r="D648" s="81"/>
    </row>
    <row r="649" spans="4:4" s="84" customFormat="1" ht="15.75" hidden="1" x14ac:dyDescent="0.2">
      <c r="D649" s="81"/>
    </row>
    <row r="650" spans="4:4" s="84" customFormat="1" ht="15.75" hidden="1" x14ac:dyDescent="0.2">
      <c r="D650" s="81"/>
    </row>
    <row r="651" spans="4:4" s="84" customFormat="1" ht="15.75" hidden="1" x14ac:dyDescent="0.2">
      <c r="D651" s="81"/>
    </row>
    <row r="652" spans="4:4" s="84" customFormat="1" ht="15.75" hidden="1" x14ac:dyDescent="0.2">
      <c r="D652" s="81"/>
    </row>
    <row r="653" spans="4:4" s="84" customFormat="1" ht="15.75" hidden="1" x14ac:dyDescent="0.2">
      <c r="D653" s="81"/>
    </row>
    <row r="654" spans="4:4" s="84" customFormat="1" ht="15.75" hidden="1" x14ac:dyDescent="0.2">
      <c r="D654" s="81"/>
    </row>
    <row r="655" spans="4:4" s="84" customFormat="1" ht="15.75" hidden="1" x14ac:dyDescent="0.2">
      <c r="D655" s="81"/>
    </row>
    <row r="656" spans="4:4" s="84" customFormat="1" ht="15.75" hidden="1" x14ac:dyDescent="0.2">
      <c r="D656" s="81"/>
    </row>
    <row r="657" spans="4:4" s="84" customFormat="1" ht="15.75" hidden="1" x14ac:dyDescent="0.2">
      <c r="D657" s="81"/>
    </row>
    <row r="658" spans="4:4" s="84" customFormat="1" ht="15.75" hidden="1" x14ac:dyDescent="0.2">
      <c r="D658" s="81"/>
    </row>
    <row r="659" spans="4:4" s="84" customFormat="1" ht="15.75" hidden="1" x14ac:dyDescent="0.2">
      <c r="D659" s="81"/>
    </row>
    <row r="660" spans="4:4" s="84" customFormat="1" ht="15.75" hidden="1" x14ac:dyDescent="0.2">
      <c r="D660" s="81"/>
    </row>
    <row r="661" spans="4:4" s="84" customFormat="1" ht="15.75" hidden="1" x14ac:dyDescent="0.2">
      <c r="D661" s="81"/>
    </row>
    <row r="662" spans="4:4" s="84" customFormat="1" ht="15.75" hidden="1" x14ac:dyDescent="0.2">
      <c r="D662" s="81"/>
    </row>
    <row r="663" spans="4:4" s="84" customFormat="1" ht="15.75" hidden="1" x14ac:dyDescent="0.2">
      <c r="D663" s="81"/>
    </row>
    <row r="664" spans="4:4" s="84" customFormat="1" ht="15.75" hidden="1" x14ac:dyDescent="0.2">
      <c r="D664" s="81"/>
    </row>
    <row r="665" spans="4:4" s="84" customFormat="1" ht="15.75" hidden="1" x14ac:dyDescent="0.2">
      <c r="D665" s="81"/>
    </row>
    <row r="666" spans="4:4" s="84" customFormat="1" ht="15.75" hidden="1" x14ac:dyDescent="0.2">
      <c r="D666" s="81"/>
    </row>
    <row r="667" spans="4:4" s="84" customFormat="1" ht="15.75" hidden="1" x14ac:dyDescent="0.2">
      <c r="D667" s="81"/>
    </row>
    <row r="668" spans="4:4" s="84" customFormat="1" ht="15.75" hidden="1" x14ac:dyDescent="0.2">
      <c r="D668" s="81"/>
    </row>
    <row r="669" spans="4:4" s="84" customFormat="1" ht="15.75" hidden="1" x14ac:dyDescent="0.2">
      <c r="D669" s="81"/>
    </row>
    <row r="670" spans="4:4" s="84" customFormat="1" ht="15.75" hidden="1" x14ac:dyDescent="0.2">
      <c r="D670" s="81"/>
    </row>
    <row r="671" spans="4:4" s="84" customFormat="1" ht="15.75" hidden="1" x14ac:dyDescent="0.2">
      <c r="D671" s="81"/>
    </row>
    <row r="672" spans="4:4" s="84" customFormat="1" ht="15.75" hidden="1" x14ac:dyDescent="0.2">
      <c r="D672" s="81"/>
    </row>
    <row r="673" spans="4:4" s="84" customFormat="1" ht="15.75" hidden="1" x14ac:dyDescent="0.2">
      <c r="D673" s="81"/>
    </row>
    <row r="674" spans="4:4" s="84" customFormat="1" ht="15.75" hidden="1" x14ac:dyDescent="0.2">
      <c r="D674" s="81"/>
    </row>
    <row r="675" spans="4:4" s="84" customFormat="1" ht="15.75" hidden="1" x14ac:dyDescent="0.2">
      <c r="D675" s="81"/>
    </row>
    <row r="676" spans="4:4" s="84" customFormat="1" ht="15.75" hidden="1" x14ac:dyDescent="0.2">
      <c r="D676" s="81"/>
    </row>
    <row r="677" spans="4:4" s="84" customFormat="1" ht="15.75" hidden="1" x14ac:dyDescent="0.2">
      <c r="D677" s="81"/>
    </row>
    <row r="678" spans="4:4" s="84" customFormat="1" ht="15.75" hidden="1" x14ac:dyDescent="0.2">
      <c r="D678" s="81"/>
    </row>
    <row r="679" spans="4:4" s="84" customFormat="1" ht="15.75" hidden="1" x14ac:dyDescent="0.2">
      <c r="D679" s="81"/>
    </row>
    <row r="680" spans="4:4" s="84" customFormat="1" ht="15.75" hidden="1" x14ac:dyDescent="0.2">
      <c r="D680" s="81"/>
    </row>
    <row r="681" spans="4:4" s="84" customFormat="1" ht="15.75" hidden="1" x14ac:dyDescent="0.2">
      <c r="D681" s="81"/>
    </row>
    <row r="682" spans="4:4" s="84" customFormat="1" ht="15.75" hidden="1" x14ac:dyDescent="0.2">
      <c r="D682" s="81"/>
    </row>
    <row r="683" spans="4:4" s="84" customFormat="1" ht="15.75" hidden="1" x14ac:dyDescent="0.2">
      <c r="D683" s="81"/>
    </row>
    <row r="684" spans="4:4" s="84" customFormat="1" ht="15.75" hidden="1" x14ac:dyDescent="0.2">
      <c r="D684" s="81"/>
    </row>
    <row r="685" spans="4:4" s="84" customFormat="1" ht="15.75" hidden="1" x14ac:dyDescent="0.2">
      <c r="D685" s="81"/>
    </row>
    <row r="686" spans="4:4" s="84" customFormat="1" ht="15.75" hidden="1" x14ac:dyDescent="0.2">
      <c r="D686" s="81"/>
    </row>
    <row r="687" spans="4:4" s="84" customFormat="1" ht="15.75" hidden="1" x14ac:dyDescent="0.2">
      <c r="D687" s="81"/>
    </row>
    <row r="688" spans="4:4" s="84" customFormat="1" ht="15.75" hidden="1" x14ac:dyDescent="0.2">
      <c r="D688" s="81"/>
    </row>
    <row r="689" spans="4:4" s="84" customFormat="1" ht="15.75" hidden="1" x14ac:dyDescent="0.2">
      <c r="D689" s="81"/>
    </row>
    <row r="690" spans="4:4" s="84" customFormat="1" ht="15.75" hidden="1" x14ac:dyDescent="0.2">
      <c r="D690" s="81"/>
    </row>
    <row r="691" spans="4:4" s="84" customFormat="1" ht="15.75" hidden="1" x14ac:dyDescent="0.2">
      <c r="D691" s="81"/>
    </row>
    <row r="692" spans="4:4" s="84" customFormat="1" ht="15.75" hidden="1" x14ac:dyDescent="0.2">
      <c r="D692" s="81"/>
    </row>
    <row r="693" spans="4:4" s="84" customFormat="1" ht="15.75" hidden="1" x14ac:dyDescent="0.2">
      <c r="D693" s="81"/>
    </row>
    <row r="694" spans="4:4" s="84" customFormat="1" ht="15.75" hidden="1" x14ac:dyDescent="0.2">
      <c r="D694" s="81"/>
    </row>
    <row r="695" spans="4:4" s="84" customFormat="1" ht="15.75" hidden="1" x14ac:dyDescent="0.2">
      <c r="D695" s="81"/>
    </row>
    <row r="696" spans="4:4" s="84" customFormat="1" ht="15.75" hidden="1" x14ac:dyDescent="0.2">
      <c r="D696" s="81"/>
    </row>
    <row r="697" spans="4:4" s="84" customFormat="1" ht="15.75" hidden="1" x14ac:dyDescent="0.2">
      <c r="D697" s="81"/>
    </row>
    <row r="698" spans="4:4" s="84" customFormat="1" ht="15.75" hidden="1" x14ac:dyDescent="0.2">
      <c r="D698" s="81"/>
    </row>
    <row r="699" spans="4:4" s="84" customFormat="1" ht="15.75" hidden="1" x14ac:dyDescent="0.2">
      <c r="D699" s="81"/>
    </row>
    <row r="700" spans="4:4" s="84" customFormat="1" ht="15.75" hidden="1" x14ac:dyDescent="0.2">
      <c r="D700" s="81"/>
    </row>
    <row r="701" spans="4:4" s="84" customFormat="1" ht="15.75" hidden="1" x14ac:dyDescent="0.2">
      <c r="D701" s="81"/>
    </row>
    <row r="702" spans="4:4" s="84" customFormat="1" ht="15.75" hidden="1" x14ac:dyDescent="0.2">
      <c r="D702" s="81"/>
    </row>
    <row r="703" spans="4:4" s="84" customFormat="1" ht="15.75" hidden="1" x14ac:dyDescent="0.2">
      <c r="D703" s="81"/>
    </row>
    <row r="704" spans="4:4" s="84" customFormat="1" ht="15.75" hidden="1" x14ac:dyDescent="0.2">
      <c r="D704" s="81"/>
    </row>
    <row r="705" spans="4:4" s="84" customFormat="1" ht="15.75" hidden="1" x14ac:dyDescent="0.2">
      <c r="D705" s="81"/>
    </row>
    <row r="706" spans="4:4" s="84" customFormat="1" ht="15.75" hidden="1" x14ac:dyDescent="0.2">
      <c r="D706" s="81"/>
    </row>
    <row r="707" spans="4:4" s="84" customFormat="1" ht="15.75" hidden="1" x14ac:dyDescent="0.2">
      <c r="D707" s="81"/>
    </row>
    <row r="708" spans="4:4" s="84" customFormat="1" ht="15.75" hidden="1" x14ac:dyDescent="0.2">
      <c r="D708" s="81"/>
    </row>
    <row r="709" spans="4:4" s="84" customFormat="1" ht="15.75" hidden="1" x14ac:dyDescent="0.2">
      <c r="D709" s="81"/>
    </row>
    <row r="710" spans="4:4" s="84" customFormat="1" ht="15.75" hidden="1" x14ac:dyDescent="0.2">
      <c r="D710" s="81"/>
    </row>
    <row r="711" spans="4:4" s="84" customFormat="1" ht="15.75" hidden="1" x14ac:dyDescent="0.2">
      <c r="D711" s="81"/>
    </row>
    <row r="712" spans="4:4" s="84" customFormat="1" ht="15.75" hidden="1" x14ac:dyDescent="0.2">
      <c r="D712" s="81"/>
    </row>
    <row r="713" spans="4:4" s="84" customFormat="1" ht="15.75" hidden="1" x14ac:dyDescent="0.2">
      <c r="D713" s="81"/>
    </row>
    <row r="714" spans="4:4" s="84" customFormat="1" ht="15.75" hidden="1" x14ac:dyDescent="0.2">
      <c r="D714" s="81"/>
    </row>
    <row r="715" spans="4:4" s="84" customFormat="1" ht="15.75" hidden="1" x14ac:dyDescent="0.2">
      <c r="D715" s="81"/>
    </row>
    <row r="716" spans="4:4" s="84" customFormat="1" ht="15.75" hidden="1" x14ac:dyDescent="0.2">
      <c r="D716" s="81"/>
    </row>
    <row r="717" spans="4:4" s="84" customFormat="1" ht="15.75" hidden="1" x14ac:dyDescent="0.2">
      <c r="D717" s="81"/>
    </row>
    <row r="718" spans="4:4" s="84" customFormat="1" ht="15.75" hidden="1" x14ac:dyDescent="0.2">
      <c r="D718" s="81"/>
    </row>
    <row r="719" spans="4:4" s="84" customFormat="1" ht="15.75" hidden="1" x14ac:dyDescent="0.2">
      <c r="D719" s="81"/>
    </row>
    <row r="720" spans="4:4" s="84" customFormat="1" ht="15.75" hidden="1" x14ac:dyDescent="0.2">
      <c r="D720" s="81"/>
    </row>
    <row r="721" spans="4:4" s="84" customFormat="1" ht="15.75" hidden="1" x14ac:dyDescent="0.2">
      <c r="D721" s="81"/>
    </row>
    <row r="722" spans="4:4" s="84" customFormat="1" ht="15.75" hidden="1" x14ac:dyDescent="0.2">
      <c r="D722" s="81"/>
    </row>
    <row r="723" spans="4:4" s="84" customFormat="1" ht="15.75" hidden="1" x14ac:dyDescent="0.2">
      <c r="D723" s="81"/>
    </row>
    <row r="724" spans="4:4" s="84" customFormat="1" ht="15.75" hidden="1" x14ac:dyDescent="0.2">
      <c r="D724" s="81"/>
    </row>
    <row r="725" spans="4:4" s="84" customFormat="1" ht="15.75" hidden="1" x14ac:dyDescent="0.2">
      <c r="D725" s="81"/>
    </row>
    <row r="726" spans="4:4" s="84" customFormat="1" ht="15.75" hidden="1" x14ac:dyDescent="0.2">
      <c r="D726" s="81"/>
    </row>
    <row r="727" spans="4:4" s="84" customFormat="1" ht="15.75" hidden="1" x14ac:dyDescent="0.2">
      <c r="D727" s="81"/>
    </row>
    <row r="728" spans="4:4" s="84" customFormat="1" ht="15.75" hidden="1" x14ac:dyDescent="0.2">
      <c r="D728" s="81"/>
    </row>
    <row r="729" spans="4:4" s="84" customFormat="1" ht="15.75" hidden="1" x14ac:dyDescent="0.2">
      <c r="D729" s="81"/>
    </row>
    <row r="730" spans="4:4" s="84" customFormat="1" ht="15.75" hidden="1" x14ac:dyDescent="0.2">
      <c r="D730" s="81"/>
    </row>
    <row r="731" spans="4:4" s="84" customFormat="1" ht="15.75" hidden="1" x14ac:dyDescent="0.2">
      <c r="D731" s="81"/>
    </row>
    <row r="732" spans="4:4" s="84" customFormat="1" ht="15.75" hidden="1" x14ac:dyDescent="0.2">
      <c r="D732" s="81"/>
    </row>
    <row r="733" spans="4:4" s="84" customFormat="1" ht="15.75" hidden="1" x14ac:dyDescent="0.2">
      <c r="D733" s="81"/>
    </row>
    <row r="734" spans="4:4" s="84" customFormat="1" ht="15.75" hidden="1" x14ac:dyDescent="0.2">
      <c r="D734" s="81"/>
    </row>
    <row r="735" spans="4:4" s="84" customFormat="1" ht="15.75" hidden="1" x14ac:dyDescent="0.2">
      <c r="D735" s="81"/>
    </row>
    <row r="736" spans="4:4" s="84" customFormat="1" ht="15.75" hidden="1" x14ac:dyDescent="0.2">
      <c r="D736" s="81"/>
    </row>
    <row r="737" spans="4:4" s="84" customFormat="1" ht="15.75" hidden="1" x14ac:dyDescent="0.2">
      <c r="D737" s="81"/>
    </row>
    <row r="738" spans="4:4" s="84" customFormat="1" ht="15.75" hidden="1" x14ac:dyDescent="0.2">
      <c r="D738" s="81"/>
    </row>
    <row r="739" spans="4:4" s="84" customFormat="1" ht="15.75" hidden="1" x14ac:dyDescent="0.2">
      <c r="D739" s="81"/>
    </row>
    <row r="740" spans="4:4" s="84" customFormat="1" ht="15.75" hidden="1" x14ac:dyDescent="0.2">
      <c r="D740" s="81"/>
    </row>
    <row r="741" spans="4:4" s="84" customFormat="1" ht="15.75" hidden="1" x14ac:dyDescent="0.2">
      <c r="D741" s="81"/>
    </row>
    <row r="742" spans="4:4" s="84" customFormat="1" ht="15.75" hidden="1" x14ac:dyDescent="0.2">
      <c r="D742" s="81"/>
    </row>
    <row r="743" spans="4:4" s="84" customFormat="1" ht="15.75" hidden="1" x14ac:dyDescent="0.2">
      <c r="D743" s="81"/>
    </row>
    <row r="744" spans="4:4" s="84" customFormat="1" ht="15.75" hidden="1" x14ac:dyDescent="0.2">
      <c r="D744" s="81"/>
    </row>
    <row r="745" spans="4:4" s="84" customFormat="1" ht="15.75" hidden="1" x14ac:dyDescent="0.2">
      <c r="D745" s="81"/>
    </row>
    <row r="746" spans="4:4" s="84" customFormat="1" ht="15.75" hidden="1" x14ac:dyDescent="0.2">
      <c r="D746" s="81"/>
    </row>
    <row r="747" spans="4:4" s="84" customFormat="1" ht="15.75" hidden="1" x14ac:dyDescent="0.2">
      <c r="D747" s="81"/>
    </row>
    <row r="748" spans="4:4" s="84" customFormat="1" ht="15.75" hidden="1" x14ac:dyDescent="0.2">
      <c r="D748" s="81"/>
    </row>
    <row r="749" spans="4:4" s="84" customFormat="1" ht="15.75" hidden="1" x14ac:dyDescent="0.2">
      <c r="D749" s="81"/>
    </row>
    <row r="750" spans="4:4" s="84" customFormat="1" ht="15.75" hidden="1" x14ac:dyDescent="0.2">
      <c r="D750" s="81"/>
    </row>
    <row r="751" spans="4:4" s="84" customFormat="1" ht="15.75" hidden="1" x14ac:dyDescent="0.2">
      <c r="D751" s="81"/>
    </row>
    <row r="752" spans="4:4" s="84" customFormat="1" ht="15.75" hidden="1" x14ac:dyDescent="0.2">
      <c r="D752" s="81"/>
    </row>
    <row r="753" spans="2:5" s="84" customFormat="1" ht="15.75" hidden="1" x14ac:dyDescent="0.2">
      <c r="D753" s="81"/>
    </row>
    <row r="754" spans="2:5" s="84" customFormat="1" ht="15.75" hidden="1" x14ac:dyDescent="0.2">
      <c r="D754" s="81"/>
    </row>
    <row r="755" spans="2:5" s="84" customFormat="1" ht="15.75" hidden="1" x14ac:dyDescent="0.2">
      <c r="D755" s="81"/>
    </row>
    <row r="756" spans="2:5" s="84" customFormat="1" ht="15.75" hidden="1" x14ac:dyDescent="0.2">
      <c r="D756" s="81"/>
    </row>
    <row r="757" spans="2:5" s="84" customFormat="1" ht="15.75" hidden="1" x14ac:dyDescent="0.2">
      <c r="D757" s="81"/>
    </row>
    <row r="761" spans="2:5" s="80" customFormat="1" ht="15.75" hidden="1" x14ac:dyDescent="0.3">
      <c r="B761" s="84"/>
      <c r="C761" s="82"/>
      <c r="D761" s="81"/>
      <c r="E761" s="83"/>
    </row>
    <row r="762" spans="2:5" s="80" customFormat="1" ht="15.75" hidden="1" x14ac:dyDescent="0.3">
      <c r="B762" s="84"/>
      <c r="C762" s="82"/>
      <c r="D762" s="81"/>
      <c r="E762" s="83"/>
    </row>
    <row r="763" spans="2:5" s="80" customFormat="1" ht="15.75" hidden="1" x14ac:dyDescent="0.3">
      <c r="B763" s="84"/>
      <c r="C763" s="82"/>
      <c r="D763" s="81"/>
      <c r="E763" s="83"/>
    </row>
    <row r="764" spans="2:5" s="80" customFormat="1" ht="15.75" hidden="1" x14ac:dyDescent="0.3">
      <c r="B764" s="84"/>
      <c r="C764" s="82"/>
      <c r="D764" s="81"/>
      <c r="E764" s="83"/>
    </row>
    <row r="765" spans="2:5" s="80" customFormat="1" ht="15.75" hidden="1" x14ac:dyDescent="0.3">
      <c r="B765" s="84"/>
      <c r="C765" s="82"/>
      <c r="D765" s="81"/>
      <c r="E765" s="83"/>
    </row>
    <row r="766" spans="2:5" s="80" customFormat="1" ht="15.75" hidden="1" x14ac:dyDescent="0.3">
      <c r="B766" s="84"/>
      <c r="C766" s="82"/>
      <c r="D766" s="81"/>
      <c r="E766" s="83"/>
    </row>
    <row r="767" spans="2:5" s="80" customFormat="1" ht="15.75" hidden="1" x14ac:dyDescent="0.3">
      <c r="B767" s="84"/>
      <c r="C767" s="82"/>
      <c r="D767" s="81"/>
      <c r="E767" s="83"/>
    </row>
    <row r="768" spans="2:5" s="80" customFormat="1" ht="15.75" hidden="1" x14ac:dyDescent="0.3">
      <c r="B768" s="84"/>
      <c r="C768" s="82"/>
      <c r="D768" s="81"/>
      <c r="E768" s="83"/>
    </row>
    <row r="769" spans="2:5" s="80" customFormat="1" ht="15.75" hidden="1" x14ac:dyDescent="0.3">
      <c r="B769" s="84"/>
      <c r="C769" s="82"/>
      <c r="D769" s="81"/>
      <c r="E769" s="83"/>
    </row>
    <row r="770" spans="2:5" s="80" customFormat="1" ht="15.75" hidden="1" x14ac:dyDescent="0.3">
      <c r="B770" s="84"/>
      <c r="C770" s="82"/>
      <c r="D770" s="81"/>
      <c r="E770" s="83"/>
    </row>
    <row r="771" spans="2:5" ht="12.75" customHeight="1" x14ac:dyDescent="0.3"/>
    <row r="772" spans="2:5" ht="12.75" customHeight="1" x14ac:dyDescent="0.3"/>
    <row r="773" spans="2:5" ht="12.75" customHeight="1" x14ac:dyDescent="0.3"/>
    <row r="774" spans="2:5" ht="12.75" customHeight="1" x14ac:dyDescent="0.3"/>
    <row r="775" spans="2:5" ht="12.75" customHeight="1" x14ac:dyDescent="0.3"/>
    <row r="776" spans="2:5" ht="12.75" customHeight="1" x14ac:dyDescent="0.3"/>
    <row r="777" spans="2:5" ht="12.75" customHeight="1" x14ac:dyDescent="0.3"/>
    <row r="778" spans="2:5" ht="12.75" customHeight="1" x14ac:dyDescent="0.3"/>
  </sheetData>
  <sheetProtection selectLockedCells="1" selectUnlockedCells="1"/>
  <mergeCells count="3">
    <mergeCell ref="B13:C13"/>
    <mergeCell ref="B14:C14"/>
    <mergeCell ref="B15:C15"/>
  </mergeCells>
  <hyperlinks>
    <hyperlink ref="C19" location="C.1!A1" display="Cuadro de la serie agregada del IMAE: índice original y de tendencia-ciclo." xr:uid="{00000000-0004-0000-0000-000000000000}"/>
    <hyperlink ref="C21" location="C.2!V2" display="Cuadro del IMAE de la tasa de variación interanual de la serie original, por componentes." xr:uid="{00000000-0004-0000-0000-000001000000}"/>
    <hyperlink ref="C20" location="C.2!A2" display="Cuadro del IMAE de la serie original, por componentes." xr:uid="{00000000-0004-0000-0000-000002000000}"/>
  </hyperlinks>
  <printOptions horizontalCentered="1" verticalCentered="1"/>
  <pageMargins left="0.27559055118110237" right="0.23622047244094491" top="0.59055118110236227" bottom="0.39370078740157483" header="0" footer="0"/>
  <pageSetup scale="95" orientation="landscape" r:id="rId1"/>
  <headerFooter alignWithMargins="0"/>
  <ignoredErrors>
    <ignoredError sqref="B19:B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0" tint="-4.9989318521683403E-2"/>
    <pageSetUpPr fitToPage="1"/>
  </sheetPr>
  <dimension ref="A1:XFB178"/>
  <sheetViews>
    <sheetView showGridLines="0" zoomScale="80" zoomScaleNormal="80" zoomScaleSheetLayoutView="120" workbookViewId="0">
      <pane xSplit="1" ySplit="8" topLeftCell="B143" activePane="bottomRight" state="frozen"/>
      <selection activeCell="E70" sqref="E70"/>
      <selection pane="topRight" activeCell="E70" sqref="E70"/>
      <selection pane="bottomLeft" activeCell="E70" sqref="E70"/>
      <selection pane="bottomRight" activeCell="B169" sqref="B169"/>
    </sheetView>
  </sheetViews>
  <sheetFormatPr baseColWidth="10" defaultColWidth="0" defaultRowHeight="21" x14ac:dyDescent="0.45"/>
  <cols>
    <col min="1" max="2" width="15.7109375" style="10" customWidth="1"/>
    <col min="3" max="4" width="16.7109375" style="10" customWidth="1"/>
    <col min="5" max="5" width="0.85546875" style="3" customWidth="1"/>
    <col min="6" max="6" width="1" style="3" customWidth="1"/>
    <col min="7" max="16382" width="1.85546875" style="2" hidden="1"/>
    <col min="16383" max="16384" width="0.85546875" style="2" customWidth="1"/>
  </cols>
  <sheetData>
    <row r="1" spans="1:6" x14ac:dyDescent="0.45">
      <c r="A1" s="9"/>
      <c r="D1" s="104" t="s">
        <v>56</v>
      </c>
    </row>
    <row r="2" spans="1:6" s="46" customFormat="1" x14ac:dyDescent="0.45">
      <c r="A2" s="44" t="s">
        <v>27</v>
      </c>
      <c r="B2" s="45"/>
      <c r="C2" s="45"/>
      <c r="D2" s="45"/>
    </row>
    <row r="3" spans="1:6" s="46" customFormat="1" x14ac:dyDescent="0.45">
      <c r="A3" s="44" t="s">
        <v>21</v>
      </c>
      <c r="B3" s="45"/>
      <c r="C3" s="45"/>
      <c r="D3" s="45"/>
    </row>
    <row r="4" spans="1:6" s="46" customFormat="1" x14ac:dyDescent="0.45">
      <c r="A4" s="45" t="s">
        <v>66</v>
      </c>
      <c r="B4" s="45"/>
      <c r="C4" s="45"/>
      <c r="D4" s="45"/>
    </row>
    <row r="5" spans="1:6" s="46" customFormat="1" x14ac:dyDescent="0.45">
      <c r="A5" s="45" t="s">
        <v>26</v>
      </c>
      <c r="B5" s="45"/>
      <c r="C5" s="45"/>
      <c r="D5" s="45"/>
    </row>
    <row r="6" spans="1:6" s="1" customFormat="1" ht="15.95" customHeight="1" x14ac:dyDescent="0.45">
      <c r="A6" s="9"/>
      <c r="B6" s="9"/>
      <c r="C6" s="10"/>
      <c r="D6" s="10"/>
      <c r="E6" s="4"/>
      <c r="F6" s="4"/>
    </row>
    <row r="7" spans="1:6" ht="20.25" customHeight="1" x14ac:dyDescent="0.25">
      <c r="A7" s="119" t="s">
        <v>2</v>
      </c>
      <c r="B7" s="121" t="s">
        <v>67</v>
      </c>
      <c r="C7" s="122"/>
      <c r="D7" s="123"/>
    </row>
    <row r="8" spans="1:6" s="6" customFormat="1" ht="49.5" x14ac:dyDescent="0.2">
      <c r="A8" s="120"/>
      <c r="B8" s="41" t="s">
        <v>11</v>
      </c>
      <c r="C8" s="42" t="s">
        <v>55</v>
      </c>
      <c r="D8" s="43" t="s">
        <v>65</v>
      </c>
      <c r="E8" s="5"/>
      <c r="F8" s="5"/>
    </row>
    <row r="9" spans="1:6" ht="13.5" customHeight="1" x14ac:dyDescent="0.25">
      <c r="A9" s="12">
        <v>41275</v>
      </c>
      <c r="B9" s="13">
        <v>99.083354153374756</v>
      </c>
      <c r="C9" s="13"/>
      <c r="D9" s="13"/>
      <c r="F9" s="3">
        <v>2013</v>
      </c>
    </row>
    <row r="10" spans="1:6" ht="13.5" customHeight="1" x14ac:dyDescent="0.25">
      <c r="A10" s="12">
        <v>41306</v>
      </c>
      <c r="B10" s="13">
        <v>98.813567183816176</v>
      </c>
      <c r="C10" s="13"/>
      <c r="D10" s="13"/>
      <c r="F10" s="3" t="s">
        <v>3</v>
      </c>
    </row>
    <row r="11" spans="1:6" ht="13.5" customHeight="1" x14ac:dyDescent="0.25">
      <c r="A11" s="12">
        <v>41334</v>
      </c>
      <c r="B11" s="13">
        <v>101.71198666748596</v>
      </c>
      <c r="C11" s="13"/>
      <c r="D11" s="13"/>
      <c r="F11" s="3" t="s">
        <v>4</v>
      </c>
    </row>
    <row r="12" spans="1:6" ht="13.5" customHeight="1" x14ac:dyDescent="0.25">
      <c r="A12" s="47">
        <v>41365</v>
      </c>
      <c r="B12" s="48">
        <v>101.19282861718723</v>
      </c>
      <c r="C12" s="48"/>
      <c r="D12" s="48"/>
      <c r="F12" s="3" t="s">
        <v>5</v>
      </c>
    </row>
    <row r="13" spans="1:6" ht="13.5" customHeight="1" x14ac:dyDescent="0.25">
      <c r="A13" s="47">
        <v>41395</v>
      </c>
      <c r="B13" s="48">
        <v>99.506082287142803</v>
      </c>
      <c r="C13" s="48"/>
      <c r="D13" s="48"/>
      <c r="F13" s="3" t="s">
        <v>4</v>
      </c>
    </row>
    <row r="14" spans="1:6" ht="13.5" customHeight="1" x14ac:dyDescent="0.25">
      <c r="A14" s="47">
        <v>41426</v>
      </c>
      <c r="B14" s="48">
        <v>96.722959314730119</v>
      </c>
      <c r="C14" s="48"/>
      <c r="D14" s="48"/>
      <c r="F14" s="3" t="s">
        <v>6</v>
      </c>
    </row>
    <row r="15" spans="1:6" ht="13.5" customHeight="1" x14ac:dyDescent="0.25">
      <c r="A15" s="47">
        <v>41456</v>
      </c>
      <c r="B15" s="48">
        <v>98.645232869053217</v>
      </c>
      <c r="C15" s="48"/>
      <c r="D15" s="48"/>
      <c r="F15" s="3" t="s">
        <v>6</v>
      </c>
    </row>
    <row r="16" spans="1:6" ht="13.5" customHeight="1" x14ac:dyDescent="0.25">
      <c r="A16" s="47">
        <v>41487</v>
      </c>
      <c r="B16" s="48">
        <v>98.668065444369063</v>
      </c>
      <c r="C16" s="48"/>
      <c r="D16" s="48"/>
      <c r="F16" s="3" t="s">
        <v>5</v>
      </c>
    </row>
    <row r="17" spans="1:6" ht="13.5" customHeight="1" x14ac:dyDescent="0.25">
      <c r="A17" s="47">
        <v>41518</v>
      </c>
      <c r="B17" s="48">
        <v>97.720227806278899</v>
      </c>
      <c r="C17" s="48"/>
      <c r="D17" s="48"/>
      <c r="F17" s="3" t="s">
        <v>7</v>
      </c>
    </row>
    <row r="18" spans="1:6" ht="13.5" customHeight="1" x14ac:dyDescent="0.25">
      <c r="A18" s="47">
        <v>41548</v>
      </c>
      <c r="B18" s="48">
        <v>99.492541666712256</v>
      </c>
      <c r="C18" s="48"/>
      <c r="D18" s="48"/>
      <c r="F18" s="3" t="s">
        <v>8</v>
      </c>
    </row>
    <row r="19" spans="1:6" ht="13.5" customHeight="1" x14ac:dyDescent="0.25">
      <c r="A19" s="47">
        <v>41579</v>
      </c>
      <c r="B19" s="48">
        <v>102.16511753522668</v>
      </c>
      <c r="C19" s="48"/>
      <c r="D19" s="48"/>
      <c r="F19" s="3" t="s">
        <v>9</v>
      </c>
    </row>
    <row r="20" spans="1:6" ht="13.5" customHeight="1" x14ac:dyDescent="0.25">
      <c r="A20" s="49">
        <v>41609</v>
      </c>
      <c r="B20" s="50">
        <v>106.27803645462279</v>
      </c>
      <c r="C20" s="50"/>
      <c r="D20" s="50"/>
      <c r="F20" s="3" t="s">
        <v>10</v>
      </c>
    </row>
    <row r="21" spans="1:6" ht="13.5" customHeight="1" x14ac:dyDescent="0.25">
      <c r="A21" s="51">
        <v>41640</v>
      </c>
      <c r="B21" s="52">
        <v>102.7426815071736</v>
      </c>
      <c r="C21" s="52">
        <f t="shared" ref="C21:C84" si="0">IFERROR(IF(B21/B9*100-100=-100,"",B21/B9*100-100),"")</f>
        <v>3.6931807416757749</v>
      </c>
      <c r="D21" s="53">
        <f>SUM(B$21:B21)/SUM(B$9:B9)*100-100</f>
        <v>3.6931807416757749</v>
      </c>
      <c r="F21" s="3">
        <f>+F9+1</f>
        <v>2014</v>
      </c>
    </row>
    <row r="22" spans="1:6" ht="13.5" customHeight="1" x14ac:dyDescent="0.25">
      <c r="A22" s="54">
        <v>41671</v>
      </c>
      <c r="B22" s="55">
        <v>102.57799825986046</v>
      </c>
      <c r="C22" s="55">
        <f t="shared" si="0"/>
        <v>3.8096297738564431</v>
      </c>
      <c r="D22" s="56">
        <f>SUM(B$21:B22)/SUM(B$9:B10)*100-100</f>
        <v>3.7513258820201685</v>
      </c>
      <c r="F22" s="3" t="s">
        <v>3</v>
      </c>
    </row>
    <row r="23" spans="1:6" ht="13.5" customHeight="1" x14ac:dyDescent="0.25">
      <c r="A23" s="54">
        <v>41699</v>
      </c>
      <c r="B23" s="55">
        <v>106.76528783133907</v>
      </c>
      <c r="C23" s="55">
        <f t="shared" si="0"/>
        <v>4.9682454639031164</v>
      </c>
      <c r="D23" s="56">
        <f>SUM(B$21:B23)/SUM(B$9:B11)*100-100</f>
        <v>4.1644488065426515</v>
      </c>
      <c r="F23" s="3" t="s">
        <v>4</v>
      </c>
    </row>
    <row r="24" spans="1:6" ht="13.5" customHeight="1" x14ac:dyDescent="0.25">
      <c r="A24" s="54">
        <v>41730</v>
      </c>
      <c r="B24" s="55">
        <v>104.79066895608879</v>
      </c>
      <c r="C24" s="55">
        <f t="shared" si="0"/>
        <v>3.5554301506010972</v>
      </c>
      <c r="D24" s="56">
        <f>SUM(B$21:B24)/SUM(B$9:B12)*100-100</f>
        <v>4.0106861981398225</v>
      </c>
      <c r="F24" s="3" t="s">
        <v>5</v>
      </c>
    </row>
    <row r="25" spans="1:6" ht="13.5" customHeight="1" x14ac:dyDescent="0.25">
      <c r="A25" s="54">
        <v>41760</v>
      </c>
      <c r="B25" s="55">
        <v>104.39572683479751</v>
      </c>
      <c r="C25" s="55">
        <f t="shared" si="0"/>
        <v>4.9139152454467592</v>
      </c>
      <c r="D25" s="56">
        <f>SUM(B$21:B25)/SUM(B$9:B13)*100-100</f>
        <v>4.1903291709429595</v>
      </c>
      <c r="F25" s="3" t="s">
        <v>4</v>
      </c>
    </row>
    <row r="26" spans="1:6" ht="13.5" customHeight="1" x14ac:dyDescent="0.25">
      <c r="A26" s="54">
        <v>41791</v>
      </c>
      <c r="B26" s="55">
        <v>101.05593866370326</v>
      </c>
      <c r="C26" s="55">
        <f t="shared" si="0"/>
        <v>4.4797836828729629</v>
      </c>
      <c r="D26" s="56">
        <f>SUM(B$21:B26)/SUM(B$9:B14)*100-100</f>
        <v>4.2372227281966843</v>
      </c>
      <c r="F26" s="3" t="s">
        <v>6</v>
      </c>
    </row>
    <row r="27" spans="1:6" ht="13.5" customHeight="1" x14ac:dyDescent="0.25">
      <c r="A27" s="54">
        <v>41821</v>
      </c>
      <c r="B27" s="55">
        <v>103.78235560620132</v>
      </c>
      <c r="C27" s="55">
        <f t="shared" si="0"/>
        <v>5.2076746009281436</v>
      </c>
      <c r="D27" s="56">
        <f>SUM(B$21:B27)/SUM(B$9:B15)*100-100</f>
        <v>4.3748305362098421</v>
      </c>
      <c r="F27" s="3" t="s">
        <v>6</v>
      </c>
    </row>
    <row r="28" spans="1:6" ht="13.5" customHeight="1" x14ac:dyDescent="0.25">
      <c r="A28" s="54">
        <v>41852</v>
      </c>
      <c r="B28" s="55">
        <v>102.19658568071127</v>
      </c>
      <c r="C28" s="55">
        <f t="shared" si="0"/>
        <v>3.5761522438398714</v>
      </c>
      <c r="D28" s="56">
        <f>SUM(B$21:B28)/SUM(B$9:B16)*100-100</f>
        <v>4.2756241036974814</v>
      </c>
      <c r="F28" s="3" t="s">
        <v>5</v>
      </c>
    </row>
    <row r="29" spans="1:6" ht="13.5" customHeight="1" x14ac:dyDescent="0.25">
      <c r="A29" s="54">
        <v>41883</v>
      </c>
      <c r="B29" s="55">
        <v>101.76508405267941</v>
      </c>
      <c r="C29" s="55">
        <f t="shared" si="0"/>
        <v>4.1392210570968473</v>
      </c>
      <c r="D29" s="56">
        <f>SUM(B$21:B29)/SUM(B$9:B17)*100-100</f>
        <v>4.2606819782000684</v>
      </c>
      <c r="F29" s="3" t="s">
        <v>7</v>
      </c>
    </row>
    <row r="30" spans="1:6" ht="13.5" customHeight="1" x14ac:dyDescent="0.25">
      <c r="A30" s="54">
        <v>41913</v>
      </c>
      <c r="B30" s="55">
        <v>103.89377882308459</v>
      </c>
      <c r="C30" s="55">
        <f t="shared" si="0"/>
        <v>4.4236855171676552</v>
      </c>
      <c r="D30" s="56">
        <f>SUM(B$21:B30)/SUM(B$9:B18)*100-100</f>
        <v>4.2770377085425082</v>
      </c>
      <c r="F30" s="3" t="s">
        <v>8</v>
      </c>
    </row>
    <row r="31" spans="1:6" ht="13.5" customHeight="1" x14ac:dyDescent="0.25">
      <c r="A31" s="54">
        <v>41944</v>
      </c>
      <c r="B31" s="55">
        <v>107.09782487299141</v>
      </c>
      <c r="C31" s="55">
        <f t="shared" si="0"/>
        <v>4.8281717446895982</v>
      </c>
      <c r="D31" s="56">
        <f>SUM(B$21:B31)/SUM(B$9:B19)*100-100</f>
        <v>4.3285194154637878</v>
      </c>
      <c r="F31" s="3" t="s">
        <v>9</v>
      </c>
    </row>
    <row r="32" spans="1:6" ht="13.5" customHeight="1" x14ac:dyDescent="0.25">
      <c r="A32" s="57">
        <v>41974</v>
      </c>
      <c r="B32" s="58">
        <v>112.26380306447882</v>
      </c>
      <c r="C32" s="58">
        <f t="shared" si="0"/>
        <v>5.6321765150523504</v>
      </c>
      <c r="D32" s="59">
        <f>SUM(B$21:B32)/SUM(B$9:B20)*100-100</f>
        <v>4.4439778460924515</v>
      </c>
      <c r="F32" s="3" t="s">
        <v>10</v>
      </c>
    </row>
    <row r="33" spans="1:6" ht="13.5" customHeight="1" x14ac:dyDescent="0.25">
      <c r="A33" s="60">
        <v>42005</v>
      </c>
      <c r="B33" s="61">
        <v>107.75444229725755</v>
      </c>
      <c r="C33" s="61">
        <f t="shared" si="0"/>
        <v>4.8779735126282588</v>
      </c>
      <c r="D33" s="48">
        <f>SUM(B$33:B33)/SUM(B$21:B21)*100-100</f>
        <v>4.8779735126282588</v>
      </c>
      <c r="F33" s="3">
        <f>+F21+1</f>
        <v>2015</v>
      </c>
    </row>
    <row r="34" spans="1:6" ht="13.5" customHeight="1" x14ac:dyDescent="0.25">
      <c r="A34" s="47">
        <v>42036</v>
      </c>
      <c r="B34" s="48">
        <v>107.15544917940309</v>
      </c>
      <c r="C34" s="48">
        <f t="shared" si="0"/>
        <v>4.4624100657010217</v>
      </c>
      <c r="D34" s="48">
        <f>SUM(B$33:B34)/SUM(B$21:B22)*100-100</f>
        <v>4.6703584463615471</v>
      </c>
      <c r="F34" s="3" t="s">
        <v>3</v>
      </c>
    </row>
    <row r="35" spans="1:6" ht="13.5" customHeight="1" x14ac:dyDescent="0.25">
      <c r="A35" s="47">
        <v>42064</v>
      </c>
      <c r="B35" s="48">
        <v>111.741730249596</v>
      </c>
      <c r="C35" s="48">
        <f t="shared" si="0"/>
        <v>4.6611052331150944</v>
      </c>
      <c r="D35" s="48">
        <f>SUM(B$33:B35)/SUM(B$21:B23)*100-100</f>
        <v>4.6671929019981349</v>
      </c>
      <c r="F35" s="3" t="s">
        <v>4</v>
      </c>
    </row>
    <row r="36" spans="1:6" ht="13.5" customHeight="1" x14ac:dyDescent="0.25">
      <c r="A36" s="47">
        <v>42095</v>
      </c>
      <c r="B36" s="48">
        <v>107.64919300649939</v>
      </c>
      <c r="C36" s="48">
        <f t="shared" si="0"/>
        <v>2.7278421627486864</v>
      </c>
      <c r="D36" s="48">
        <f>SUM(B$33:B36)/SUM(B$21:B24)*100-100</f>
        <v>4.1796964978193785</v>
      </c>
      <c r="F36" s="3" t="s">
        <v>5</v>
      </c>
    </row>
    <row r="37" spans="1:6" ht="13.5" customHeight="1" x14ac:dyDescent="0.25">
      <c r="A37" s="47">
        <v>42125</v>
      </c>
      <c r="B37" s="48">
        <v>106.6673720359091</v>
      </c>
      <c r="C37" s="48">
        <f t="shared" si="0"/>
        <v>2.1759944300271883</v>
      </c>
      <c r="D37" s="48">
        <f>SUM(B$33:B37)/SUM(B$21:B25)*100-100</f>
        <v>3.7784131219513313</v>
      </c>
      <c r="F37" s="3" t="s">
        <v>4</v>
      </c>
    </row>
    <row r="38" spans="1:6" ht="13.5" customHeight="1" x14ac:dyDescent="0.25">
      <c r="A38" s="47">
        <v>42156</v>
      </c>
      <c r="B38" s="48">
        <v>105.62722863794035</v>
      </c>
      <c r="C38" s="48">
        <f t="shared" si="0"/>
        <v>4.5235243318550147</v>
      </c>
      <c r="D38" s="48">
        <f>SUM(B$33:B38)/SUM(B$21:B26)*100-100</f>
        <v>3.8994069968518659</v>
      </c>
      <c r="F38" s="3" t="s">
        <v>6</v>
      </c>
    </row>
    <row r="39" spans="1:6" ht="13.5" customHeight="1" x14ac:dyDescent="0.25">
      <c r="A39" s="47">
        <v>42186</v>
      </c>
      <c r="B39" s="48">
        <v>108.70812597842621</v>
      </c>
      <c r="C39" s="48">
        <f t="shared" si="0"/>
        <v>4.746250307629893</v>
      </c>
      <c r="D39" s="48">
        <f>SUM(B$33:B39)/SUM(B$21:B27)*100-100</f>
        <v>4.0204455640383543</v>
      </c>
      <c r="F39" s="3" t="s">
        <v>6</v>
      </c>
    </row>
    <row r="40" spans="1:6" ht="13.5" customHeight="1" x14ac:dyDescent="0.25">
      <c r="A40" s="47">
        <v>42217</v>
      </c>
      <c r="B40" s="48">
        <v>107.51960688257212</v>
      </c>
      <c r="C40" s="48">
        <f t="shared" si="0"/>
        <v>5.2086096285949992</v>
      </c>
      <c r="D40" s="48">
        <f>SUM(B$33:B40)/SUM(B$21:B28)*100-100</f>
        <v>4.1670413008287284</v>
      </c>
      <c r="F40" s="3" t="s">
        <v>5</v>
      </c>
    </row>
    <row r="41" spans="1:6" ht="13.5" customHeight="1" x14ac:dyDescent="0.25">
      <c r="A41" s="47">
        <v>42248</v>
      </c>
      <c r="B41" s="48">
        <v>106.65385085433655</v>
      </c>
      <c r="C41" s="48">
        <f t="shared" si="0"/>
        <v>4.8039726465773214</v>
      </c>
      <c r="D41" s="48">
        <f>SUM(B$33:B41)/SUM(B$21:B29)*100-100</f>
        <v>4.2367319797435528</v>
      </c>
      <c r="F41" s="3" t="s">
        <v>7</v>
      </c>
    </row>
    <row r="42" spans="1:6" ht="13.5" customHeight="1" x14ac:dyDescent="0.25">
      <c r="A42" s="47">
        <v>42278</v>
      </c>
      <c r="B42" s="48">
        <v>108.4685371359441</v>
      </c>
      <c r="C42" s="48">
        <f t="shared" si="0"/>
        <v>4.4033034168962502</v>
      </c>
      <c r="D42" s="48">
        <f>SUM(B$33:B42)/SUM(B$21:B30)*100-100</f>
        <v>4.2534692170144552</v>
      </c>
      <c r="F42" s="3" t="s">
        <v>8</v>
      </c>
    </row>
    <row r="43" spans="1:6" ht="13.5" customHeight="1" x14ac:dyDescent="0.25">
      <c r="A43" s="47">
        <v>42309</v>
      </c>
      <c r="B43" s="48">
        <v>111.4492526671298</v>
      </c>
      <c r="C43" s="48">
        <f t="shared" si="0"/>
        <v>4.0630403085205558</v>
      </c>
      <c r="D43" s="48">
        <f>SUM(B$33:B43)/SUM(B$21:B31)*100-100</f>
        <v>4.2355959661500862</v>
      </c>
      <c r="F43" s="3" t="s">
        <v>9</v>
      </c>
    </row>
    <row r="44" spans="1:6" ht="13.5" customHeight="1" x14ac:dyDescent="0.25">
      <c r="A44" s="49">
        <v>42339</v>
      </c>
      <c r="B44" s="50">
        <v>115.22125571760078</v>
      </c>
      <c r="C44" s="50">
        <f t="shared" si="0"/>
        <v>2.634377753462843</v>
      </c>
      <c r="D44" s="50">
        <f>SUM(B$33:B44)/SUM(B$21:B32)*100-100</f>
        <v>4.0921707141637285</v>
      </c>
      <c r="F44" s="3" t="s">
        <v>10</v>
      </c>
    </row>
    <row r="45" spans="1:6" ht="13.5" customHeight="1" x14ac:dyDescent="0.25">
      <c r="A45" s="51">
        <v>42370</v>
      </c>
      <c r="B45" s="52">
        <v>109.73135060760114</v>
      </c>
      <c r="C45" s="52">
        <f t="shared" si="0"/>
        <v>1.8346420511276733</v>
      </c>
      <c r="D45" s="53">
        <f>SUM(B$45:B45)/SUM(B$33:B33)*100-100</f>
        <v>1.8346420511276733</v>
      </c>
      <c r="F45" s="3">
        <f>+F33+1</f>
        <v>2016</v>
      </c>
    </row>
    <row r="46" spans="1:6" ht="13.5" customHeight="1" x14ac:dyDescent="0.25">
      <c r="A46" s="54">
        <v>42401</v>
      </c>
      <c r="B46" s="55">
        <v>109.43615196148579</v>
      </c>
      <c r="C46" s="55">
        <f t="shared" si="0"/>
        <v>2.1284057876182203</v>
      </c>
      <c r="D46" s="56">
        <f>SUM(B$45:B46)/SUM(B$33:B34)*100-100</f>
        <v>1.9811145327801967</v>
      </c>
      <c r="F46" s="3" t="s">
        <v>3</v>
      </c>
    </row>
    <row r="47" spans="1:6" ht="13.5" customHeight="1" x14ac:dyDescent="0.25">
      <c r="A47" s="54">
        <v>42430</v>
      </c>
      <c r="B47" s="55">
        <v>112.9585956899312</v>
      </c>
      <c r="C47" s="55">
        <f t="shared" si="0"/>
        <v>1.0889982082943277</v>
      </c>
      <c r="D47" s="56">
        <f>SUM(B$45:B47)/SUM(B$33:B35)*100-100</f>
        <v>1.6759373499603498</v>
      </c>
      <c r="F47" s="3" t="s">
        <v>4</v>
      </c>
    </row>
    <row r="48" spans="1:6" ht="13.5" customHeight="1" x14ac:dyDescent="0.25">
      <c r="A48" s="54">
        <v>42461</v>
      </c>
      <c r="B48" s="55">
        <v>112.27651330555753</v>
      </c>
      <c r="C48" s="55">
        <f t="shared" si="0"/>
        <v>4.2985183351804181</v>
      </c>
      <c r="D48" s="56">
        <f>SUM(B$45:B48)/SUM(B$33:B36)*100-100</f>
        <v>2.3259907624248086</v>
      </c>
      <c r="F48" s="3" t="s">
        <v>5</v>
      </c>
    </row>
    <row r="49" spans="1:6" ht="13.5" customHeight="1" x14ac:dyDescent="0.25">
      <c r="A49" s="54">
        <v>42491</v>
      </c>
      <c r="B49" s="55">
        <v>111.11359215697414</v>
      </c>
      <c r="C49" s="55">
        <f t="shared" si="0"/>
        <v>4.1683037991863614</v>
      </c>
      <c r="D49" s="56">
        <f>SUM(B$45:B49)/SUM(B$33:B37)*100-100</f>
        <v>2.689255543802588</v>
      </c>
      <c r="F49" s="3" t="s">
        <v>4</v>
      </c>
    </row>
    <row r="50" spans="1:6" ht="13.5" customHeight="1" x14ac:dyDescent="0.25">
      <c r="A50" s="54">
        <v>42522</v>
      </c>
      <c r="B50" s="55">
        <v>108.39922655810153</v>
      </c>
      <c r="C50" s="55">
        <f t="shared" si="0"/>
        <v>2.6243213571973882</v>
      </c>
      <c r="D50" s="56">
        <f>SUM(B$45:B50)/SUM(B$33:B38)*100-100</f>
        <v>2.6786479551752507</v>
      </c>
      <c r="F50" s="3" t="s">
        <v>6</v>
      </c>
    </row>
    <row r="51" spans="1:6" ht="13.5" customHeight="1" x14ac:dyDescent="0.25">
      <c r="A51" s="54">
        <v>42552</v>
      </c>
      <c r="B51" s="55">
        <v>109.35087888835747</v>
      </c>
      <c r="C51" s="55">
        <f t="shared" si="0"/>
        <v>0.59126482417590864</v>
      </c>
      <c r="D51" s="56">
        <f>SUM(B$45:B51)/SUM(B$33:B39)*100-100</f>
        <v>2.3782183981340808</v>
      </c>
      <c r="F51" s="3" t="s">
        <v>6</v>
      </c>
    </row>
    <row r="52" spans="1:6" ht="13.5" customHeight="1" x14ac:dyDescent="0.25">
      <c r="A52" s="54">
        <v>42583</v>
      </c>
      <c r="B52" s="55">
        <v>110.40998129087852</v>
      </c>
      <c r="C52" s="55">
        <f t="shared" si="0"/>
        <v>2.6882300745975698</v>
      </c>
      <c r="D52" s="56">
        <f>SUM(B$45:B52)/SUM(B$33:B40)*100-100</f>
        <v>2.416850108061297</v>
      </c>
      <c r="F52" s="3" t="s">
        <v>5</v>
      </c>
    </row>
    <row r="53" spans="1:6" ht="13.5" customHeight="1" x14ac:dyDescent="0.25">
      <c r="A53" s="54">
        <v>42614</v>
      </c>
      <c r="B53" s="55">
        <v>109.80355408428943</v>
      </c>
      <c r="C53" s="55">
        <f t="shared" si="0"/>
        <v>2.9532016000571844</v>
      </c>
      <c r="D53" s="56">
        <f>SUM(B$45:B53)/SUM(B$33:B41)*100-100</f>
        <v>2.4758550685551057</v>
      </c>
      <c r="F53" s="3" t="s">
        <v>7</v>
      </c>
    </row>
    <row r="54" spans="1:6" ht="13.5" customHeight="1" x14ac:dyDescent="0.25">
      <c r="A54" s="54">
        <v>42644</v>
      </c>
      <c r="B54" s="55">
        <v>110.44072239587072</v>
      </c>
      <c r="C54" s="55">
        <f t="shared" si="0"/>
        <v>1.8182095121784982</v>
      </c>
      <c r="D54" s="56">
        <f>SUM(B$45:B54)/SUM(B$33:B42)*100-100</f>
        <v>2.4096793212146679</v>
      </c>
      <c r="F54" s="3" t="s">
        <v>8</v>
      </c>
    </row>
    <row r="55" spans="1:6" ht="13.5" customHeight="1" x14ac:dyDescent="0.25">
      <c r="A55" s="54">
        <v>42675</v>
      </c>
      <c r="B55" s="55">
        <v>115.00401704155423</v>
      </c>
      <c r="C55" s="55">
        <f t="shared" si="0"/>
        <v>3.1895811675306476</v>
      </c>
      <c r="D55" s="56">
        <f>SUM(B$45:B55)/SUM(B$33:B43)*100-100</f>
        <v>2.4827580657450881</v>
      </c>
      <c r="F55" s="3" t="s">
        <v>9</v>
      </c>
    </row>
    <row r="56" spans="1:6" ht="13.5" customHeight="1" x14ac:dyDescent="0.25">
      <c r="A56" s="57">
        <v>42705</v>
      </c>
      <c r="B56" s="58">
        <v>120.62650453955297</v>
      </c>
      <c r="C56" s="58">
        <f t="shared" si="0"/>
        <v>4.6911906907177467</v>
      </c>
      <c r="D56" s="59">
        <f>SUM(B$45:B56)/SUM(B$33:B44)*100-100</f>
        <v>2.677802716055794</v>
      </c>
      <c r="F56" s="3" t="s">
        <v>10</v>
      </c>
    </row>
    <row r="57" spans="1:6" ht="13.5" customHeight="1" x14ac:dyDescent="0.25">
      <c r="A57" s="60">
        <v>42736</v>
      </c>
      <c r="B57" s="61">
        <v>115.39392005198165</v>
      </c>
      <c r="C57" s="61">
        <f t="shared" si="0"/>
        <v>5.1603934636964794</v>
      </c>
      <c r="D57" s="48">
        <f>SUM(B$57:B57)/SUM(B$45:B45)*100-100</f>
        <v>5.1603934636964794</v>
      </c>
      <c r="F57" s="3">
        <f>+F45+1</f>
        <v>2017</v>
      </c>
    </row>
    <row r="58" spans="1:6" ht="13.5" customHeight="1" x14ac:dyDescent="0.25">
      <c r="A58" s="47">
        <v>42767</v>
      </c>
      <c r="B58" s="48">
        <v>114.3171651649122</v>
      </c>
      <c r="C58" s="48">
        <f t="shared" si="0"/>
        <v>4.4601469586980755</v>
      </c>
      <c r="D58" s="48">
        <f>SUM(B$57:B58)/SUM(B$45:B46)*100-100</f>
        <v>4.8107417953003022</v>
      </c>
      <c r="F58" s="3" t="s">
        <v>3</v>
      </c>
    </row>
    <row r="59" spans="1:6" ht="13.5" customHeight="1" x14ac:dyDescent="0.25">
      <c r="A59" s="47">
        <v>42795</v>
      </c>
      <c r="B59" s="48">
        <v>118.08756402228697</v>
      </c>
      <c r="C59" s="48">
        <f t="shared" si="0"/>
        <v>4.5405737394564198</v>
      </c>
      <c r="D59" s="48">
        <f>SUM(B$57:B59)/SUM(B$45:B47)*100-100</f>
        <v>4.7188555980144571</v>
      </c>
      <c r="F59" s="3" t="s">
        <v>4</v>
      </c>
    </row>
    <row r="60" spans="1:6" ht="13.5" customHeight="1" x14ac:dyDescent="0.25">
      <c r="A60" s="47">
        <v>42826</v>
      </c>
      <c r="B60" s="48">
        <v>114.67151216770657</v>
      </c>
      <c r="C60" s="48">
        <f t="shared" si="0"/>
        <v>2.1331254343738948</v>
      </c>
      <c r="D60" s="48">
        <f>SUM(B$57:B60)/SUM(B$45:B48)*100-100</f>
        <v>4.0655813832197509</v>
      </c>
      <c r="F60" s="3" t="s">
        <v>5</v>
      </c>
    </row>
    <row r="61" spans="1:6" ht="13.5" customHeight="1" x14ac:dyDescent="0.25">
      <c r="A61" s="47">
        <v>42856</v>
      </c>
      <c r="B61" s="48">
        <v>113.71967366240443</v>
      </c>
      <c r="C61" s="48">
        <f t="shared" si="0"/>
        <v>2.3454209830140229</v>
      </c>
      <c r="D61" s="48">
        <f>SUM(B$57:B61)/SUM(B$45:B49)*100-100</f>
        <v>3.7215172499458902</v>
      </c>
      <c r="F61" s="3" t="s">
        <v>4</v>
      </c>
    </row>
    <row r="62" spans="1:6" ht="13.5" customHeight="1" x14ac:dyDescent="0.25">
      <c r="A62" s="47">
        <v>42887</v>
      </c>
      <c r="B62" s="48">
        <v>111.65741645634215</v>
      </c>
      <c r="C62" s="48">
        <f t="shared" si="0"/>
        <v>3.0057316843439281</v>
      </c>
      <c r="D62" s="48">
        <f>SUM(B$57:B62)/SUM(B$45:B50)*100-100</f>
        <v>3.6046490493378371</v>
      </c>
      <c r="F62" s="3" t="s">
        <v>6</v>
      </c>
    </row>
    <row r="63" spans="1:6" ht="13.5" customHeight="1" x14ac:dyDescent="0.25">
      <c r="A63" s="47">
        <v>42917</v>
      </c>
      <c r="B63" s="48">
        <v>113.84198044368709</v>
      </c>
      <c r="C63" s="48">
        <f t="shared" si="0"/>
        <v>4.1070557465887845</v>
      </c>
      <c r="D63" s="48">
        <f>SUM(B$57:B63)/SUM(B$45:B51)*100-100</f>
        <v>3.6756965180461378</v>
      </c>
      <c r="F63" s="3" t="s">
        <v>6</v>
      </c>
    </row>
    <row r="64" spans="1:6" ht="13.5" customHeight="1" x14ac:dyDescent="0.25">
      <c r="A64" s="47">
        <v>42948</v>
      </c>
      <c r="B64" s="48">
        <v>113.89417409356003</v>
      </c>
      <c r="C64" s="48">
        <f t="shared" si="0"/>
        <v>3.1556864351804279</v>
      </c>
      <c r="D64" s="48">
        <f>SUM(B$57:B64)/SUM(B$45:B52)*100-100</f>
        <v>3.6107244189413308</v>
      </c>
      <c r="F64" s="3" t="s">
        <v>5</v>
      </c>
    </row>
    <row r="65" spans="1:6" ht="13.5" customHeight="1" x14ac:dyDescent="0.25">
      <c r="A65" s="47">
        <v>42979</v>
      </c>
      <c r="B65" s="48">
        <v>112.06464388270506</v>
      </c>
      <c r="C65" s="48">
        <f t="shared" si="0"/>
        <v>2.0592136723369947</v>
      </c>
      <c r="D65" s="48">
        <f>SUM(B$57:B65)/SUM(B$45:B53)*100-100</f>
        <v>3.4392449519819621</v>
      </c>
      <c r="F65" s="3" t="s">
        <v>7</v>
      </c>
    </row>
    <row r="66" spans="1:6" ht="13.5" customHeight="1" x14ac:dyDescent="0.25">
      <c r="A66" s="47">
        <v>43009</v>
      </c>
      <c r="B66" s="48">
        <v>113.61119763729351</v>
      </c>
      <c r="C66" s="48">
        <f t="shared" si="0"/>
        <v>2.870748373103126</v>
      </c>
      <c r="D66" s="48">
        <f>SUM(B$57:B66)/SUM(B$45:B54)*100-100</f>
        <v>3.3823702322500537</v>
      </c>
      <c r="F66" s="3" t="s">
        <v>8</v>
      </c>
    </row>
    <row r="67" spans="1:6" ht="13.5" customHeight="1" x14ac:dyDescent="0.25">
      <c r="A67" s="47">
        <v>43040</v>
      </c>
      <c r="B67" s="48">
        <v>116.92073823638742</v>
      </c>
      <c r="C67" s="48">
        <f t="shared" si="0"/>
        <v>1.6666558648474279</v>
      </c>
      <c r="D67" s="48">
        <f>SUM(B$57:B67)/SUM(B$45:B55)*100-100</f>
        <v>3.2204947176034864</v>
      </c>
      <c r="F67" s="3" t="s">
        <v>9</v>
      </c>
    </row>
    <row r="68" spans="1:6" ht="13.5" customHeight="1" x14ac:dyDescent="0.25">
      <c r="A68" s="49">
        <v>43070</v>
      </c>
      <c r="B68" s="50">
        <v>122.62728412002156</v>
      </c>
      <c r="C68" s="50">
        <f t="shared" si="0"/>
        <v>1.6586566842053685</v>
      </c>
      <c r="D68" s="50">
        <f>SUM(B$57:B68)/SUM(B$45:B56)*100-100</f>
        <v>3.0798512854564706</v>
      </c>
      <c r="F68" s="3" t="s">
        <v>10</v>
      </c>
    </row>
    <row r="69" spans="1:6" ht="15" customHeight="1" x14ac:dyDescent="0.25">
      <c r="A69" s="51">
        <v>43101</v>
      </c>
      <c r="B69" s="52">
        <v>117.73800777474257</v>
      </c>
      <c r="C69" s="52">
        <f t="shared" si="0"/>
        <v>2.0313788817512943</v>
      </c>
      <c r="D69" s="53">
        <f>SUM(B$69:B69)/SUM(B$57:B57)*100-100</f>
        <v>2.0313788817512943</v>
      </c>
      <c r="F69" s="3">
        <f>+F57+1</f>
        <v>2018</v>
      </c>
    </row>
    <row r="70" spans="1:6" ht="15" customHeight="1" x14ac:dyDescent="0.25">
      <c r="A70" s="54">
        <v>43132</v>
      </c>
      <c r="B70" s="55">
        <v>117.75329022639235</v>
      </c>
      <c r="C70" s="55">
        <f t="shared" si="0"/>
        <v>3.0057822519682418</v>
      </c>
      <c r="D70" s="56">
        <f>SUM(B$69:B70)/SUM(B$57:B58)*100-100</f>
        <v>2.5162968425243264</v>
      </c>
      <c r="F70" s="3" t="s">
        <v>3</v>
      </c>
    </row>
    <row r="71" spans="1:6" ht="15" customHeight="1" x14ac:dyDescent="0.25">
      <c r="A71" s="54">
        <v>43160</v>
      </c>
      <c r="B71" s="55">
        <v>121.72123776372553</v>
      </c>
      <c r="C71" s="55">
        <f t="shared" si="0"/>
        <v>3.077101108422184</v>
      </c>
      <c r="D71" s="56">
        <f>SUM(B$69:B71)/SUM(B$57:B59)*100-100</f>
        <v>2.7067058903974299</v>
      </c>
      <c r="F71" s="3" t="s">
        <v>4</v>
      </c>
    </row>
    <row r="72" spans="1:6" ht="15" customHeight="1" x14ac:dyDescent="0.25">
      <c r="A72" s="54">
        <v>43191</v>
      </c>
      <c r="B72" s="55">
        <v>119.48038359466005</v>
      </c>
      <c r="C72" s="55">
        <f t="shared" si="0"/>
        <v>4.1936060108116067</v>
      </c>
      <c r="D72" s="56">
        <f>SUM(B$69:B72)/SUM(B$57:B60)*100-100</f>
        <v>3.0753893201165283</v>
      </c>
      <c r="F72" s="3" t="s">
        <v>5</v>
      </c>
    </row>
    <row r="73" spans="1:6" ht="15" customHeight="1" x14ac:dyDescent="0.25">
      <c r="A73" s="54">
        <v>43221</v>
      </c>
      <c r="B73" s="55">
        <v>118.66511838849094</v>
      </c>
      <c r="C73" s="55">
        <f t="shared" si="0"/>
        <v>4.3488031286194655</v>
      </c>
      <c r="D73" s="56">
        <f>SUM(B$69:B73)/SUM(B$57:B61)*100-100</f>
        <v>3.3267165631990707</v>
      </c>
      <c r="F73" s="3" t="s">
        <v>4</v>
      </c>
    </row>
    <row r="74" spans="1:6" ht="15" customHeight="1" x14ac:dyDescent="0.25">
      <c r="A74" s="54">
        <v>43252</v>
      </c>
      <c r="B74" s="55">
        <v>116.40210459263859</v>
      </c>
      <c r="C74" s="55">
        <f t="shared" si="0"/>
        <v>4.2493264548634926</v>
      </c>
      <c r="D74" s="56">
        <f>SUM(B$69:B74)/SUM(B$57:B62)*100-100</f>
        <v>3.476482716471935</v>
      </c>
      <c r="F74" s="3" t="s">
        <v>6</v>
      </c>
    </row>
    <row r="75" spans="1:6" ht="15" customHeight="1" x14ac:dyDescent="0.25">
      <c r="A75" s="54">
        <v>43282</v>
      </c>
      <c r="B75" s="55">
        <v>118.23531862485578</v>
      </c>
      <c r="C75" s="55">
        <f t="shared" si="0"/>
        <v>3.8591547371594572</v>
      </c>
      <c r="D75" s="56">
        <f>SUM(B$69:B75)/SUM(B$57:B63)*100-100</f>
        <v>3.5308231503436076</v>
      </c>
      <c r="F75" s="3" t="s">
        <v>6</v>
      </c>
    </row>
    <row r="76" spans="1:6" ht="15" customHeight="1" x14ac:dyDescent="0.25">
      <c r="A76" s="54">
        <v>43313</v>
      </c>
      <c r="B76" s="55">
        <v>118.00699574092</v>
      </c>
      <c r="C76" s="55">
        <f t="shared" si="0"/>
        <v>3.6110904531266357</v>
      </c>
      <c r="D76" s="56">
        <f>SUM(B$69:B76)/SUM(B$57:B64)*100-100</f>
        <v>3.5408080169288638</v>
      </c>
      <c r="F76" s="3" t="s">
        <v>5</v>
      </c>
    </row>
    <row r="77" spans="1:6" ht="15" customHeight="1" x14ac:dyDescent="0.25">
      <c r="A77" s="54">
        <v>43344</v>
      </c>
      <c r="B77" s="55">
        <v>115.43647785684379</v>
      </c>
      <c r="C77" s="55">
        <f t="shared" si="0"/>
        <v>3.0088294196231544</v>
      </c>
      <c r="D77" s="56">
        <f>SUM(B$69:B77)/SUM(B$57:B65)*100-100</f>
        <v>3.4827959455164432</v>
      </c>
      <c r="F77" s="3" t="s">
        <v>7</v>
      </c>
    </row>
    <row r="78" spans="1:6" ht="15" customHeight="1" x14ac:dyDescent="0.25">
      <c r="A78" s="54">
        <v>43374</v>
      </c>
      <c r="B78" s="55">
        <v>118.05273579009786</v>
      </c>
      <c r="C78" s="55">
        <f t="shared" si="0"/>
        <v>3.9094193575742935</v>
      </c>
      <c r="D78" s="56">
        <f>SUM(B$69:B78)/SUM(B$57:B66)*100-100</f>
        <v>3.5252658723859298</v>
      </c>
      <c r="F78" s="3" t="s">
        <v>8</v>
      </c>
    </row>
    <row r="79" spans="1:6" ht="15" customHeight="1" x14ac:dyDescent="0.25">
      <c r="A79" s="54">
        <v>43405</v>
      </c>
      <c r="B79" s="55">
        <v>121.16968886500258</v>
      </c>
      <c r="C79" s="55">
        <f t="shared" si="0"/>
        <v>3.6340436202384723</v>
      </c>
      <c r="D79" s="56">
        <f>SUM(B$69:B79)/SUM(B$57:B67)*100-100</f>
        <v>3.5353744218192134</v>
      </c>
      <c r="F79" s="3" t="s">
        <v>9</v>
      </c>
    </row>
    <row r="80" spans="1:6" ht="15" customHeight="1" x14ac:dyDescent="0.25">
      <c r="A80" s="57">
        <v>43435</v>
      </c>
      <c r="B80" s="58">
        <v>125.18826730924523</v>
      </c>
      <c r="C80" s="58">
        <f t="shared" si="0"/>
        <v>2.0884285317100506</v>
      </c>
      <c r="D80" s="59">
        <f>SUM(B$69:B80)/SUM(B$57:B68)*100-100</f>
        <v>3.4068734726747891</v>
      </c>
      <c r="F80" s="3" t="s">
        <v>10</v>
      </c>
    </row>
    <row r="81" spans="1:6" ht="15" customHeight="1" x14ac:dyDescent="0.25">
      <c r="A81" s="60">
        <v>43466</v>
      </c>
      <c r="B81" s="61">
        <v>121.92056205000517</v>
      </c>
      <c r="C81" s="61">
        <f t="shared" si="0"/>
        <v>3.5524248747818916</v>
      </c>
      <c r="D81" s="48">
        <f>SUM(B$81:B81)/SUM(B$69:B69)*100-100</f>
        <v>3.5524248747818916</v>
      </c>
      <c r="F81" s="3">
        <f>IF(B81=0,"",IF(B81="","",IF(B81&gt;0,F69+1,"")))</f>
        <v>2019</v>
      </c>
    </row>
    <row r="82" spans="1:6" ht="15" customHeight="1" x14ac:dyDescent="0.25">
      <c r="A82" s="47">
        <v>43497</v>
      </c>
      <c r="B82" s="48">
        <v>122.67639061020043</v>
      </c>
      <c r="C82" s="48">
        <f t="shared" si="0"/>
        <v>4.1808601478081187</v>
      </c>
      <c r="D82" s="48">
        <f>SUM(B$81:B82)/SUM(B$69:B70)*100-100</f>
        <v>3.8666629027739248</v>
      </c>
      <c r="F82" s="3" t="str">
        <f>IF(B82=0,"",IF(B82="","",IF(B82&gt;0,"f","")))</f>
        <v>f</v>
      </c>
    </row>
    <row r="83" spans="1:6" ht="15" customHeight="1" x14ac:dyDescent="0.25">
      <c r="A83" s="47">
        <v>43525</v>
      </c>
      <c r="B83" s="48">
        <v>125.93521783357295</v>
      </c>
      <c r="C83" s="48">
        <f t="shared" si="0"/>
        <v>3.4619924569180256</v>
      </c>
      <c r="D83" s="48">
        <f>SUM(B$81:B83)/SUM(B$69:B71)*100-100</f>
        <v>3.7287702404951233</v>
      </c>
      <c r="F83" s="3" t="str">
        <f>IF(B83=0,"",IF(B83="","",IF(B83&gt;0,"m","")))</f>
        <v>m</v>
      </c>
    </row>
    <row r="84" spans="1:6" ht="15" customHeight="1" x14ac:dyDescent="0.25">
      <c r="A84" s="47">
        <v>43556</v>
      </c>
      <c r="B84" s="48">
        <v>123.96542901315686</v>
      </c>
      <c r="C84" s="48">
        <f t="shared" si="0"/>
        <v>3.7537922825159598</v>
      </c>
      <c r="D84" s="48">
        <f>SUM(B$81:B84)/SUM(B$69:B72)*100-100</f>
        <v>3.7350418737784423</v>
      </c>
      <c r="F84" s="3" t="str">
        <f>IF(B84=0,"",IF(B84="","",IF(B84&gt;0,"a","")))</f>
        <v>a</v>
      </c>
    </row>
    <row r="85" spans="1:6" ht="15" customHeight="1" x14ac:dyDescent="0.25">
      <c r="A85" s="47">
        <v>43586</v>
      </c>
      <c r="B85" s="48">
        <v>123.68143235667314</v>
      </c>
      <c r="C85" s="48">
        <f t="shared" ref="C85:C148" si="1">IFERROR(IF(B85/B73*100-100=-100,"",B85/B73*100-100),"")</f>
        <v>4.2272860266818952</v>
      </c>
      <c r="D85" s="48">
        <f>SUM(B$81:B85)/SUM(B$69:B73)*100-100</f>
        <v>3.8331546176682849</v>
      </c>
      <c r="F85" s="3" t="str">
        <f>IF(B85=0,"",IF(B85="","",IF(B85&gt;0,"m","")))</f>
        <v>m</v>
      </c>
    </row>
    <row r="86" spans="1:6" ht="15" customHeight="1" x14ac:dyDescent="0.25">
      <c r="A86" s="47">
        <v>43617</v>
      </c>
      <c r="B86" s="48">
        <v>120.49924292601652</v>
      </c>
      <c r="C86" s="48">
        <f t="shared" si="1"/>
        <v>3.5198146525926575</v>
      </c>
      <c r="D86" s="48">
        <f>SUM(B$81:B86)/SUM(B$69:B74)*100-100</f>
        <v>3.781910625179691</v>
      </c>
      <c r="F86" s="3" t="str">
        <f>IF(B86=0,"",IF(B86="","",IF(B86&gt;0,"j","")))</f>
        <v>j</v>
      </c>
    </row>
    <row r="87" spans="1:6" ht="15" customHeight="1" x14ac:dyDescent="0.25">
      <c r="A87" s="47">
        <v>43647</v>
      </c>
      <c r="B87" s="48">
        <v>123.0362621913815</v>
      </c>
      <c r="C87" s="48">
        <f t="shared" si="1"/>
        <v>4.0604986922380135</v>
      </c>
      <c r="D87" s="48">
        <f>SUM(B$81:B87)/SUM(B$69:B75)*100-100</f>
        <v>3.8215963227802519</v>
      </c>
      <c r="F87" s="3" t="str">
        <f>IF(B87=0,"",IF(B87="","",IF(B87&gt;0,"j","")))</f>
        <v>j</v>
      </c>
    </row>
    <row r="88" spans="1:6" ht="15" customHeight="1" x14ac:dyDescent="0.25">
      <c r="A88" s="47">
        <v>43678</v>
      </c>
      <c r="B88" s="48">
        <v>121.98566613895458</v>
      </c>
      <c r="C88" s="48">
        <f t="shared" si="1"/>
        <v>3.3715546888165875</v>
      </c>
      <c r="D88" s="48">
        <f>SUM(B$81:B88)/SUM(B$69:B76)*100-100</f>
        <v>3.7655753063718294</v>
      </c>
      <c r="F88" s="3" t="str">
        <f>IF(B88=0,"",IF(B88="","",IF(B88&gt;0,"a","")))</f>
        <v>a</v>
      </c>
    </row>
    <row r="89" spans="1:6" ht="15" customHeight="1" x14ac:dyDescent="0.25">
      <c r="A89" s="47">
        <v>43709</v>
      </c>
      <c r="B89" s="48">
        <v>120.84599276680278</v>
      </c>
      <c r="C89" s="48">
        <f t="shared" si="1"/>
        <v>4.6861399536699935</v>
      </c>
      <c r="D89" s="48">
        <f>SUM(B$81:B89)/SUM(B$69:B77)*100-100</f>
        <v>3.865502755959966</v>
      </c>
      <c r="F89" s="3" t="str">
        <f>IF(B89=0,"",IF(B89="","",IF(B89&gt;0,"s","")))</f>
        <v>s</v>
      </c>
    </row>
    <row r="90" spans="1:6" ht="15" customHeight="1" x14ac:dyDescent="0.25">
      <c r="A90" s="47">
        <v>43739</v>
      </c>
      <c r="B90" s="48">
        <v>122.94067851455911</v>
      </c>
      <c r="C90" s="48">
        <f t="shared" si="1"/>
        <v>4.1404739091791924</v>
      </c>
      <c r="D90" s="48">
        <f>SUM(B$81:B90)/SUM(B$69:B78)*100-100</f>
        <v>3.8929774286262386</v>
      </c>
      <c r="F90" s="3" t="str">
        <f>IF(B90=0,"",IF(B90="","",IF(B90&gt;0,"o","")))</f>
        <v>o</v>
      </c>
    </row>
    <row r="91" spans="1:6" ht="15" customHeight="1" x14ac:dyDescent="0.25">
      <c r="A91" s="47">
        <v>43770</v>
      </c>
      <c r="B91" s="48">
        <v>127.0780309322309</v>
      </c>
      <c r="C91" s="48">
        <f t="shared" si="1"/>
        <v>4.8760891627038063</v>
      </c>
      <c r="D91" s="48">
        <f>SUM(B$81:B91)/SUM(B$69:B79)*100-100</f>
        <v>3.9844235608805718</v>
      </c>
      <c r="F91" s="3" t="str">
        <f>IF(B91=0,"",IF(B91="","",IF(B91&gt;0,"n","")))</f>
        <v>n</v>
      </c>
    </row>
    <row r="92" spans="1:6" ht="15" customHeight="1" x14ac:dyDescent="0.25">
      <c r="A92" s="49">
        <v>43800</v>
      </c>
      <c r="B92" s="50">
        <v>130.65426172981793</v>
      </c>
      <c r="C92" s="50">
        <f t="shared" si="1"/>
        <v>4.3662194054258947</v>
      </c>
      <c r="D92" s="50">
        <f>SUM(B$81:B92)/SUM(B$69:B80)*100-100</f>
        <v>4.0178979263575201</v>
      </c>
      <c r="F92" s="3" t="str">
        <f>IF(B92=0,"",IF(B92="","",IF(B92&gt;0,"d","")))</f>
        <v>d</v>
      </c>
    </row>
    <row r="93" spans="1:6" ht="15" customHeight="1" x14ac:dyDescent="0.25">
      <c r="A93" s="51">
        <v>43831</v>
      </c>
      <c r="B93" s="52">
        <v>127.12904993021111</v>
      </c>
      <c r="C93" s="52">
        <f t="shared" si="1"/>
        <v>4.272034013483065</v>
      </c>
      <c r="D93" s="53">
        <f>SUM(B$93:B93)/SUM(B$81:B81)*100-100</f>
        <v>4.272034013483065</v>
      </c>
      <c r="F93" s="3">
        <f>IF(B93=0,"",IF(B93="","",IF(B93&gt;0,F81+1,"")))</f>
        <v>2020</v>
      </c>
    </row>
    <row r="94" spans="1:6" ht="15" customHeight="1" x14ac:dyDescent="0.25">
      <c r="A94" s="54">
        <v>43862</v>
      </c>
      <c r="B94" s="55">
        <v>125.5278210062371</v>
      </c>
      <c r="C94" s="55">
        <f t="shared" si="1"/>
        <v>2.3243513946354994</v>
      </c>
      <c r="D94" s="56">
        <f>SUM(B$93:B94)/SUM(B$81:B82)*100-100</f>
        <v>3.2951834389529182</v>
      </c>
      <c r="F94" s="3" t="str">
        <f>IF(B94=0,"",IF(B94="","",IF(B94&gt;0,"f","")))</f>
        <v>f</v>
      </c>
    </row>
    <row r="95" spans="1:6" ht="15" customHeight="1" x14ac:dyDescent="0.25">
      <c r="A95" s="54">
        <v>43891</v>
      </c>
      <c r="B95" s="55">
        <v>120.91118323391389</v>
      </c>
      <c r="C95" s="55">
        <f t="shared" si="1"/>
        <v>-3.9893801639335464</v>
      </c>
      <c r="D95" s="56">
        <f>SUM(B$93:B95)/SUM(B$81:B83)*100-100</f>
        <v>0.81933065961261775</v>
      </c>
      <c r="F95" s="3" t="str">
        <f>IF(B95=0,"",IF(B95="","",IF(B95&gt;0,"m","")))</f>
        <v>m</v>
      </c>
    </row>
    <row r="96" spans="1:6" ht="15" customHeight="1" x14ac:dyDescent="0.25">
      <c r="A96" s="54">
        <v>43922</v>
      </c>
      <c r="B96" s="55">
        <v>112.08808973560548</v>
      </c>
      <c r="C96" s="55">
        <f t="shared" si="1"/>
        <v>-9.581170631282049</v>
      </c>
      <c r="D96" s="56">
        <f>SUM(B$93:B96)/SUM(B$81:B84)*100-100</f>
        <v>-1.7879673449949394</v>
      </c>
      <c r="F96" s="3" t="str">
        <f>IF(B96=0,"",IF(B96="","",IF(B96&gt;0,"a","")))</f>
        <v>a</v>
      </c>
    </row>
    <row r="97" spans="1:6" ht="15" customHeight="1" x14ac:dyDescent="0.25">
      <c r="A97" s="54">
        <v>43952</v>
      </c>
      <c r="B97" s="55">
        <v>110.96427402173238</v>
      </c>
      <c r="C97" s="55">
        <f t="shared" si="1"/>
        <v>-10.282188759155829</v>
      </c>
      <c r="D97" s="56">
        <f>SUM(B$93:B97)/SUM(B$81:B85)*100-100</f>
        <v>-3.4874385614336205</v>
      </c>
      <c r="F97" s="3" t="str">
        <f>IF(B97=0,"",IF(B97="","",IF(B97&gt;0,"m","")))</f>
        <v>m</v>
      </c>
    </row>
    <row r="98" spans="1:6" ht="15" customHeight="1" x14ac:dyDescent="0.25">
      <c r="A98" s="54">
        <v>43983</v>
      </c>
      <c r="B98" s="55">
        <v>111.0117160143564</v>
      </c>
      <c r="C98" s="55">
        <f t="shared" si="1"/>
        <v>-7.8735157842321257</v>
      </c>
      <c r="D98" s="56">
        <f>SUM(B$93:B98)/SUM(B$81:B86)*100-100</f>
        <v>-4.2029313582304297</v>
      </c>
      <c r="F98" s="3" t="str">
        <f>IF(B98=0,"",IF(B98="","",IF(B98&gt;0,"j","")))</f>
        <v>j</v>
      </c>
    </row>
    <row r="99" spans="1:6" ht="15" customHeight="1" x14ac:dyDescent="0.25">
      <c r="A99" s="54">
        <v>44013</v>
      </c>
      <c r="B99" s="55">
        <v>118.26070763784737</v>
      </c>
      <c r="C99" s="55">
        <f t="shared" si="1"/>
        <v>-3.8814203784131536</v>
      </c>
      <c r="D99" s="56">
        <f>SUM(B$93:B99)/SUM(B$81:B87)*100-100</f>
        <v>-4.1570257740577432</v>
      </c>
      <c r="F99" s="3" t="str">
        <f>IF(B99=0,"",IF(B99="","",IF(B99&gt;0,"j","")))</f>
        <v>j</v>
      </c>
    </row>
    <row r="100" spans="1:6" ht="15" customHeight="1" x14ac:dyDescent="0.25">
      <c r="A100" s="54">
        <v>44044</v>
      </c>
      <c r="B100" s="55">
        <v>120.62693709092541</v>
      </c>
      <c r="C100" s="55">
        <f t="shared" si="1"/>
        <v>-1.1138432006277128</v>
      </c>
      <c r="D100" s="56">
        <f>SUM(B$93:B100)/SUM(B$81:B88)*100-100</f>
        <v>-3.779649971730052</v>
      </c>
      <c r="F100" s="3" t="str">
        <f>IF(B100=0,"",IF(B100="","",IF(B100&gt;0,"a","")))</f>
        <v>a</v>
      </c>
    </row>
    <row r="101" spans="1:6" ht="15" customHeight="1" x14ac:dyDescent="0.25">
      <c r="A101" s="54">
        <v>44075</v>
      </c>
      <c r="B101" s="55">
        <v>121.82077605505758</v>
      </c>
      <c r="C101" s="55">
        <f>IFERROR(IF(B101/B89*100-100=-100,"",B101/B89*100-100),"")</f>
        <v>0.80663269500035994</v>
      </c>
      <c r="D101" s="56">
        <f>SUM(B$93:B101)/SUM(B$81:B89)*100-100</f>
        <v>-3.277874777506284</v>
      </c>
      <c r="F101" s="3" t="str">
        <f>IF(B101=0,"",IF(B101="","",IF(B101&gt;0,"s","")))</f>
        <v>s</v>
      </c>
    </row>
    <row r="102" spans="1:6" ht="15" customHeight="1" x14ac:dyDescent="0.25">
      <c r="A102" s="54">
        <v>44105</v>
      </c>
      <c r="B102" s="55">
        <v>125.69431940322193</v>
      </c>
      <c r="C102" s="55">
        <f t="shared" si="1"/>
        <v>2.2398126656969026</v>
      </c>
      <c r="D102" s="56">
        <f>SUM(B$93:B102)/SUM(B$81:B90)*100-100</f>
        <v>-2.7252430123564437</v>
      </c>
      <c r="F102" s="3" t="str">
        <f>IF(B102=0,"",IF(B102="","",IF(B102&gt;0,"o","")))</f>
        <v>o</v>
      </c>
    </row>
    <row r="103" spans="1:6" ht="15" customHeight="1" x14ac:dyDescent="0.25">
      <c r="A103" s="54">
        <v>44136</v>
      </c>
      <c r="B103" s="55">
        <v>128.69471925530442</v>
      </c>
      <c r="C103" s="55">
        <f t="shared" si="1"/>
        <v>1.2722012697345519</v>
      </c>
      <c r="D103" s="56">
        <f>SUM(B$93:B103)/SUM(B$81:B91)*100-100</f>
        <v>-2.3502241807528321</v>
      </c>
      <c r="F103" s="3" t="str">
        <f>IF(B103=0,"",IF(B103="","",IF(B103&gt;0,"n","")))</f>
        <v>n</v>
      </c>
    </row>
    <row r="104" spans="1:6" ht="15" customHeight="1" x14ac:dyDescent="0.25">
      <c r="A104" s="57">
        <v>44166</v>
      </c>
      <c r="B104" s="58">
        <v>135.9702155941053</v>
      </c>
      <c r="C104" s="58">
        <f t="shared" si="1"/>
        <v>4.0687183057834773</v>
      </c>
      <c r="D104" s="59">
        <f>SUM(B$93:B104)/SUM(B$81:B92)*100-100</f>
        <v>-1.7855518345678689</v>
      </c>
      <c r="F104" s="3" t="str">
        <f>IF(B104=0,"",IF(B104="","",IF(B104&gt;0,"d","")))</f>
        <v>d</v>
      </c>
    </row>
    <row r="105" spans="1:6" ht="15" customHeight="1" x14ac:dyDescent="0.25">
      <c r="A105" s="60">
        <v>44197</v>
      </c>
      <c r="B105" s="61">
        <v>128.85555476796955</v>
      </c>
      <c r="C105" s="61">
        <f t="shared" si="1"/>
        <v>1.3580726346230136</v>
      </c>
      <c r="D105" s="48">
        <f>SUM(B$105:B105)/SUM(B$93:B93)*100-100</f>
        <v>1.3580726346230136</v>
      </c>
      <c r="F105" s="3">
        <f>IF(B105=0,"",IF(B105="","",IF(B105&gt;0,F93+1,"")))</f>
        <v>2021</v>
      </c>
    </row>
    <row r="106" spans="1:6" ht="15" customHeight="1" x14ac:dyDescent="0.25">
      <c r="A106" s="47">
        <v>44228</v>
      </c>
      <c r="B106" s="48">
        <v>128.52347659416967</v>
      </c>
      <c r="C106" s="48">
        <f t="shared" si="1"/>
        <v>2.3864475332394477</v>
      </c>
      <c r="D106" s="48">
        <f>SUM(B$105:B106)/SUM(B$93:B94)*100-100</f>
        <v>1.8690013884003207</v>
      </c>
      <c r="F106" s="3" t="str">
        <f>IF(B106=0,"",IF(B106="","",IF(B106&gt;0,"f","")))</f>
        <v>f</v>
      </c>
    </row>
    <row r="107" spans="1:6" ht="15" customHeight="1" x14ac:dyDescent="0.25">
      <c r="A107" s="47">
        <v>44256</v>
      </c>
      <c r="B107" s="48">
        <v>132.97136798033455</v>
      </c>
      <c r="C107" s="48">
        <f t="shared" si="1"/>
        <v>9.9744162813204014</v>
      </c>
      <c r="D107" s="48">
        <f>SUM(B$105:B107)/SUM(B$93:B95)*100-100</f>
        <v>4.4924465528463458</v>
      </c>
      <c r="F107" s="3" t="str">
        <f>IF(B107=0,"",IF(B107="","",IF(B107&gt;0,"m","")))</f>
        <v>m</v>
      </c>
    </row>
    <row r="108" spans="1:6" ht="15" customHeight="1" x14ac:dyDescent="0.25">
      <c r="A108" s="47">
        <v>44287</v>
      </c>
      <c r="B108" s="48">
        <v>129.39933985228328</v>
      </c>
      <c r="C108" s="48">
        <f t="shared" si="1"/>
        <v>15.444326116638933</v>
      </c>
      <c r="D108" s="48">
        <f>SUM(B$105:B108)/SUM(B$93:B96)*100-100</f>
        <v>7.0201099515772967</v>
      </c>
      <c r="F108" s="3" t="str">
        <f>IF(B108=0,"",IF(B108="","",IF(B108&gt;0,"a","")))</f>
        <v>a</v>
      </c>
    </row>
    <row r="109" spans="1:6" ht="15" customHeight="1" x14ac:dyDescent="0.25">
      <c r="A109" s="47">
        <v>44317</v>
      </c>
      <c r="B109" s="48">
        <v>129.44473040125925</v>
      </c>
      <c r="C109" s="48">
        <f t="shared" si="1"/>
        <v>16.654420120756598</v>
      </c>
      <c r="D109" s="48">
        <f>SUM(B$105:B109)/SUM(B$93:B97)*100-100</f>
        <v>8.8119766083311077</v>
      </c>
      <c r="F109" s="3" t="str">
        <f>IF(B109=0,"",IF(B109="","",IF(B109&gt;0,"m","")))</f>
        <v>m</v>
      </c>
    </row>
    <row r="110" spans="1:6" ht="15" customHeight="1" x14ac:dyDescent="0.25">
      <c r="A110" s="47">
        <v>44348</v>
      </c>
      <c r="B110" s="48">
        <v>127.14283494868907</v>
      </c>
      <c r="C110" s="48">
        <f t="shared" si="1"/>
        <v>14.531005837479839</v>
      </c>
      <c r="D110" s="48">
        <f>SUM(B$105:B110)/SUM(B$93:B98)*100-100</f>
        <v>9.7091648763755387</v>
      </c>
      <c r="F110" s="3" t="str">
        <f>IF(B110=0,"",IF(B110="","",IF(B110&gt;0,"j","")))</f>
        <v>j</v>
      </c>
    </row>
    <row r="111" spans="1:6" ht="15" customHeight="1" x14ac:dyDescent="0.25">
      <c r="A111" s="47">
        <v>44378</v>
      </c>
      <c r="B111" s="48">
        <v>131.01755656495271</v>
      </c>
      <c r="C111" s="48">
        <f t="shared" si="1"/>
        <v>10.78705614224036</v>
      </c>
      <c r="D111" s="48">
        <f>SUM(B$105:B111)/SUM(B$93:B99)*100-100</f>
        <v>9.863509577576707</v>
      </c>
      <c r="F111" s="3" t="str">
        <f>IF(B111=0,"",IF(B111="","",IF(B111&gt;0,"j","")))</f>
        <v>j</v>
      </c>
    </row>
    <row r="112" spans="1:6" ht="15" customHeight="1" x14ac:dyDescent="0.25">
      <c r="A112" s="47">
        <v>44409</v>
      </c>
      <c r="B112" s="48">
        <v>129.97429936027891</v>
      </c>
      <c r="C112" s="48">
        <f t="shared" si="1"/>
        <v>7.748984177810712</v>
      </c>
      <c r="D112" s="48">
        <f>SUM(B$105:B112)/SUM(B$93:B100)*100-100</f>
        <v>9.5940289728154227</v>
      </c>
      <c r="F112" s="3" t="str">
        <f>IF(B112=0,"",IF(B112="","",IF(B112&gt;0,"a","")))</f>
        <v>a</v>
      </c>
    </row>
    <row r="113" spans="1:6" ht="15" customHeight="1" x14ac:dyDescent="0.25">
      <c r="A113" s="47">
        <v>44440</v>
      </c>
      <c r="B113" s="48">
        <v>129.09312007050778</v>
      </c>
      <c r="C113" s="48">
        <f t="shared" si="1"/>
        <v>5.9697075088106715</v>
      </c>
      <c r="D113" s="48">
        <f>SUM(B$105:B113)/SUM(B$93:B101)*100-100</f>
        <v>9.1807547116587358</v>
      </c>
      <c r="F113" s="3" t="str">
        <f>IF(B113=0,"",IF(B113="","",IF(B113&gt;0,"s","")))</f>
        <v>s</v>
      </c>
    </row>
    <row r="114" spans="1:6" ht="15" customHeight="1" x14ac:dyDescent="0.25">
      <c r="A114" s="47">
        <v>44470</v>
      </c>
      <c r="B114" s="48">
        <v>131.32724025011387</v>
      </c>
      <c r="C114" s="48">
        <f t="shared" si="1"/>
        <v>4.4814442479470955</v>
      </c>
      <c r="D114" s="48">
        <f>SUM(B$105:B114)/SUM(B$93:B102)*100-100</f>
        <v>8.6860651148984402</v>
      </c>
      <c r="F114" s="3" t="str">
        <f>IF(B114=0,"",IF(B114="","",IF(B114&gt;0,"o","")))</f>
        <v>o</v>
      </c>
    </row>
    <row r="115" spans="1:6" ht="15" customHeight="1" x14ac:dyDescent="0.25">
      <c r="A115" s="47">
        <v>44501</v>
      </c>
      <c r="B115" s="48">
        <v>136.64862556917467</v>
      </c>
      <c r="C115" s="48">
        <f t="shared" si="1"/>
        <v>6.1804449785474844</v>
      </c>
      <c r="D115" s="48">
        <f>SUM(B$105:B115)/SUM(B$93:B103)*100-100</f>
        <v>8.4422812896775667</v>
      </c>
      <c r="F115" s="3" t="str">
        <f>IF(B115=0,"",IF(B115="","",IF(B115&gt;0,"n","")))</f>
        <v>n</v>
      </c>
    </row>
    <row r="116" spans="1:6" ht="15" customHeight="1" x14ac:dyDescent="0.25">
      <c r="A116" s="49">
        <v>44531</v>
      </c>
      <c r="B116" s="50">
        <v>141.60598237340403</v>
      </c>
      <c r="C116" s="50">
        <f t="shared" si="1"/>
        <v>4.1448538966228199</v>
      </c>
      <c r="D116" s="50">
        <f>SUM(B$105:B116)/SUM(B$93:B104)*100-100</f>
        <v>8.0417039223967208</v>
      </c>
      <c r="F116" s="3" t="str">
        <f>IF(B116=0,"",IF(B116="","",IF(B116&gt;0,"d","")))</f>
        <v>d</v>
      </c>
    </row>
    <row r="117" spans="1:6" ht="15" customHeight="1" x14ac:dyDescent="0.25">
      <c r="A117" s="51">
        <v>44562</v>
      </c>
      <c r="B117" s="52">
        <v>134.87762594234579</v>
      </c>
      <c r="C117" s="52">
        <f t="shared" si="1"/>
        <v>4.6735052945293631</v>
      </c>
      <c r="D117" s="53">
        <f>SUM(B$117:B117)/SUM(B$105:B105)*100-100</f>
        <v>4.6735052945293631</v>
      </c>
      <c r="F117" s="3">
        <f>IF(B117=0,"",IF(B117="","",IF(B117&gt;0,F105+1,"")))</f>
        <v>2022</v>
      </c>
    </row>
    <row r="118" spans="1:6" ht="15" customHeight="1" x14ac:dyDescent="0.25">
      <c r="A118" s="54">
        <v>44593</v>
      </c>
      <c r="B118" s="55">
        <v>134.20809130270499</v>
      </c>
      <c r="C118" s="55">
        <f t="shared" si="1"/>
        <v>4.4230166030174018</v>
      </c>
      <c r="D118" s="56">
        <f>SUM(B$117:B118)/SUM(B$105:B106)*100-100</f>
        <v>4.5484225427983205</v>
      </c>
      <c r="F118" s="3" t="str">
        <f>IF(B118=0,"",IF(B118="","",IF(B118&gt;0,"f","")))</f>
        <v>f</v>
      </c>
    </row>
    <row r="119" spans="1:6" ht="15" customHeight="1" x14ac:dyDescent="0.25">
      <c r="A119" s="54">
        <v>44621</v>
      </c>
      <c r="B119" s="55">
        <v>138.93284175360458</v>
      </c>
      <c r="C119" s="55">
        <f t="shared" si="1"/>
        <v>4.4832762600078695</v>
      </c>
      <c r="D119" s="56">
        <f>SUM(B$117:B119)/SUM(B$105:B107)*100-100</f>
        <v>4.5262307111617446</v>
      </c>
      <c r="F119" s="3" t="str">
        <f>IF(B119=0,"",IF(B119="","",IF(B119&gt;0,"m","")))</f>
        <v>m</v>
      </c>
    </row>
    <row r="120" spans="1:6" ht="15" customHeight="1" x14ac:dyDescent="0.25">
      <c r="A120" s="54">
        <v>44652</v>
      </c>
      <c r="B120" s="55">
        <v>135.79977705412296</v>
      </c>
      <c r="C120" s="55">
        <f t="shared" si="1"/>
        <v>4.9462672755101806</v>
      </c>
      <c r="D120" s="56">
        <f>SUM(B$117:B120)/SUM(B$105:B108)*100-100</f>
        <v>4.6308049899766104</v>
      </c>
      <c r="F120" s="3" t="str">
        <f>IF(B120=0,"",IF(B120="","",IF(B120&gt;0,"a","")))</f>
        <v>a</v>
      </c>
    </row>
    <row r="121" spans="1:6" ht="15" customHeight="1" x14ac:dyDescent="0.25">
      <c r="A121" s="54">
        <v>44682</v>
      </c>
      <c r="B121" s="55">
        <v>135.8772347077072</v>
      </c>
      <c r="C121" s="55">
        <f t="shared" si="1"/>
        <v>4.9693056538556277</v>
      </c>
      <c r="D121" s="56">
        <f>SUM(B$117:B121)/SUM(B$105:B109)*100-100</f>
        <v>4.6982995994173393</v>
      </c>
      <c r="F121" s="3" t="str">
        <f>IF(B121=0,"",IF(B121="","",IF(B121&gt;0,"m","")))</f>
        <v>m</v>
      </c>
    </row>
    <row r="122" spans="1:6" ht="15" customHeight="1" x14ac:dyDescent="0.25">
      <c r="A122" s="54">
        <v>44713</v>
      </c>
      <c r="B122" s="55">
        <v>132.61100870654525</v>
      </c>
      <c r="C122" s="55">
        <f t="shared" si="1"/>
        <v>4.3008115715391853</v>
      </c>
      <c r="D122" s="56">
        <f>SUM(B$117:B122)/SUM(B$105:B110)*100-100</f>
        <v>4.6332019228961627</v>
      </c>
      <c r="F122" s="3" t="str">
        <f>IF(B122=0,"",IF(B122="","",IF(B122&gt;0,"j","")))</f>
        <v>j</v>
      </c>
    </row>
    <row r="123" spans="1:6" ht="15" customHeight="1" x14ac:dyDescent="0.25">
      <c r="A123" s="54">
        <v>44743</v>
      </c>
      <c r="B123" s="55">
        <v>135.5991096823536</v>
      </c>
      <c r="C123" s="55">
        <f t="shared" si="1"/>
        <v>3.4969001388218857</v>
      </c>
      <c r="D123" s="56">
        <f>SUM(B$117:B123)/SUM(B$105:B111)*100-100</f>
        <v>4.4691255624215671</v>
      </c>
      <c r="F123" s="3" t="str">
        <f>IF(B123=0,"",IF(B123="","",IF(B123&gt;0,"j","")))</f>
        <v>j</v>
      </c>
    </row>
    <row r="124" spans="1:6" ht="15" customHeight="1" x14ac:dyDescent="0.25">
      <c r="A124" s="54">
        <v>44774</v>
      </c>
      <c r="B124" s="55">
        <v>135.96715941717051</v>
      </c>
      <c r="C124" s="55">
        <f t="shared" si="1"/>
        <v>4.6108038946067751</v>
      </c>
      <c r="D124" s="56">
        <f>SUM(B$117:B124)/SUM(B$105:B112)*100-100</f>
        <v>4.4868774416340926</v>
      </c>
      <c r="F124" s="3" t="str">
        <f>IF(B124=0,"",IF(B124="","",IF(B124&gt;0,"a","")))</f>
        <v>a</v>
      </c>
    </row>
    <row r="125" spans="1:6" ht="15" customHeight="1" x14ac:dyDescent="0.25">
      <c r="A125" s="54">
        <v>44805</v>
      </c>
      <c r="B125" s="55">
        <v>134.00655505720346</v>
      </c>
      <c r="C125" s="55">
        <f t="shared" si="1"/>
        <v>3.8061168434166461</v>
      </c>
      <c r="D125" s="56">
        <f>SUM(B$117:B125)/SUM(B$105:B113)*100-100</f>
        <v>4.4115346510246667</v>
      </c>
      <c r="F125" s="3" t="str">
        <f>IF(B125=0,"",IF(B125="","",IF(B125&gt;0,"s","")))</f>
        <v>s</v>
      </c>
    </row>
    <row r="126" spans="1:6" ht="15" customHeight="1" x14ac:dyDescent="0.25">
      <c r="A126" s="54">
        <v>44835</v>
      </c>
      <c r="B126" s="55">
        <v>136.12195528091232</v>
      </c>
      <c r="C126" s="55">
        <f t="shared" si="1"/>
        <v>3.6509676299196343</v>
      </c>
      <c r="D126" s="56">
        <f>SUM(B$117:B126)/SUM(B$105:B114)*100-100</f>
        <v>4.3345682054149393</v>
      </c>
      <c r="F126" s="3" t="str">
        <f>IF(B126=0,"",IF(B126="","",IF(B126&gt;0,"o","")))</f>
        <v>o</v>
      </c>
    </row>
    <row r="127" spans="1:6" ht="15" customHeight="1" x14ac:dyDescent="0.25">
      <c r="A127" s="54">
        <v>44866</v>
      </c>
      <c r="B127" s="55">
        <v>141.21452613080493</v>
      </c>
      <c r="C127" s="55">
        <f t="shared" si="1"/>
        <v>3.3413439342051134</v>
      </c>
      <c r="D127" s="56">
        <f>SUM(B$117:B127)/SUM(B$105:B115)*100-100</f>
        <v>4.2399482201010699</v>
      </c>
      <c r="F127" s="3" t="str">
        <f>IF(B127=0,"",IF(B127="","",IF(B127&gt;0,"n","")))</f>
        <v>n</v>
      </c>
    </row>
    <row r="128" spans="1:6" ht="15" customHeight="1" x14ac:dyDescent="0.25">
      <c r="A128" s="57">
        <v>44896</v>
      </c>
      <c r="B128" s="58">
        <v>146.27002537861279</v>
      </c>
      <c r="C128" s="58">
        <f t="shared" si="1"/>
        <v>3.2936765290819636</v>
      </c>
      <c r="D128" s="59">
        <f>SUM(B$117:B128)/SUM(B$105:B116)*100-100</f>
        <v>4.1549245009648672</v>
      </c>
      <c r="F128" s="3" t="str">
        <f>IF(B128=0,"",IF(B128="","",IF(B128&gt;0,"d","")))</f>
        <v>d</v>
      </c>
    </row>
    <row r="129" spans="1:6" ht="15" customHeight="1" x14ac:dyDescent="0.25">
      <c r="A129" s="60">
        <v>44927</v>
      </c>
      <c r="B129" s="61">
        <v>139.28127610027522</v>
      </c>
      <c r="C129" s="61">
        <f t="shared" si="1"/>
        <v>3.2649226490773202</v>
      </c>
      <c r="D129" s="48">
        <f>SUM(B$129:B129)/SUM(B$117:B117)*100-100</f>
        <v>3.2649226490773202</v>
      </c>
      <c r="F129" s="3">
        <f>IF(B129=0,"",IF(B129="","",IF(B129&gt;0,F117+1,"")))</f>
        <v>2023</v>
      </c>
    </row>
    <row r="130" spans="1:6" ht="15" customHeight="1" x14ac:dyDescent="0.25">
      <c r="A130" s="47">
        <v>44958</v>
      </c>
      <c r="B130" s="48">
        <v>140.48576553133989</v>
      </c>
      <c r="C130" s="48">
        <f t="shared" si="1"/>
        <v>4.6775676247981863</v>
      </c>
      <c r="D130" s="48">
        <f>SUM(B$129:B130)/SUM(B$117:B118)*100-100</f>
        <v>3.9694876769832916</v>
      </c>
      <c r="F130" s="3" t="str">
        <f>IF(B130=0,"",IF(B130="","",IF(B130&gt;0,"f","")))</f>
        <v>f</v>
      </c>
    </row>
    <row r="131" spans="1:6" ht="15" customHeight="1" x14ac:dyDescent="0.25">
      <c r="A131" s="47">
        <v>44986</v>
      </c>
      <c r="B131" s="48">
        <v>144.53659027513564</v>
      </c>
      <c r="C131" s="48">
        <f t="shared" si="1"/>
        <v>4.03342251608818</v>
      </c>
      <c r="D131" s="48">
        <f>SUM(B$129:B131)/SUM(B$117:B119)*100-100</f>
        <v>3.9912578849505422</v>
      </c>
      <c r="F131" s="3" t="str">
        <f>IF(B131=0,"",IF(B131="","",IF(B131&gt;0,"m","")))</f>
        <v>m</v>
      </c>
    </row>
    <row r="132" spans="1:6" ht="15" customHeight="1" x14ac:dyDescent="0.25">
      <c r="A132" s="47">
        <v>45017</v>
      </c>
      <c r="B132" s="48">
        <v>140.38055038444887</v>
      </c>
      <c r="C132" s="48">
        <f t="shared" si="1"/>
        <v>3.3731817751808677</v>
      </c>
      <c r="D132" s="48">
        <f>SUM(B$129:B132)/SUM(B$117:B120)*100-100</f>
        <v>3.8369148031809317</v>
      </c>
      <c r="F132" s="3" t="str">
        <f>IF(B132=0,"",IF(B132="","",IF(B132&gt;0,"a","")))</f>
        <v>a</v>
      </c>
    </row>
    <row r="133" spans="1:6" ht="15" customHeight="1" x14ac:dyDescent="0.25">
      <c r="A133" s="47">
        <v>45047</v>
      </c>
      <c r="B133" s="48">
        <v>141.11591633507433</v>
      </c>
      <c r="C133" s="48">
        <f t="shared" si="1"/>
        <v>3.8554520473104645</v>
      </c>
      <c r="D133" s="48">
        <f>SUM(B$129:B133)/SUM(B$117:B121)*100-100</f>
        <v>3.8406205643772466</v>
      </c>
      <c r="F133" s="3" t="str">
        <f>IF(B133=0,"",IF(B133="","",IF(B133&gt;0,"m","")))</f>
        <v>m</v>
      </c>
    </row>
    <row r="134" spans="1:6" ht="15" customHeight="1" x14ac:dyDescent="0.25">
      <c r="A134" s="47">
        <v>45078</v>
      </c>
      <c r="B134" s="48">
        <v>139.65491123762141</v>
      </c>
      <c r="C134" s="48">
        <f>IFERROR(IF(B134/B122*100-100=-100,"",B134/B122*100-100),"")</f>
        <v>5.311702700839561</v>
      </c>
      <c r="D134" s="48">
        <f>SUM(B$129:B134)/SUM(B$117:B122)*100-100</f>
        <v>4.0807782719935375</v>
      </c>
      <c r="F134" s="3" t="str">
        <f>IF(B134=0,"",IF(B134="","",IF(B134&gt;0,"j","")))</f>
        <v>j</v>
      </c>
    </row>
    <row r="135" spans="1:6" ht="15" customHeight="1" x14ac:dyDescent="0.25">
      <c r="A135" s="47">
        <v>45108</v>
      </c>
      <c r="B135" s="48">
        <v>142.48262868720963</v>
      </c>
      <c r="C135" s="48">
        <f t="shared" si="1"/>
        <v>5.0763747792894378</v>
      </c>
      <c r="D135" s="48">
        <f>SUM(B$129:B135)/SUM(B$117:B123)*100-100</f>
        <v>4.2231996136286227</v>
      </c>
      <c r="F135" s="3" t="str">
        <f>IF(B135=0,"",IF(B135="","",IF(B135&gt;0,"j","")))</f>
        <v>j</v>
      </c>
    </row>
    <row r="136" spans="1:6" ht="15" customHeight="1" x14ac:dyDescent="0.25">
      <c r="A136" s="47">
        <v>45139</v>
      </c>
      <c r="B136" s="48">
        <v>141.10203684434816</v>
      </c>
      <c r="C136" s="48">
        <f t="shared" si="1"/>
        <v>3.7765571106938864</v>
      </c>
      <c r="D136" s="48">
        <f>SUM(B$129:B136)/SUM(B$117:B124)*100-100</f>
        <v>4.1671702440588092</v>
      </c>
      <c r="F136" s="3" t="str">
        <f>IF(B136=0,"",IF(B136="","",IF(B136&gt;0,"a","")))</f>
        <v>a</v>
      </c>
    </row>
    <row r="137" spans="1:6" ht="15" customHeight="1" x14ac:dyDescent="0.25">
      <c r="A137" s="47">
        <v>45170</v>
      </c>
      <c r="B137" s="48">
        <v>138.72130028105465</v>
      </c>
      <c r="C137" s="48">
        <f t="shared" si="1"/>
        <v>3.5182944758475543</v>
      </c>
      <c r="D137" s="48">
        <f>SUM(B$129:B137)/SUM(B$117:B125)*100-100</f>
        <v>4.0957726934480121</v>
      </c>
      <c r="F137" s="3" t="str">
        <f>IF(B137=0,"",IF(B137="","",IF(B137&gt;0,"s","")))</f>
        <v>s</v>
      </c>
    </row>
    <row r="138" spans="1:6" ht="15" customHeight="1" x14ac:dyDescent="0.25">
      <c r="A138" s="47">
        <v>45200</v>
      </c>
      <c r="B138" s="48">
        <v>137.78507541959485</v>
      </c>
      <c r="C138" s="48">
        <f t="shared" si="1"/>
        <v>1.2217868419906068</v>
      </c>
      <c r="D138" s="48">
        <f>SUM(B$129:B138)/SUM(B$117:B126)*100-100</f>
        <v>3.8068419837576499</v>
      </c>
      <c r="F138" s="3" t="str">
        <f>IF(B138=0,"",IF(B138="","",IF(B138&gt;0,"o","")))</f>
        <v>o</v>
      </c>
    </row>
    <row r="139" spans="1:6" ht="15" customHeight="1" x14ac:dyDescent="0.25">
      <c r="A139" s="47">
        <v>45231</v>
      </c>
      <c r="B139" s="48">
        <v>144.38138095463628</v>
      </c>
      <c r="C139" s="48">
        <f t="shared" si="1"/>
        <v>2.2425843223082893</v>
      </c>
      <c r="D139" s="48">
        <f>SUM(B$129:B139)/SUM(B$117:B127)*100-100</f>
        <v>3.6591068596067942</v>
      </c>
      <c r="F139" s="3" t="str">
        <f>IF(B139=0,"",IF(B139="","",IF(B139&gt;0,"n","")))</f>
        <v>n</v>
      </c>
    </row>
    <row r="140" spans="1:6" ht="15" customHeight="1" x14ac:dyDescent="0.25">
      <c r="A140" s="47">
        <v>45261</v>
      </c>
      <c r="B140" s="48">
        <v>149.40937382512618</v>
      </c>
      <c r="C140" s="48">
        <f t="shared" ref="C140" si="2">IFERROR(IF(B140/B128*100-100=-100,"",B140/B128*100-100),"")</f>
        <v>2.1462691610173437</v>
      </c>
      <c r="D140" s="50">
        <f>SUM(B$129:B140)/SUM(B$117:B128)*100-100</f>
        <v>3.5243004581856638</v>
      </c>
      <c r="F140" s="3" t="str">
        <f>IF(B140=0,"",IF(B140="","",IF(B140&gt;0,"d","")))</f>
        <v>d</v>
      </c>
    </row>
    <row r="141" spans="1:6" ht="15" customHeight="1" x14ac:dyDescent="0.25">
      <c r="A141" s="51">
        <v>45292</v>
      </c>
      <c r="B141" s="52">
        <v>144.89243628285399</v>
      </c>
      <c r="C141" s="52">
        <f t="shared" si="1"/>
        <v>4.0286536278853617</v>
      </c>
      <c r="D141" s="53">
        <f>SUM(B$141:B141)/SUM(B$129:B129)*100-100</f>
        <v>4.0286536278853617</v>
      </c>
      <c r="F141" s="3">
        <f>IF(B141=0,"",IF(B141="","",IF(B141&gt;0,F129+1,"")))</f>
        <v>2024</v>
      </c>
    </row>
    <row r="142" spans="1:6" ht="15" customHeight="1" x14ac:dyDescent="0.25">
      <c r="A142" s="54">
        <v>45323</v>
      </c>
      <c r="B142" s="55">
        <v>144.26868544862199</v>
      </c>
      <c r="C142" s="55">
        <f t="shared" si="1"/>
        <v>2.6927425016865385</v>
      </c>
      <c r="D142" s="56">
        <f>SUM(B$141:B142)/SUM(B$129:B130)*100-100</f>
        <v>3.3578222956764705</v>
      </c>
      <c r="F142" s="3" t="str">
        <f>IF(B142=0,"",IF(B142="","",IF(B142&gt;0,"f","")))</f>
        <v>f</v>
      </c>
    </row>
    <row r="143" spans="1:6" ht="15" customHeight="1" x14ac:dyDescent="0.25">
      <c r="A143" s="54">
        <v>45352</v>
      </c>
      <c r="B143" s="55">
        <v>147.47590037921842</v>
      </c>
      <c r="C143" s="55">
        <f t="shared" si="1"/>
        <v>2.03360968906739</v>
      </c>
      <c r="D143" s="56">
        <f>SUM(B$141:B143)/SUM(B$129:B131)*100-100</f>
        <v>2.906736892286176</v>
      </c>
      <c r="F143" s="3" t="str">
        <f>IF(B143=0,"",IF(B143="","",IF(B143&gt;0,"m","")))</f>
        <v>m</v>
      </c>
    </row>
    <row r="144" spans="1:6" ht="15" customHeight="1" x14ac:dyDescent="0.25">
      <c r="A144" s="54">
        <v>45383</v>
      </c>
      <c r="B144" s="55">
        <v>146.02554709391205</v>
      </c>
      <c r="C144" s="55">
        <f t="shared" si="1"/>
        <v>4.0212099852890475</v>
      </c>
      <c r="D144" s="56">
        <f>SUM(B$141:B144)/SUM(B$129:B132)*100-100</f>
        <v>3.1837950268873669</v>
      </c>
      <c r="F144" s="3" t="str">
        <f>IF(B144=0,"",IF(B144="","",IF(B144&gt;0,"a","")))</f>
        <v>a</v>
      </c>
    </row>
    <row r="145" spans="1:6" ht="15" customHeight="1" x14ac:dyDescent="0.25">
      <c r="A145" s="54">
        <v>45413</v>
      </c>
      <c r="B145" s="55">
        <v>147.62251725921061</v>
      </c>
      <c r="C145" s="55">
        <f t="shared" si="1"/>
        <v>4.6108200216668678</v>
      </c>
      <c r="D145" s="56">
        <f>SUM(B$141:B145)/SUM(B$129:B133)*100-100</f>
        <v>3.4691108552122927</v>
      </c>
      <c r="F145" s="3" t="str">
        <f>IF(B145=0,"",IF(B145="","",IF(B145&gt;0,"m","")))</f>
        <v>m</v>
      </c>
    </row>
    <row r="146" spans="1:6" ht="15" customHeight="1" x14ac:dyDescent="0.25">
      <c r="A146" s="54">
        <v>45444</v>
      </c>
      <c r="B146" s="55">
        <v>143.46166226907957</v>
      </c>
      <c r="C146" s="55">
        <f t="shared" si="1"/>
        <v>2.7258268239353356</v>
      </c>
      <c r="D146" s="56">
        <f>SUM(B$141:B146)/SUM(B$129:B134)*100-100</f>
        <v>3.3463328667903625</v>
      </c>
      <c r="F146" s="3" t="str">
        <f>IF(B146=0,"",IF(B146="","",IF(B146&gt;0,"j","")))</f>
        <v>j</v>
      </c>
    </row>
    <row r="147" spans="1:6" ht="15" customHeight="1" x14ac:dyDescent="0.25">
      <c r="A147" s="54">
        <v>45474</v>
      </c>
      <c r="B147" s="55">
        <v>146.58744784083211</v>
      </c>
      <c r="C147" s="55">
        <f t="shared" si="1"/>
        <v>2.8809260409096993</v>
      </c>
      <c r="D147" s="56">
        <f>SUM(B$141:B147)/SUM(B$129:B135)*100-100</f>
        <v>3.2792108285433841</v>
      </c>
      <c r="F147" s="3" t="str">
        <f>IF(B147=0,"",IF(B147="","",IF(B147&gt;0,"j","")))</f>
        <v>j</v>
      </c>
    </row>
    <row r="148" spans="1:6" s="6" customFormat="1" ht="17.25" customHeight="1" x14ac:dyDescent="0.2">
      <c r="A148" s="54">
        <v>45505</v>
      </c>
      <c r="B148" s="55">
        <v>146.68038994140056</v>
      </c>
      <c r="C148" s="55">
        <f t="shared" si="1"/>
        <v>3.9534178398898518</v>
      </c>
      <c r="D148" s="56">
        <f>SUM(B$141:B148)/SUM(B$129:B136)*100-100</f>
        <v>3.3634700309690402</v>
      </c>
      <c r="E148" s="5"/>
      <c r="F148" s="5" t="str">
        <f>IF(B148=0,"",IF(B148="","",IF(B148&gt;0,"a","")))</f>
        <v>a</v>
      </c>
    </row>
    <row r="149" spans="1:6" ht="17.25" customHeight="1" x14ac:dyDescent="0.25">
      <c r="A149" s="54">
        <v>45536</v>
      </c>
      <c r="B149" s="55">
        <v>144.42078961681224</v>
      </c>
      <c r="C149" s="55">
        <f t="shared" ref="C149:C159" si="3">IFERROR(IF(B149/B137*100-100=-100,"",B149/B137*100-100),"")</f>
        <v>4.1085899023511274</v>
      </c>
      <c r="D149" s="56">
        <f>SUM(B$141:B149)/SUM(B$129:B137)*100-100</f>
        <v>3.4450027484185739</v>
      </c>
      <c r="F149" s="3" t="str">
        <f>IF(B149=0,"",IF(B149="","",IF(B149&gt;0,"s","")))</f>
        <v>s</v>
      </c>
    </row>
    <row r="150" spans="1:6" s="1" customFormat="1" ht="17.25" customHeight="1" x14ac:dyDescent="0.2">
      <c r="A150" s="54">
        <v>45566</v>
      </c>
      <c r="B150" s="55">
        <v>147.56136156921582</v>
      </c>
      <c r="C150" s="55">
        <f t="shared" si="3"/>
        <v>7.0953157443572223</v>
      </c>
      <c r="D150" s="56">
        <f>SUM(B$141:B150)/SUM(B$129:B138)*100-100</f>
        <v>3.8028413628547781</v>
      </c>
      <c r="E150" s="4"/>
      <c r="F150" s="4" t="str">
        <f>IF(B150=0,"",IF(B150="","",IF(B150&gt;0,"o","")))</f>
        <v>o</v>
      </c>
    </row>
    <row r="151" spans="1:6" ht="17.25" customHeight="1" x14ac:dyDescent="0.25">
      <c r="A151" s="54">
        <v>45597</v>
      </c>
      <c r="B151" s="55">
        <v>149.65776907247039</v>
      </c>
      <c r="C151" s="55">
        <f t="shared" si="3"/>
        <v>3.6544796032196984</v>
      </c>
      <c r="D151" s="56">
        <f>SUM(B$141:B151)/SUM(B$129:B139)*100-100</f>
        <v>3.7890209250110161</v>
      </c>
      <c r="F151" s="3" t="str">
        <f>IF(B151=0,"",IF(B151="","",IF(B151&gt;0,"n","")))</f>
        <v>n</v>
      </c>
    </row>
    <row r="152" spans="1:6" ht="17.25" customHeight="1" x14ac:dyDescent="0.25">
      <c r="A152" s="57">
        <v>45627</v>
      </c>
      <c r="B152" s="58">
        <v>153.82262665705966</v>
      </c>
      <c r="C152" s="58">
        <f t="shared" si="3"/>
        <v>2.9537991619581305</v>
      </c>
      <c r="D152" s="59">
        <f>SUM(B$141:B152)/SUM(B$129:B140)*100-100</f>
        <v>3.7155864179778177</v>
      </c>
      <c r="F152" s="3" t="str">
        <f>IF(B152=0,"",IF(B152="","",IF(B152&gt;0,"d","")))</f>
        <v>d</v>
      </c>
    </row>
    <row r="153" spans="1:6" ht="17.25" customHeight="1" x14ac:dyDescent="0.25">
      <c r="A153" s="60">
        <v>45658</v>
      </c>
      <c r="B153" s="61">
        <v>150.31150091726576</v>
      </c>
      <c r="C153" s="61">
        <f t="shared" si="3"/>
        <v>3.7400604016574448</v>
      </c>
      <c r="D153" s="48">
        <f>SUM(B$153:B153)/SUM(B$141:B141)*100-100</f>
        <v>3.7400604016574448</v>
      </c>
      <c r="F153" s="3">
        <f>IF(B153=0,"",IF(B153="","",IF(B153&gt;0,F141+1,"")))</f>
        <v>2025</v>
      </c>
    </row>
    <row r="154" spans="1:6" ht="17.25" customHeight="1" x14ac:dyDescent="0.25">
      <c r="A154" s="47">
        <v>45689</v>
      </c>
      <c r="B154" s="48">
        <v>149.13774853465677</v>
      </c>
      <c r="C154" s="48">
        <f t="shared" si="3"/>
        <v>3.3749965010728431</v>
      </c>
      <c r="D154" s="48">
        <f>SUM(B$153:B154)/SUM(B$141:B142)*100-100</f>
        <v>3.5579221919053197</v>
      </c>
      <c r="F154" s="3" t="str">
        <f>IF(B154=0,"",IF(B154="","",IF(B154&gt;0,"f","")))</f>
        <v>f</v>
      </c>
    </row>
    <row r="155" spans="1:6" ht="17.25" customHeight="1" x14ac:dyDescent="0.25">
      <c r="A155" s="47">
        <v>45717</v>
      </c>
      <c r="B155" s="48">
        <v>153.71593951055945</v>
      </c>
      <c r="C155" s="48">
        <f t="shared" si="3"/>
        <v>4.2312263327739998</v>
      </c>
      <c r="D155" s="48">
        <f>SUM(B$153:B155)/SUM(B$141:B143)*100-100</f>
        <v>3.7853333581038981</v>
      </c>
      <c r="F155" s="3" t="str">
        <f>IF(B155=0,"",IF(B155="","",IF(B155&gt;0,"m","")))</f>
        <v>m</v>
      </c>
    </row>
    <row r="156" spans="1:6" ht="17.25" customHeight="1" x14ac:dyDescent="0.25">
      <c r="A156" s="47">
        <v>45748</v>
      </c>
      <c r="B156" s="48">
        <v>151.76756998447826</v>
      </c>
      <c r="C156" s="48">
        <f t="shared" si="3"/>
        <v>3.9322043333098264</v>
      </c>
      <c r="D156" s="48">
        <f>SUM(B$153:B156)/SUM(B$141:B144)*100-100</f>
        <v>3.8221418226255679</v>
      </c>
      <c r="F156" s="3" t="str">
        <f>IF(B156=0,"",IF(B156="","",IF(B156&gt;0,"a","")))</f>
        <v>a</v>
      </c>
    </row>
    <row r="157" spans="1:6" s="8" customFormat="1" ht="17.25" customHeight="1" x14ac:dyDescent="0.25">
      <c r="A157" s="47">
        <v>45778</v>
      </c>
      <c r="B157" s="48">
        <v>153.70826144222858</v>
      </c>
      <c r="C157" s="48">
        <f t="shared" si="3"/>
        <v>4.1225040027816249</v>
      </c>
      <c r="D157" s="48">
        <f>SUM(B$153:B157)/SUM(B$141:B145)*100-100</f>
        <v>3.8828581400555322</v>
      </c>
      <c r="E157" s="7"/>
      <c r="F157" s="7" t="str">
        <f>IF(B157=0,"",IF(B157="","",IF(B157&gt;0,"m","")))</f>
        <v>m</v>
      </c>
    </row>
    <row r="158" spans="1:6" ht="17.25" customHeight="1" x14ac:dyDescent="0.25">
      <c r="A158" s="47">
        <v>45809</v>
      </c>
      <c r="B158" s="48">
        <v>149.06579375153325</v>
      </c>
      <c r="C158" s="48">
        <f t="shared" si="3"/>
        <v>3.9063617372162156</v>
      </c>
      <c r="D158" s="48">
        <f>SUM(B$153:B158)/SUM(B$141:B146)*100-100</f>
        <v>3.8867172275117952</v>
      </c>
      <c r="F158" s="3" t="str">
        <f>IF(B158=0,"",IF(B158="","",IF(B158&gt;0,"j","")))</f>
        <v>j</v>
      </c>
    </row>
    <row r="159" spans="1:6" ht="17.25" customHeight="1" x14ac:dyDescent="0.25">
      <c r="A159" s="47">
        <v>45839</v>
      </c>
      <c r="B159" s="48">
        <v>153.15582723362732</v>
      </c>
      <c r="C159" s="48">
        <f t="shared" si="3"/>
        <v>4.4808607350387319</v>
      </c>
      <c r="D159" s="48">
        <f>SUM(B$153:B159)/SUM(B$141:B147)*100-100</f>
        <v>3.9720755157197658</v>
      </c>
      <c r="F159" s="3" t="str">
        <f>IF(B159=0,"",IF(B159="","",IF(B159&gt;0,"j","")))</f>
        <v>j</v>
      </c>
    </row>
    <row r="160" spans="1:6" x14ac:dyDescent="0.25">
      <c r="A160" s="47">
        <v>45870</v>
      </c>
      <c r="B160" s="48">
        <v>152.61875198354446</v>
      </c>
      <c r="C160" s="48">
        <f t="shared" ref="C160" si="4">IFERROR(IF(B160/B148*100-100=-100,"",B160/B148*100-100),"")</f>
        <v>4.0485044009743234</v>
      </c>
      <c r="D160" s="48">
        <f>SUM(B$153:B160)/SUM(B$141:B148)*100-100</f>
        <v>3.9816817527123902</v>
      </c>
    </row>
    <row r="161" spans="1:4" x14ac:dyDescent="0.25">
      <c r="A161" s="47">
        <v>45901</v>
      </c>
      <c r="B161" s="48">
        <v>151.7173380400701</v>
      </c>
      <c r="C161" s="48">
        <f t="shared" ref="C161" si="5">IFERROR(IF(B161/B149*100-100=-100,"",B161/B149*100-100),"")</f>
        <v>5.0522839839178175</v>
      </c>
      <c r="D161" s="48">
        <f>SUM(B$153:B161)/SUM(B$141:B149)*100-100</f>
        <v>4.0995809816108988</v>
      </c>
    </row>
    <row r="162" spans="1:4" x14ac:dyDescent="0.25">
      <c r="A162" s="47">
        <v>45931</v>
      </c>
      <c r="B162" s="48">
        <v>154.05544543336217</v>
      </c>
      <c r="C162" s="48">
        <f t="shared" ref="C162" si="6">IFERROR(IF(B162/B150*100-100=-100,"",B162/B150*100-100),"")</f>
        <v>4.4009378844747289</v>
      </c>
      <c r="D162" s="48">
        <f>SUM(B$153:B162)/SUM(B$141:B150)*100-100</f>
        <v>4.1300598947954086</v>
      </c>
    </row>
    <row r="163" spans="1:4" x14ac:dyDescent="0.25">
      <c r="A163" s="47">
        <v>45962</v>
      </c>
      <c r="B163" s="48">
        <v>156.51183801454252</v>
      </c>
      <c r="C163" s="48">
        <f t="shared" ref="C163" si="7">IFERROR(IF(B163/B151*100-100=-100,"",B163/B151*100-100),"")</f>
        <v>4.579828354085052</v>
      </c>
      <c r="D163" s="48">
        <f>SUM(B$153:B163)/SUM(B$141:B151)*100-100</f>
        <v>4.1719031519603504</v>
      </c>
    </row>
    <row r="164" spans="1:4" x14ac:dyDescent="0.25">
      <c r="A164" s="49">
        <v>45992</v>
      </c>
      <c r="B164" s="50">
        <v>162.14571562276123</v>
      </c>
      <c r="C164" s="50">
        <f t="shared" ref="C164:C165" si="8">IFERROR(IF(B164/B152*100-100=-100,"",B164/B152*100-100),"")</f>
        <v>5.4108352890485349</v>
      </c>
      <c r="D164" s="50">
        <f>SUM(B$153:B164)/SUM(B$141:B152)*100-100</f>
        <v>4.2800326657917083</v>
      </c>
    </row>
    <row r="165" spans="1:4" x14ac:dyDescent="0.25">
      <c r="A165" s="51">
        <v>46023</v>
      </c>
      <c r="B165" s="52">
        <v>156.32319438689566</v>
      </c>
      <c r="C165" s="52">
        <f t="shared" si="8"/>
        <v>3.9994900143661312</v>
      </c>
      <c r="D165" s="53">
        <f>SUM(B$165:B165)/SUM(B$153:B153)*100-100</f>
        <v>3.9994900143661312</v>
      </c>
    </row>
    <row r="166" spans="1:4" x14ac:dyDescent="0.25">
      <c r="A166" s="54">
        <v>46054</v>
      </c>
      <c r="B166" s="55">
        <v>156.14039685034504</v>
      </c>
      <c r="C166" s="55">
        <f t="shared" ref="C166:C167" si="9">IFERROR(IF(B166/B154*100-100=-100,"",B166/B154*100-100),"")</f>
        <v>4.6954231135258198</v>
      </c>
      <c r="D166" s="56">
        <f>SUM(B$165:B166)/SUM(B$153:B154)*100-100</f>
        <v>4.346092638114186</v>
      </c>
    </row>
    <row r="167" spans="1:4" x14ac:dyDescent="0.25">
      <c r="A167" s="54">
        <v>46082</v>
      </c>
      <c r="B167" s="55">
        <v>161.22027266782163</v>
      </c>
      <c r="C167" s="55">
        <f t="shared" si="9"/>
        <v>4.8819486002274175</v>
      </c>
      <c r="D167" s="56">
        <f>SUM(B$165:B167)/SUM(B$153:B155)*100-100</f>
        <v>4.5278577089201661</v>
      </c>
    </row>
    <row r="168" spans="1:4" x14ac:dyDescent="0.25">
      <c r="A168" s="54">
        <v>46113</v>
      </c>
      <c r="B168" s="55">
        <v>158.55005209538513</v>
      </c>
      <c r="C168" s="55">
        <f t="shared" ref="C168" si="10">IFERROR(IF(B168/B156*100-100=-100,"",B168/B156*100-100),"")</f>
        <v>4.4689930211049216</v>
      </c>
      <c r="D168" s="56">
        <f>SUM(B$165:B168)/SUM(B$153:B156)*100-100</f>
        <v>4.513089537589579</v>
      </c>
    </row>
    <row r="169" spans="1:4" x14ac:dyDescent="0.25">
      <c r="A169" s="57">
        <v>46143</v>
      </c>
      <c r="B169" s="58">
        <v>159.41928664111421</v>
      </c>
      <c r="C169" s="58">
        <f t="shared" ref="C169" si="11">IFERROR(IF(B169/B157*100-100=-100,"",B169/B157*100-100),"")</f>
        <v>3.7154965811854908</v>
      </c>
      <c r="D169" s="59">
        <f>SUM(B$165:B169)/SUM(B$153:B157)*100-100</f>
        <v>4.3514892241705212</v>
      </c>
    </row>
    <row r="170" spans="1:4" hidden="1" x14ac:dyDescent="0.25">
      <c r="A170" s="54">
        <v>46174</v>
      </c>
      <c r="B170" s="55"/>
      <c r="C170" s="55"/>
      <c r="D170" s="56"/>
    </row>
    <row r="171" spans="1:4" hidden="1" x14ac:dyDescent="0.25">
      <c r="A171" s="54">
        <v>46204</v>
      </c>
      <c r="B171" s="55"/>
      <c r="C171" s="55"/>
      <c r="D171" s="56"/>
    </row>
    <row r="172" spans="1:4" hidden="1" x14ac:dyDescent="0.25">
      <c r="A172" s="54">
        <v>46235</v>
      </c>
      <c r="B172" s="55"/>
      <c r="C172" s="55"/>
      <c r="D172" s="56"/>
    </row>
    <row r="173" spans="1:4" hidden="1" x14ac:dyDescent="0.25">
      <c r="A173" s="54">
        <v>46266</v>
      </c>
      <c r="B173" s="55"/>
      <c r="C173" s="55"/>
      <c r="D173" s="56"/>
    </row>
    <row r="174" spans="1:4" hidden="1" x14ac:dyDescent="0.25">
      <c r="A174" s="54">
        <v>46296</v>
      </c>
      <c r="B174" s="55"/>
      <c r="C174" s="55"/>
      <c r="D174" s="56"/>
    </row>
    <row r="175" spans="1:4" hidden="1" x14ac:dyDescent="0.25">
      <c r="A175" s="54">
        <v>46327</v>
      </c>
      <c r="B175" s="55"/>
      <c r="C175" s="55"/>
      <c r="D175" s="56"/>
    </row>
    <row r="176" spans="1:4" hidden="1" x14ac:dyDescent="0.25">
      <c r="A176" s="57">
        <v>46357</v>
      </c>
      <c r="B176" s="58"/>
      <c r="C176" s="58"/>
      <c r="D176" s="59"/>
    </row>
    <row r="177" spans="1:1" x14ac:dyDescent="0.45">
      <c r="A177" s="112" t="s">
        <v>13</v>
      </c>
    </row>
    <row r="178" spans="1:1" x14ac:dyDescent="0.45">
      <c r="A178" s="63" t="s">
        <v>68</v>
      </c>
    </row>
  </sheetData>
  <mergeCells count="2">
    <mergeCell ref="A7:A8"/>
    <mergeCell ref="B7:D7"/>
  </mergeCells>
  <hyperlinks>
    <hyperlink ref="D1" location="'Índice '!A1" display="Regresar al índice" xr:uid="{00000000-0004-0000-0100-000000000000}"/>
  </hyperlinks>
  <printOptions horizontalCentered="1" verticalCentered="1"/>
  <pageMargins left="0.51181102362204722" right="0.70866141732283472" top="0.55118110236220474" bottom="0.55118110236220474" header="0" footer="0"/>
  <pageSetup scale="45" orientation="portrait" r:id="rId1"/>
  <cellWatches>
    <cellWatch r="A1"/>
    <cellWatch r="B1"/>
    <cellWatch r="C1"/>
    <cellWatch r="D1"/>
    <cellWatch r="A2"/>
    <cellWatch r="B2"/>
    <cellWatch r="C2"/>
    <cellWatch r="D2"/>
    <cellWatch r="A3"/>
    <cellWatch r="B3"/>
    <cellWatch r="C3"/>
    <cellWatch r="D3"/>
    <cellWatch r="A5"/>
    <cellWatch r="B5"/>
    <cellWatch r="C5"/>
    <cellWatch r="D5"/>
    <cellWatch r="A6"/>
    <cellWatch r="B6"/>
    <cellWatch r="C6"/>
    <cellWatch r="D6"/>
    <cellWatch r="A7"/>
    <cellWatch r="B7"/>
    <cellWatch r="B8"/>
    <cellWatch r="C8"/>
    <cellWatch r="D8"/>
    <cellWatch r="A9"/>
    <cellWatch r="B9"/>
    <cellWatch r="C9"/>
    <cellWatch r="D9"/>
    <cellWatch r="A10"/>
    <cellWatch r="B10"/>
    <cellWatch r="C10"/>
    <cellWatch r="D10"/>
    <cellWatch r="A11"/>
    <cellWatch r="B11"/>
    <cellWatch r="C11"/>
    <cellWatch r="D11"/>
    <cellWatch r="A12"/>
    <cellWatch r="B12"/>
    <cellWatch r="C12"/>
    <cellWatch r="D12"/>
    <cellWatch r="A13"/>
    <cellWatch r="B13"/>
    <cellWatch r="C13"/>
    <cellWatch r="D13"/>
    <cellWatch r="A14"/>
    <cellWatch r="B14"/>
    <cellWatch r="C14"/>
    <cellWatch r="D14"/>
    <cellWatch r="A15"/>
    <cellWatch r="B15"/>
    <cellWatch r="C15"/>
    <cellWatch r="D15"/>
    <cellWatch r="A16"/>
    <cellWatch r="B16"/>
    <cellWatch r="C16"/>
    <cellWatch r="D16"/>
    <cellWatch r="A17"/>
    <cellWatch r="B17"/>
    <cellWatch r="C17"/>
    <cellWatch r="D17"/>
    <cellWatch r="A18"/>
    <cellWatch r="B18"/>
    <cellWatch r="C18"/>
    <cellWatch r="D18"/>
    <cellWatch r="A19"/>
    <cellWatch r="B19"/>
    <cellWatch r="C19"/>
    <cellWatch r="D19"/>
    <cellWatch r="A20"/>
    <cellWatch r="B20"/>
    <cellWatch r="C20"/>
    <cellWatch r="D20"/>
    <cellWatch r="A21"/>
    <cellWatch r="B21"/>
    <cellWatch r="C21"/>
    <cellWatch r="D21"/>
    <cellWatch r="A22"/>
    <cellWatch r="B22"/>
    <cellWatch r="C22"/>
    <cellWatch r="D22"/>
    <cellWatch r="A23"/>
    <cellWatch r="B23"/>
    <cellWatch r="C23"/>
    <cellWatch r="D23"/>
    <cellWatch r="A24"/>
    <cellWatch r="B24"/>
    <cellWatch r="C24"/>
    <cellWatch r="D24"/>
    <cellWatch r="A25"/>
    <cellWatch r="B25"/>
    <cellWatch r="C25"/>
    <cellWatch r="D25"/>
    <cellWatch r="A26"/>
    <cellWatch r="B26"/>
    <cellWatch r="C26"/>
    <cellWatch r="D26"/>
    <cellWatch r="A27"/>
    <cellWatch r="B27"/>
    <cellWatch r="C27"/>
    <cellWatch r="D27"/>
    <cellWatch r="A28"/>
    <cellWatch r="B28"/>
    <cellWatch r="C28"/>
    <cellWatch r="D28"/>
    <cellWatch r="A29"/>
    <cellWatch r="B29"/>
    <cellWatch r="C29"/>
    <cellWatch r="D29"/>
    <cellWatch r="A30"/>
    <cellWatch r="B30"/>
    <cellWatch r="C30"/>
    <cellWatch r="D30"/>
    <cellWatch r="A31"/>
    <cellWatch r="B31"/>
    <cellWatch r="C31"/>
    <cellWatch r="D31"/>
    <cellWatch r="A32"/>
    <cellWatch r="B32"/>
    <cellWatch r="C32"/>
    <cellWatch r="D32"/>
    <cellWatch r="A33"/>
    <cellWatch r="B33"/>
    <cellWatch r="C33"/>
    <cellWatch r="D33"/>
    <cellWatch r="A34"/>
    <cellWatch r="B34"/>
    <cellWatch r="C34"/>
    <cellWatch r="D34"/>
    <cellWatch r="A35"/>
    <cellWatch r="B35"/>
    <cellWatch r="C35"/>
    <cellWatch r="D35"/>
    <cellWatch r="A36"/>
    <cellWatch r="B36"/>
    <cellWatch r="C36"/>
    <cellWatch r="D36"/>
    <cellWatch r="A37"/>
    <cellWatch r="B37"/>
    <cellWatch r="C37"/>
    <cellWatch r="D37"/>
    <cellWatch r="A38"/>
    <cellWatch r="B38"/>
    <cellWatch r="C38"/>
    <cellWatch r="D38"/>
    <cellWatch r="A39"/>
    <cellWatch r="B39"/>
    <cellWatch r="C39"/>
    <cellWatch r="D39"/>
    <cellWatch r="A40"/>
    <cellWatch r="B40"/>
    <cellWatch r="C40"/>
    <cellWatch r="D40"/>
    <cellWatch r="A41"/>
    <cellWatch r="B41"/>
    <cellWatch r="C41"/>
    <cellWatch r="D41"/>
    <cellWatch r="A42"/>
    <cellWatch r="B42"/>
    <cellWatch r="C42"/>
    <cellWatch r="D42"/>
    <cellWatch r="A43"/>
    <cellWatch r="B43"/>
    <cellWatch r="C43"/>
    <cellWatch r="D43"/>
    <cellWatch r="A44"/>
    <cellWatch r="B44"/>
    <cellWatch r="C44"/>
    <cellWatch r="D44"/>
    <cellWatch r="A45"/>
    <cellWatch r="B45"/>
    <cellWatch r="C45"/>
    <cellWatch r="D45"/>
    <cellWatch r="A46"/>
    <cellWatch r="B46"/>
    <cellWatch r="C46"/>
    <cellWatch r="D46"/>
    <cellWatch r="A47"/>
    <cellWatch r="B47"/>
    <cellWatch r="C47"/>
    <cellWatch r="D47"/>
    <cellWatch r="A48"/>
    <cellWatch r="B48"/>
    <cellWatch r="C48"/>
    <cellWatch r="D48"/>
    <cellWatch r="A49"/>
    <cellWatch r="B49"/>
    <cellWatch r="C49"/>
    <cellWatch r="D49"/>
    <cellWatch r="A50"/>
    <cellWatch r="B50"/>
    <cellWatch r="C50"/>
    <cellWatch r="D50"/>
    <cellWatch r="A51"/>
    <cellWatch r="B51"/>
    <cellWatch r="C51"/>
    <cellWatch r="D51"/>
    <cellWatch r="A52"/>
    <cellWatch r="B52"/>
    <cellWatch r="C52"/>
    <cellWatch r="D52"/>
    <cellWatch r="A53"/>
    <cellWatch r="B53"/>
    <cellWatch r="C53"/>
    <cellWatch r="D53"/>
    <cellWatch r="A54"/>
    <cellWatch r="B54"/>
    <cellWatch r="C54"/>
    <cellWatch r="D54"/>
    <cellWatch r="A55"/>
    <cellWatch r="B55"/>
    <cellWatch r="C55"/>
    <cellWatch r="D55"/>
    <cellWatch r="A56"/>
    <cellWatch r="B56"/>
    <cellWatch r="C56"/>
    <cellWatch r="D56"/>
    <cellWatch r="A57"/>
    <cellWatch r="B57"/>
    <cellWatch r="C57"/>
    <cellWatch r="D57"/>
    <cellWatch r="A58"/>
    <cellWatch r="B58"/>
    <cellWatch r="C58"/>
    <cellWatch r="D58"/>
    <cellWatch r="A59"/>
    <cellWatch r="B59"/>
    <cellWatch r="C59"/>
    <cellWatch r="D59"/>
    <cellWatch r="A60"/>
    <cellWatch r="B60"/>
    <cellWatch r="C60"/>
    <cellWatch r="D60"/>
    <cellWatch r="A61"/>
    <cellWatch r="B61"/>
    <cellWatch r="C61"/>
    <cellWatch r="D61"/>
    <cellWatch r="A62"/>
    <cellWatch r="B62"/>
    <cellWatch r="C62"/>
    <cellWatch r="D62"/>
    <cellWatch r="A63"/>
    <cellWatch r="B63"/>
    <cellWatch r="C63"/>
    <cellWatch r="D63"/>
    <cellWatch r="A64"/>
    <cellWatch r="B64"/>
    <cellWatch r="C64"/>
    <cellWatch r="D64"/>
    <cellWatch r="A65"/>
    <cellWatch r="B65"/>
    <cellWatch r="C65"/>
    <cellWatch r="D65"/>
    <cellWatch r="A66"/>
    <cellWatch r="B66"/>
    <cellWatch r="C66"/>
    <cellWatch r="D66"/>
    <cellWatch r="A67"/>
    <cellWatch r="B67"/>
    <cellWatch r="C67"/>
    <cellWatch r="D67"/>
    <cellWatch r="A68"/>
    <cellWatch r="B68"/>
    <cellWatch r="C68"/>
    <cellWatch r="D68"/>
    <cellWatch r="A69"/>
    <cellWatch r="B69"/>
    <cellWatch r="C69"/>
    <cellWatch r="D69"/>
    <cellWatch r="A70"/>
    <cellWatch r="B70"/>
    <cellWatch r="C70"/>
    <cellWatch r="D70"/>
    <cellWatch r="A71"/>
    <cellWatch r="B71"/>
    <cellWatch r="C71"/>
    <cellWatch r="D71"/>
    <cellWatch r="A72"/>
    <cellWatch r="B72"/>
    <cellWatch r="C72"/>
    <cellWatch r="D72"/>
    <cellWatch r="A73"/>
    <cellWatch r="B73"/>
    <cellWatch r="C73"/>
    <cellWatch r="D73"/>
    <cellWatch r="A74"/>
    <cellWatch r="B74"/>
    <cellWatch r="C74"/>
    <cellWatch r="D74"/>
    <cellWatch r="A75"/>
    <cellWatch r="B75"/>
    <cellWatch r="C75"/>
    <cellWatch r="D75"/>
    <cellWatch r="A76"/>
    <cellWatch r="B76"/>
    <cellWatch r="C76"/>
    <cellWatch r="D76"/>
    <cellWatch r="A77"/>
    <cellWatch r="B77"/>
    <cellWatch r="C77"/>
    <cellWatch r="D77"/>
    <cellWatch r="A78"/>
    <cellWatch r="B78"/>
    <cellWatch r="C78"/>
    <cellWatch r="D78"/>
    <cellWatch r="A79"/>
    <cellWatch r="B79"/>
    <cellWatch r="C79"/>
    <cellWatch r="D79"/>
    <cellWatch r="A80"/>
    <cellWatch r="B80"/>
    <cellWatch r="C80"/>
    <cellWatch r="D80"/>
    <cellWatch r="A81"/>
    <cellWatch r="B81"/>
    <cellWatch r="C81"/>
    <cellWatch r="D81"/>
    <cellWatch r="A82"/>
    <cellWatch r="B82"/>
    <cellWatch r="C82"/>
    <cellWatch r="D82"/>
    <cellWatch r="A83"/>
    <cellWatch r="B83"/>
    <cellWatch r="C83"/>
    <cellWatch r="D83"/>
    <cellWatch r="A84"/>
    <cellWatch r="B84"/>
    <cellWatch r="C84"/>
    <cellWatch r="D84"/>
    <cellWatch r="A85"/>
    <cellWatch r="B85"/>
    <cellWatch r="C85"/>
    <cellWatch r="D85"/>
    <cellWatch r="A86"/>
    <cellWatch r="B86"/>
    <cellWatch r="C86"/>
    <cellWatch r="D86"/>
    <cellWatch r="A87"/>
    <cellWatch r="B87"/>
    <cellWatch r="C87"/>
    <cellWatch r="D87"/>
    <cellWatch r="A88"/>
    <cellWatch r="B88"/>
    <cellWatch r="C88"/>
    <cellWatch r="D88"/>
    <cellWatch r="A89"/>
    <cellWatch r="B89"/>
    <cellWatch r="C89"/>
    <cellWatch r="D89"/>
    <cellWatch r="A90"/>
    <cellWatch r="B90"/>
    <cellWatch r="C90"/>
    <cellWatch r="D90"/>
    <cellWatch r="A91"/>
    <cellWatch r="B91"/>
    <cellWatch r="C91"/>
    <cellWatch r="D91"/>
    <cellWatch r="A92"/>
    <cellWatch r="B92"/>
    <cellWatch r="C92"/>
    <cellWatch r="D92"/>
  </cellWatches>
  <ignoredErrors>
    <ignoredError sqref="F8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0" tint="-4.9989318521683403E-2"/>
    <pageSetUpPr fitToPage="1"/>
  </sheetPr>
  <dimension ref="A1:CF451"/>
  <sheetViews>
    <sheetView showGridLines="0" zoomScale="70" zoomScaleNormal="70" zoomScaleSheetLayoutView="85" workbookViewId="0">
      <pane xSplit="1" ySplit="8" topLeftCell="B157" activePane="bottomRight" state="frozen"/>
      <selection activeCell="E70" sqref="E70"/>
      <selection pane="topRight" activeCell="E70" sqref="E70"/>
      <selection pane="bottomLeft" activeCell="E70" sqref="E70"/>
      <selection pane="bottomRight" activeCell="B167" sqref="B167"/>
    </sheetView>
  </sheetViews>
  <sheetFormatPr baseColWidth="10" defaultColWidth="11.42578125" defaultRowHeight="16.5" x14ac:dyDescent="0.35"/>
  <cols>
    <col min="1" max="1" width="11.42578125" style="24"/>
    <col min="2" max="2" width="14.85546875" style="24" bestFit="1" customWidth="1"/>
    <col min="3" max="3" width="15.85546875" style="24" bestFit="1" customWidth="1"/>
    <col min="4" max="4" width="16.7109375" style="24" customWidth="1"/>
    <col min="5" max="6" width="15.42578125" style="24" customWidth="1"/>
    <col min="7" max="7" width="15" style="24" bestFit="1" customWidth="1"/>
    <col min="8" max="8" width="17.85546875" style="24" customWidth="1"/>
    <col min="9" max="9" width="15.5703125" style="24" bestFit="1" customWidth="1"/>
    <col min="10" max="10" width="16.7109375" style="24" customWidth="1"/>
    <col min="11" max="11" width="14.28515625" style="24" bestFit="1" customWidth="1"/>
    <col min="12" max="12" width="14.42578125" style="24" bestFit="1" customWidth="1"/>
    <col min="13" max="13" width="15.28515625" style="24" bestFit="1" customWidth="1"/>
    <col min="14" max="14" width="16.7109375" style="24" customWidth="1"/>
    <col min="15" max="15" width="16.42578125" style="24" bestFit="1" customWidth="1"/>
    <col min="16" max="16" width="12.42578125" style="24" customWidth="1"/>
    <col min="17" max="17" width="12.85546875" style="24" customWidth="1"/>
    <col min="18" max="18" width="15.28515625" style="24" bestFit="1" customWidth="1"/>
    <col min="19" max="19" width="16.7109375" style="24" customWidth="1"/>
    <col min="20" max="22" width="11.42578125" style="24"/>
    <col min="23" max="23" width="13" style="24" customWidth="1"/>
    <col min="24" max="24" width="12.85546875" style="24" customWidth="1"/>
    <col min="25" max="25" width="16.5703125" style="24" customWidth="1"/>
    <col min="26" max="26" width="13.7109375" style="24" customWidth="1"/>
    <col min="27" max="27" width="15.5703125" style="24" customWidth="1"/>
    <col min="28" max="28" width="11.42578125" style="24"/>
    <col min="29" max="29" width="17" style="24" customWidth="1"/>
    <col min="30" max="30" width="12.7109375" style="24" customWidth="1"/>
    <col min="31" max="31" width="16.7109375" style="24" customWidth="1"/>
    <col min="32" max="32" width="12.5703125" style="24" customWidth="1"/>
    <col min="33" max="34" width="14.7109375" style="24" customWidth="1"/>
    <col min="35" max="35" width="16.85546875" style="24" customWidth="1"/>
    <col min="36" max="36" width="17" style="24" customWidth="1"/>
    <col min="37" max="38" width="11.42578125" style="24"/>
    <col min="39" max="39" width="11.85546875" style="24" customWidth="1"/>
    <col min="40" max="40" width="16" style="24" customWidth="1"/>
    <col min="41" max="43" width="11.42578125" style="24"/>
    <col min="44" max="16384" width="11.42578125" style="32"/>
  </cols>
  <sheetData>
    <row r="1" spans="1:84" s="31" customFormat="1" ht="34.5" x14ac:dyDescent="0.4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11" t="s">
        <v>56</v>
      </c>
      <c r="U1" s="29"/>
      <c r="V1" s="28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11" t="s">
        <v>56</v>
      </c>
      <c r="AP1" s="29"/>
      <c r="AQ1" s="29"/>
      <c r="AR1" s="30"/>
      <c r="BM1" s="30"/>
    </row>
    <row r="2" spans="1:84" s="67" customFormat="1" ht="24" x14ac:dyDescent="0.5">
      <c r="A2" s="66" t="s">
        <v>51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 t="s">
        <v>52</v>
      </c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</row>
    <row r="3" spans="1:84" s="67" customFormat="1" ht="25.5" x14ac:dyDescent="0.5">
      <c r="A3" s="66" t="s">
        <v>69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 t="s">
        <v>69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</row>
    <row r="4" spans="1:84" s="67" customFormat="1" ht="24" x14ac:dyDescent="0.5">
      <c r="A4" s="68" t="s">
        <v>54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8" t="s">
        <v>53</v>
      </c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</row>
    <row r="5" spans="1:84" s="67" customFormat="1" ht="24" x14ac:dyDescent="0.5">
      <c r="A5" s="68" t="s">
        <v>26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8" t="s">
        <v>26</v>
      </c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</row>
    <row r="6" spans="1:84" s="65" customFormat="1" x14ac:dyDescent="0.3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1:84" s="38" customFormat="1" ht="12.75" customHeight="1" x14ac:dyDescent="0.35">
      <c r="A7" s="124" t="s">
        <v>2</v>
      </c>
      <c r="B7" s="105" t="s">
        <v>31</v>
      </c>
      <c r="C7" s="105" t="s">
        <v>32</v>
      </c>
      <c r="D7" s="105" t="s">
        <v>33</v>
      </c>
      <c r="E7" s="105" t="s">
        <v>34</v>
      </c>
      <c r="F7" s="105" t="s">
        <v>35</v>
      </c>
      <c r="G7" s="105" t="s">
        <v>36</v>
      </c>
      <c r="H7" s="105" t="s">
        <v>37</v>
      </c>
      <c r="I7" s="105" t="s">
        <v>38</v>
      </c>
      <c r="J7" s="105" t="s">
        <v>39</v>
      </c>
      <c r="K7" s="105" t="s">
        <v>40</v>
      </c>
      <c r="L7" s="105" t="s">
        <v>41</v>
      </c>
      <c r="M7" s="105" t="s">
        <v>42</v>
      </c>
      <c r="N7" s="105" t="s">
        <v>43</v>
      </c>
      <c r="O7" s="105" t="s">
        <v>44</v>
      </c>
      <c r="P7" s="105" t="s">
        <v>45</v>
      </c>
      <c r="Q7" s="105" t="s">
        <v>46</v>
      </c>
      <c r="R7" s="105" t="s">
        <v>47</v>
      </c>
      <c r="S7" s="124" t="s">
        <v>63</v>
      </c>
      <c r="T7" s="124" t="s">
        <v>12</v>
      </c>
      <c r="U7" s="37"/>
      <c r="V7" s="124" t="s">
        <v>2</v>
      </c>
      <c r="W7" s="105" t="s">
        <v>31</v>
      </c>
      <c r="X7" s="105" t="s">
        <v>32</v>
      </c>
      <c r="Y7" s="105" t="s">
        <v>33</v>
      </c>
      <c r="Z7" s="105" t="s">
        <v>34</v>
      </c>
      <c r="AA7" s="105" t="s">
        <v>35</v>
      </c>
      <c r="AB7" s="105" t="s">
        <v>36</v>
      </c>
      <c r="AC7" s="105" t="s">
        <v>37</v>
      </c>
      <c r="AD7" s="105" t="s">
        <v>38</v>
      </c>
      <c r="AE7" s="105" t="s">
        <v>39</v>
      </c>
      <c r="AF7" s="105" t="s">
        <v>40</v>
      </c>
      <c r="AG7" s="105" t="s">
        <v>41</v>
      </c>
      <c r="AH7" s="105" t="s">
        <v>42</v>
      </c>
      <c r="AI7" s="105" t="s">
        <v>43</v>
      </c>
      <c r="AJ7" s="105" t="s">
        <v>44</v>
      </c>
      <c r="AK7" s="105" t="s">
        <v>45</v>
      </c>
      <c r="AL7" s="105" t="s">
        <v>46</v>
      </c>
      <c r="AM7" s="105" t="s">
        <v>47</v>
      </c>
      <c r="AN7" s="124" t="s">
        <v>63</v>
      </c>
      <c r="AO7" s="124" t="s">
        <v>12</v>
      </c>
      <c r="AP7" s="37"/>
      <c r="AQ7" s="37"/>
    </row>
    <row r="8" spans="1:84" s="40" customFormat="1" ht="115.5" customHeight="1" x14ac:dyDescent="0.35">
      <c r="A8" s="125"/>
      <c r="B8" s="105" t="s">
        <v>14</v>
      </c>
      <c r="C8" s="105" t="s">
        <v>0</v>
      </c>
      <c r="D8" s="105" t="s">
        <v>57</v>
      </c>
      <c r="E8" s="105" t="s">
        <v>48</v>
      </c>
      <c r="F8" s="105" t="s">
        <v>1</v>
      </c>
      <c r="G8" s="105" t="s">
        <v>49</v>
      </c>
      <c r="H8" s="105" t="s">
        <v>58</v>
      </c>
      <c r="I8" s="105" t="s">
        <v>15</v>
      </c>
      <c r="J8" s="105" t="s">
        <v>59</v>
      </c>
      <c r="K8" s="105" t="s">
        <v>16</v>
      </c>
      <c r="L8" s="105" t="s">
        <v>17</v>
      </c>
      <c r="M8" s="105" t="s">
        <v>60</v>
      </c>
      <c r="N8" s="105" t="s">
        <v>61</v>
      </c>
      <c r="O8" s="105" t="s">
        <v>62</v>
      </c>
      <c r="P8" s="105" t="s">
        <v>18</v>
      </c>
      <c r="Q8" s="105" t="s">
        <v>50</v>
      </c>
      <c r="R8" s="105" t="s">
        <v>19</v>
      </c>
      <c r="S8" s="125"/>
      <c r="T8" s="125"/>
      <c r="U8" s="39"/>
      <c r="V8" s="125"/>
      <c r="W8" s="105" t="s">
        <v>14</v>
      </c>
      <c r="X8" s="105" t="s">
        <v>0</v>
      </c>
      <c r="Y8" s="105" t="s">
        <v>57</v>
      </c>
      <c r="Z8" s="105" t="s">
        <v>48</v>
      </c>
      <c r="AA8" s="105" t="s">
        <v>1</v>
      </c>
      <c r="AB8" s="105" t="s">
        <v>49</v>
      </c>
      <c r="AC8" s="105" t="s">
        <v>58</v>
      </c>
      <c r="AD8" s="105" t="s">
        <v>15</v>
      </c>
      <c r="AE8" s="105" t="s">
        <v>59</v>
      </c>
      <c r="AF8" s="105" t="s">
        <v>16</v>
      </c>
      <c r="AG8" s="105" t="s">
        <v>17</v>
      </c>
      <c r="AH8" s="105" t="s">
        <v>60</v>
      </c>
      <c r="AI8" s="105" t="s">
        <v>61</v>
      </c>
      <c r="AJ8" s="105" t="s">
        <v>62</v>
      </c>
      <c r="AK8" s="105" t="s">
        <v>18</v>
      </c>
      <c r="AL8" s="105" t="s">
        <v>50</v>
      </c>
      <c r="AM8" s="105" t="s">
        <v>19</v>
      </c>
      <c r="AN8" s="125"/>
      <c r="AO8" s="125"/>
      <c r="AP8" s="39"/>
      <c r="AQ8" s="39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</row>
    <row r="9" spans="1:84" s="74" customFormat="1" ht="15.75" customHeight="1" x14ac:dyDescent="0.45">
      <c r="A9" s="69">
        <v>41275</v>
      </c>
      <c r="B9" s="70">
        <v>106.21176694267243</v>
      </c>
      <c r="C9" s="70">
        <v>104.02114458131058</v>
      </c>
      <c r="D9" s="70">
        <v>104.45128807781394</v>
      </c>
      <c r="E9" s="70">
        <v>96.254593529588888</v>
      </c>
      <c r="F9" s="70">
        <v>88.998800836864149</v>
      </c>
      <c r="G9" s="70">
        <v>98.112269442307152</v>
      </c>
      <c r="H9" s="70">
        <v>98.5982501975611</v>
      </c>
      <c r="I9" s="70">
        <v>89.992962153086467</v>
      </c>
      <c r="J9" s="70">
        <v>93.532366171526334</v>
      </c>
      <c r="K9" s="70">
        <v>110.31292403052097</v>
      </c>
      <c r="L9" s="70">
        <v>97.618227015005687</v>
      </c>
      <c r="M9" s="70">
        <v>91.079765090500047</v>
      </c>
      <c r="N9" s="70">
        <v>96.983029616287524</v>
      </c>
      <c r="O9" s="70">
        <v>95.114362282317117</v>
      </c>
      <c r="P9" s="70">
        <v>101.37554069982953</v>
      </c>
      <c r="Q9" s="70">
        <v>91.552537846290676</v>
      </c>
      <c r="R9" s="70">
        <v>95.694272298431002</v>
      </c>
      <c r="S9" s="70">
        <v>99.316778490429968</v>
      </c>
      <c r="T9" s="70">
        <v>99.083354153374756</v>
      </c>
      <c r="U9" s="71"/>
      <c r="V9" s="69">
        <v>41275</v>
      </c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1"/>
      <c r="AQ9" s="71"/>
      <c r="AR9" s="72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M9" s="72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</row>
    <row r="10" spans="1:84" s="74" customFormat="1" ht="21" x14ac:dyDescent="0.45">
      <c r="A10" s="69">
        <v>41306</v>
      </c>
      <c r="B10" s="70">
        <v>107.71380209605709</v>
      </c>
      <c r="C10" s="70">
        <v>90.053589823769371</v>
      </c>
      <c r="D10" s="70">
        <v>100.7790664358444</v>
      </c>
      <c r="E10" s="70">
        <v>90.348044416333977</v>
      </c>
      <c r="F10" s="70">
        <v>92.326181278679115</v>
      </c>
      <c r="G10" s="70">
        <v>98.116570107797358</v>
      </c>
      <c r="H10" s="70">
        <v>98.655103401985386</v>
      </c>
      <c r="I10" s="70">
        <v>86.047557041454155</v>
      </c>
      <c r="J10" s="70">
        <v>93.645419876983183</v>
      </c>
      <c r="K10" s="70">
        <v>95.712110398182432</v>
      </c>
      <c r="L10" s="70">
        <v>97.913348131777695</v>
      </c>
      <c r="M10" s="70">
        <v>92.354125504281285</v>
      </c>
      <c r="N10" s="70">
        <v>100.21823356992428</v>
      </c>
      <c r="O10" s="70">
        <v>98.382447792261246</v>
      </c>
      <c r="P10" s="70">
        <v>118.65521845281364</v>
      </c>
      <c r="Q10" s="70">
        <v>93.520052656370268</v>
      </c>
      <c r="R10" s="70">
        <v>93.295303424672895</v>
      </c>
      <c r="S10" s="70">
        <v>98.131444348034861</v>
      </c>
      <c r="T10" s="70">
        <v>98.813567183816176</v>
      </c>
      <c r="U10" s="71"/>
      <c r="V10" s="69">
        <v>41306</v>
      </c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1"/>
      <c r="AQ10" s="71"/>
      <c r="AR10" s="72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M10" s="72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</row>
    <row r="11" spans="1:84" s="74" customFormat="1" ht="21" x14ac:dyDescent="0.45">
      <c r="A11" s="69">
        <v>41334</v>
      </c>
      <c r="B11" s="70">
        <v>114.23975610219257</v>
      </c>
      <c r="C11" s="70">
        <v>96.03863566706876</v>
      </c>
      <c r="D11" s="70">
        <v>104.52555132865031</v>
      </c>
      <c r="E11" s="70">
        <v>93.536043970704313</v>
      </c>
      <c r="F11" s="70">
        <v>89.409402132836803</v>
      </c>
      <c r="G11" s="70">
        <v>100.42040471479589</v>
      </c>
      <c r="H11" s="70">
        <v>101.96053450684947</v>
      </c>
      <c r="I11" s="70">
        <v>102.57926523720049</v>
      </c>
      <c r="J11" s="70">
        <v>92.286416868764505</v>
      </c>
      <c r="K11" s="70">
        <v>101.08843929008779</v>
      </c>
      <c r="L11" s="70">
        <v>99.093482114248559</v>
      </c>
      <c r="M11" s="70">
        <v>96.826049357367012</v>
      </c>
      <c r="N11" s="70">
        <v>105.58233234772307</v>
      </c>
      <c r="O11" s="70">
        <v>100.37559449593472</v>
      </c>
      <c r="P11" s="70">
        <v>117.1175005296973</v>
      </c>
      <c r="Q11" s="70">
        <v>95.372663035960841</v>
      </c>
      <c r="R11" s="70">
        <v>95.746562073017515</v>
      </c>
      <c r="S11" s="70">
        <v>98.033993484443641</v>
      </c>
      <c r="T11" s="70">
        <v>101.71198666748596</v>
      </c>
      <c r="U11" s="71"/>
      <c r="V11" s="69">
        <v>41334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1"/>
      <c r="AR11" s="72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M11" s="72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</row>
    <row r="12" spans="1:84" s="74" customFormat="1" ht="21" x14ac:dyDescent="0.45">
      <c r="A12" s="69">
        <v>41365</v>
      </c>
      <c r="B12" s="70">
        <v>106.34567694987686</v>
      </c>
      <c r="C12" s="70">
        <v>90.921172428902679</v>
      </c>
      <c r="D12" s="70">
        <v>104.25954277447491</v>
      </c>
      <c r="E12" s="70">
        <v>91.43051714539709</v>
      </c>
      <c r="F12" s="70">
        <v>100.20605199973846</v>
      </c>
      <c r="G12" s="70">
        <v>101.48742584660586</v>
      </c>
      <c r="H12" s="70">
        <v>103.03087661547563</v>
      </c>
      <c r="I12" s="70">
        <v>92.354673483578537</v>
      </c>
      <c r="J12" s="70">
        <v>102.91746738727224</v>
      </c>
      <c r="K12" s="70">
        <v>96.317180885603122</v>
      </c>
      <c r="L12" s="70">
        <v>99.614485723318865</v>
      </c>
      <c r="M12" s="70">
        <v>102.05770589383766</v>
      </c>
      <c r="N12" s="70">
        <v>103.46489736805262</v>
      </c>
      <c r="O12" s="70">
        <v>99.372025958023514</v>
      </c>
      <c r="P12" s="70">
        <v>101.65665296603675</v>
      </c>
      <c r="Q12" s="70">
        <v>96.397440430759204</v>
      </c>
      <c r="R12" s="70">
        <v>102.08625848219481</v>
      </c>
      <c r="S12" s="70">
        <v>99.044234520525691</v>
      </c>
      <c r="T12" s="70">
        <v>101.19282861718723</v>
      </c>
      <c r="U12" s="71"/>
      <c r="V12" s="69">
        <v>41365</v>
      </c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1"/>
      <c r="AQ12" s="71"/>
      <c r="AR12" s="72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M12" s="72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</row>
    <row r="13" spans="1:84" s="74" customFormat="1" ht="21" x14ac:dyDescent="0.45">
      <c r="A13" s="69">
        <v>41395</v>
      </c>
      <c r="B13" s="70">
        <v>99.297031951055175</v>
      </c>
      <c r="C13" s="70">
        <v>102.93228124348974</v>
      </c>
      <c r="D13" s="70">
        <v>102.87899182885296</v>
      </c>
      <c r="E13" s="70">
        <v>90.990094317793194</v>
      </c>
      <c r="F13" s="70">
        <v>105.38132561564275</v>
      </c>
      <c r="G13" s="70">
        <v>99.434710733602245</v>
      </c>
      <c r="H13" s="70">
        <v>100.34908232296593</v>
      </c>
      <c r="I13" s="70">
        <v>100.24944155912682</v>
      </c>
      <c r="J13" s="70">
        <v>95.744454513445248</v>
      </c>
      <c r="K13" s="70">
        <v>92.558952789837122</v>
      </c>
      <c r="L13" s="70">
        <v>99.540293562252685</v>
      </c>
      <c r="M13" s="70">
        <v>99.458435848852673</v>
      </c>
      <c r="N13" s="70">
        <v>98.102730979511264</v>
      </c>
      <c r="O13" s="70">
        <v>99.759417757689448</v>
      </c>
      <c r="P13" s="70">
        <v>95.080841910216151</v>
      </c>
      <c r="Q13" s="70">
        <v>103.30511365939682</v>
      </c>
      <c r="R13" s="70">
        <v>100.53568567609588</v>
      </c>
      <c r="S13" s="70">
        <v>98.760633200759059</v>
      </c>
      <c r="T13" s="70">
        <v>99.506082287142803</v>
      </c>
      <c r="U13" s="71"/>
      <c r="V13" s="69">
        <v>41395</v>
      </c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1"/>
      <c r="AQ13" s="71"/>
      <c r="AR13" s="72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M13" s="72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</row>
    <row r="14" spans="1:84" s="74" customFormat="1" ht="21" x14ac:dyDescent="0.45">
      <c r="A14" s="69">
        <v>41426</v>
      </c>
      <c r="B14" s="70">
        <v>91.639783263944437</v>
      </c>
      <c r="C14" s="70">
        <v>91.665209454617127</v>
      </c>
      <c r="D14" s="70">
        <v>94.302417511669248</v>
      </c>
      <c r="E14" s="70">
        <v>92.329937992464281</v>
      </c>
      <c r="F14" s="70">
        <v>101.02211225125266</v>
      </c>
      <c r="G14" s="70">
        <v>97.32005634998815</v>
      </c>
      <c r="H14" s="70">
        <v>95.906710230930969</v>
      </c>
      <c r="I14" s="70">
        <v>100.48840221712506</v>
      </c>
      <c r="J14" s="70">
        <v>100.90999701542344</v>
      </c>
      <c r="K14" s="70">
        <v>106.31125858187535</v>
      </c>
      <c r="L14" s="70">
        <v>99.336360118303801</v>
      </c>
      <c r="M14" s="70">
        <v>96.015999117869313</v>
      </c>
      <c r="N14" s="70">
        <v>91.739740289879947</v>
      </c>
      <c r="O14" s="70">
        <v>100.24400732484405</v>
      </c>
      <c r="P14" s="70">
        <v>95.688113308468616</v>
      </c>
      <c r="Q14" s="70">
        <v>98.684862857759001</v>
      </c>
      <c r="R14" s="70">
        <v>95.948874060139914</v>
      </c>
      <c r="S14" s="70">
        <v>97.344850789388516</v>
      </c>
      <c r="T14" s="70">
        <v>96.722959314730119</v>
      </c>
      <c r="U14" s="71"/>
      <c r="V14" s="69">
        <v>41426</v>
      </c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1"/>
      <c r="AQ14" s="71"/>
      <c r="AR14" s="72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M14" s="72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</row>
    <row r="15" spans="1:84" s="74" customFormat="1" ht="21" x14ac:dyDescent="0.45">
      <c r="A15" s="69">
        <v>41456</v>
      </c>
      <c r="B15" s="70">
        <v>92.16614511869831</v>
      </c>
      <c r="C15" s="70">
        <v>99.207197892257696</v>
      </c>
      <c r="D15" s="70">
        <v>98.35534725670108</v>
      </c>
      <c r="E15" s="70">
        <v>99.55516699455768</v>
      </c>
      <c r="F15" s="70">
        <v>99.985997568177595</v>
      </c>
      <c r="G15" s="70">
        <v>98.170542236206032</v>
      </c>
      <c r="H15" s="70">
        <v>96.121547670326407</v>
      </c>
      <c r="I15" s="70">
        <v>102.23551049265095</v>
      </c>
      <c r="J15" s="70">
        <v>99.469646820395425</v>
      </c>
      <c r="K15" s="70">
        <v>98.703562514782689</v>
      </c>
      <c r="L15" s="70">
        <v>100.04947353961586</v>
      </c>
      <c r="M15" s="70">
        <v>100.37707492600647</v>
      </c>
      <c r="N15" s="70">
        <v>94.236816041763078</v>
      </c>
      <c r="O15" s="70">
        <v>100.18980543796567</v>
      </c>
      <c r="P15" s="70">
        <v>105.0465932397838</v>
      </c>
      <c r="Q15" s="70">
        <v>105.46259831477791</v>
      </c>
      <c r="R15" s="70">
        <v>103.30157474148376</v>
      </c>
      <c r="S15" s="70">
        <v>97.818000178582707</v>
      </c>
      <c r="T15" s="70">
        <v>98.645232869053217</v>
      </c>
      <c r="U15" s="71"/>
      <c r="V15" s="69">
        <v>41456</v>
      </c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1"/>
      <c r="AQ15" s="71"/>
      <c r="AR15" s="72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M15" s="72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</row>
    <row r="16" spans="1:84" s="74" customFormat="1" ht="21" x14ac:dyDescent="0.45">
      <c r="A16" s="69">
        <v>41487</v>
      </c>
      <c r="B16" s="70">
        <v>95.24846061844373</v>
      </c>
      <c r="C16" s="70">
        <v>94.62818346003948</v>
      </c>
      <c r="D16" s="70">
        <v>94.733106600233853</v>
      </c>
      <c r="E16" s="70">
        <v>100.14248826148544</v>
      </c>
      <c r="F16" s="70">
        <v>103.97827127810967</v>
      </c>
      <c r="G16" s="70">
        <v>99.616832981615246</v>
      </c>
      <c r="H16" s="70">
        <v>95.942217052853422</v>
      </c>
      <c r="I16" s="70">
        <v>101.46775173936024</v>
      </c>
      <c r="J16" s="70">
        <v>98.599600021761219</v>
      </c>
      <c r="K16" s="70">
        <v>94.770349697762356</v>
      </c>
      <c r="L16" s="70">
        <v>100.29764162053955</v>
      </c>
      <c r="M16" s="70">
        <v>98.375883548405838</v>
      </c>
      <c r="N16" s="70">
        <v>89.827828560360942</v>
      </c>
      <c r="O16" s="70">
        <v>100.25146635932785</v>
      </c>
      <c r="P16" s="70">
        <v>106.30596605546209</v>
      </c>
      <c r="Q16" s="70">
        <v>109.78975654332504</v>
      </c>
      <c r="R16" s="70">
        <v>103.41288413899589</v>
      </c>
      <c r="S16" s="70">
        <v>98.883662709365339</v>
      </c>
      <c r="T16" s="70">
        <v>98.668065444369063</v>
      </c>
      <c r="U16" s="71"/>
      <c r="V16" s="69">
        <v>41487</v>
      </c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1"/>
      <c r="AQ16" s="71"/>
      <c r="AR16" s="72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M16" s="72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</row>
    <row r="17" spans="1:84" s="74" customFormat="1" ht="21" x14ac:dyDescent="0.45">
      <c r="A17" s="69">
        <v>41518</v>
      </c>
      <c r="B17" s="70">
        <v>91.4049757814511</v>
      </c>
      <c r="C17" s="70">
        <v>92.309305972059391</v>
      </c>
      <c r="D17" s="70">
        <v>91.093895487667751</v>
      </c>
      <c r="E17" s="70">
        <v>107.90401196143962</v>
      </c>
      <c r="F17" s="70">
        <v>100.03679162740038</v>
      </c>
      <c r="G17" s="70">
        <v>100.39595394262997</v>
      </c>
      <c r="H17" s="70">
        <v>97.231296126293955</v>
      </c>
      <c r="I17" s="70">
        <v>96.07367397953287</v>
      </c>
      <c r="J17" s="70">
        <v>95.761574364623797</v>
      </c>
      <c r="K17" s="70">
        <v>103.54412467018872</v>
      </c>
      <c r="L17" s="70">
        <v>100.44565382324897</v>
      </c>
      <c r="M17" s="70">
        <v>94.85762471808205</v>
      </c>
      <c r="N17" s="70">
        <v>93.16239426275537</v>
      </c>
      <c r="O17" s="70">
        <v>101.5798730068101</v>
      </c>
      <c r="P17" s="70">
        <v>99.34730686588496</v>
      </c>
      <c r="Q17" s="70">
        <v>99.350225248666874</v>
      </c>
      <c r="R17" s="70">
        <v>105.63101342874519</v>
      </c>
      <c r="S17" s="70">
        <v>100.67494396628645</v>
      </c>
      <c r="T17" s="70">
        <v>97.720227806278899</v>
      </c>
      <c r="U17" s="71"/>
      <c r="V17" s="69">
        <v>41518</v>
      </c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1"/>
      <c r="AQ17" s="71"/>
      <c r="AR17" s="72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M17" s="72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</row>
    <row r="18" spans="1:84" s="74" customFormat="1" ht="21" x14ac:dyDescent="0.45">
      <c r="A18" s="69">
        <v>41548</v>
      </c>
      <c r="B18" s="70">
        <v>91.260921913758537</v>
      </c>
      <c r="C18" s="70">
        <v>104.10925585776825</v>
      </c>
      <c r="D18" s="70">
        <v>95.720777803026778</v>
      </c>
      <c r="E18" s="70">
        <v>111.22546532706501</v>
      </c>
      <c r="F18" s="70">
        <v>104.61763944229688</v>
      </c>
      <c r="G18" s="70">
        <v>101.10449802565323</v>
      </c>
      <c r="H18" s="70">
        <v>100.1349668436975</v>
      </c>
      <c r="I18" s="70">
        <v>103.1845057060774</v>
      </c>
      <c r="J18" s="70">
        <v>107.57135391622809</v>
      </c>
      <c r="K18" s="70">
        <v>92.793770242220546</v>
      </c>
      <c r="L18" s="70">
        <v>101.36496169612681</v>
      </c>
      <c r="M18" s="70">
        <v>105.75002634920286</v>
      </c>
      <c r="N18" s="70">
        <v>97.071382361728467</v>
      </c>
      <c r="O18" s="70">
        <v>101.35674115233813</v>
      </c>
      <c r="P18" s="70">
        <v>85.463458433961719</v>
      </c>
      <c r="Q18" s="70">
        <v>99.492742852733755</v>
      </c>
      <c r="R18" s="70">
        <v>106.61496353047563</v>
      </c>
      <c r="S18" s="70">
        <v>103.29068848726124</v>
      </c>
      <c r="T18" s="70">
        <v>99.492541666712256</v>
      </c>
      <c r="U18" s="71"/>
      <c r="V18" s="69">
        <v>41548</v>
      </c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1"/>
      <c r="AQ18" s="71"/>
      <c r="AR18" s="72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M18" s="72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</row>
    <row r="19" spans="1:84" s="74" customFormat="1" ht="21" x14ac:dyDescent="0.45">
      <c r="A19" s="69">
        <v>41579</v>
      </c>
      <c r="B19" s="70">
        <v>98.212320724178085</v>
      </c>
      <c r="C19" s="70">
        <v>108.93249615548002</v>
      </c>
      <c r="D19" s="70">
        <v>101.84397444702051</v>
      </c>
      <c r="E19" s="70">
        <v>111.38506747633828</v>
      </c>
      <c r="F19" s="70">
        <v>108.31301782292597</v>
      </c>
      <c r="G19" s="70">
        <v>102.59477919370339</v>
      </c>
      <c r="H19" s="70">
        <v>103.49521052747268</v>
      </c>
      <c r="I19" s="70">
        <v>103.87796641739754</v>
      </c>
      <c r="J19" s="70">
        <v>101.40707356120618</v>
      </c>
      <c r="K19" s="70">
        <v>107.3086421406031</v>
      </c>
      <c r="L19" s="70">
        <v>101.78038420670219</v>
      </c>
      <c r="M19" s="70">
        <v>107.62479720111048</v>
      </c>
      <c r="N19" s="70">
        <v>106.99065071020115</v>
      </c>
      <c r="O19" s="70">
        <v>101.49521368426579</v>
      </c>
      <c r="P19" s="70">
        <v>82.638767152202732</v>
      </c>
      <c r="Q19" s="70">
        <v>104.30899442374357</v>
      </c>
      <c r="R19" s="70">
        <v>101.07332179105907</v>
      </c>
      <c r="S19" s="70">
        <v>104.26941785363921</v>
      </c>
      <c r="T19" s="70">
        <v>102.16511753522668</v>
      </c>
      <c r="U19" s="71"/>
      <c r="V19" s="69">
        <v>41579</v>
      </c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1"/>
      <c r="AQ19" s="71"/>
      <c r="AR19" s="72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M19" s="72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</row>
    <row r="20" spans="1:84" s="74" customFormat="1" ht="21" x14ac:dyDescent="0.45">
      <c r="A20" s="75">
        <v>41609</v>
      </c>
      <c r="B20" s="76">
        <v>106.25935853767159</v>
      </c>
      <c r="C20" s="76">
        <v>125.18152746323696</v>
      </c>
      <c r="D20" s="76">
        <v>107.05604044804406</v>
      </c>
      <c r="E20" s="76">
        <v>114.89856860683223</v>
      </c>
      <c r="F20" s="76">
        <v>105.72440814607553</v>
      </c>
      <c r="G20" s="76">
        <v>103.22595642509573</v>
      </c>
      <c r="H20" s="76">
        <v>108.57420450358771</v>
      </c>
      <c r="I20" s="76">
        <v>121.4482899734094</v>
      </c>
      <c r="J20" s="76">
        <v>118.15462948237037</v>
      </c>
      <c r="K20" s="76">
        <v>100.57868475833574</v>
      </c>
      <c r="L20" s="76">
        <v>102.94568844885946</v>
      </c>
      <c r="M20" s="76">
        <v>115.22251244448422</v>
      </c>
      <c r="N20" s="76">
        <v>122.61996389181238</v>
      </c>
      <c r="O20" s="76">
        <v>101.87904474822251</v>
      </c>
      <c r="P20" s="76">
        <v>91.624040385642729</v>
      </c>
      <c r="Q20" s="76">
        <v>102.76301213021588</v>
      </c>
      <c r="R20" s="76">
        <v>96.659286354688305</v>
      </c>
      <c r="S20" s="76">
        <v>104.43135197128311</v>
      </c>
      <c r="T20" s="76">
        <v>106.27803645462279</v>
      </c>
      <c r="U20" s="71"/>
      <c r="V20" s="75">
        <v>41609</v>
      </c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1"/>
      <c r="AQ20" s="71"/>
      <c r="AR20" s="72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M20" s="72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</row>
    <row r="21" spans="1:84" s="74" customFormat="1" ht="21" x14ac:dyDescent="0.45">
      <c r="A21" s="106">
        <v>41640</v>
      </c>
      <c r="B21" s="107">
        <v>107.32414698406261</v>
      </c>
      <c r="C21" s="107">
        <v>120.72731557459791</v>
      </c>
      <c r="D21" s="107">
        <v>104.41021213253985</v>
      </c>
      <c r="E21" s="107">
        <v>110.25714896348953</v>
      </c>
      <c r="F21" s="107">
        <v>98.199792996293297</v>
      </c>
      <c r="G21" s="107">
        <v>101.4831652408438</v>
      </c>
      <c r="H21" s="107">
        <v>101.49525862657688</v>
      </c>
      <c r="I21" s="107">
        <v>93.759913088945552</v>
      </c>
      <c r="J21" s="107">
        <v>99.606639908829024</v>
      </c>
      <c r="K21" s="107">
        <v>114.03356085565683</v>
      </c>
      <c r="L21" s="107">
        <v>101.66330324696624</v>
      </c>
      <c r="M21" s="107">
        <v>99.11127505892847</v>
      </c>
      <c r="N21" s="107">
        <v>101.21044128716366</v>
      </c>
      <c r="O21" s="107">
        <v>98.280998475803159</v>
      </c>
      <c r="P21" s="107">
        <v>101.66727495385632</v>
      </c>
      <c r="Q21" s="107">
        <v>100.33300553659573</v>
      </c>
      <c r="R21" s="107">
        <v>97.37479013206827</v>
      </c>
      <c r="S21" s="107">
        <v>103.11150176181421</v>
      </c>
      <c r="T21" s="107">
        <v>102.7426815071736</v>
      </c>
      <c r="U21" s="71"/>
      <c r="V21" s="106">
        <v>41640</v>
      </c>
      <c r="W21" s="107">
        <f t="shared" ref="W21:W84" si="0">B21/B9*100-100</f>
        <v>1.0473227905064277</v>
      </c>
      <c r="X21" s="107">
        <f t="shared" ref="X21:X84" si="1">C21/C9*100-100</f>
        <v>16.060360670448645</v>
      </c>
      <c r="Y21" s="107">
        <f t="shared" ref="Y21:Y84" si="2">D21/D9*100-100</f>
        <v>-3.9325455942190501E-2</v>
      </c>
      <c r="Z21" s="107">
        <f t="shared" ref="Z21:Z84" si="3">E21/E9*100-100</f>
        <v>14.547415266572415</v>
      </c>
      <c r="AA21" s="107">
        <f t="shared" ref="AA21:AA84" si="4">F21/F9*100-100</f>
        <v>10.338332733600168</v>
      </c>
      <c r="AB21" s="107">
        <f t="shared" ref="AB21:AB84" si="5">G21/G9*100-100</f>
        <v>3.4357535685369385</v>
      </c>
      <c r="AC21" s="107">
        <f t="shared" ref="AC21:AC84" si="6">H21/H9*100-100</f>
        <v>2.9381945655334079</v>
      </c>
      <c r="AD21" s="107">
        <f t="shared" ref="AD21:AD84" si="7">I21/I9*100-100</f>
        <v>4.185828364501603</v>
      </c>
      <c r="AE21" s="107">
        <f t="shared" ref="AE21:AE84" si="8">J21/J9*100-100</f>
        <v>6.4943013696063758</v>
      </c>
      <c r="AF21" s="107">
        <f t="shared" ref="AF21:AF84" si="9">K21/K9*100-100</f>
        <v>3.3728022875238537</v>
      </c>
      <c r="AG21" s="107">
        <f t="shared" ref="AG21:AG84" si="10">L21/L9*100-100</f>
        <v>4.1437714611828937</v>
      </c>
      <c r="AH21" s="107">
        <f t="shared" ref="AH21:AH84" si="11">M21/M9*100-100</f>
        <v>8.8181057125565019</v>
      </c>
      <c r="AI21" s="107">
        <f t="shared" ref="AI21:AI84" si="12">N21/N9*100-100</f>
        <v>4.3589189651033138</v>
      </c>
      <c r="AJ21" s="107">
        <f t="shared" ref="AJ21:AJ84" si="13">O21/O9*100-100</f>
        <v>3.3292934079575502</v>
      </c>
      <c r="AK21" s="107">
        <f t="shared" ref="AK21:AK84" si="14">P21/P9*100-100</f>
        <v>0.28777578103441215</v>
      </c>
      <c r="AL21" s="107">
        <f t="shared" ref="AL21:AL84" si="15">Q21/Q9*100-100</f>
        <v>9.5906327632847734</v>
      </c>
      <c r="AM21" s="107">
        <f t="shared" ref="AM21:AM84" si="16">R21/R9*100-100</f>
        <v>1.7561320999405439</v>
      </c>
      <c r="AN21" s="107">
        <f t="shared" ref="AN21:AN84" si="17">S21/S9*100-100</f>
        <v>3.8208279900559887</v>
      </c>
      <c r="AO21" s="107">
        <f t="shared" ref="AO21:AO84" si="18">T21/T9*100-100</f>
        <v>3.6931807416757749</v>
      </c>
      <c r="AP21" s="71"/>
      <c r="AQ21" s="71"/>
      <c r="AR21" s="72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M21" s="72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</row>
    <row r="22" spans="1:84" s="74" customFormat="1" ht="21" x14ac:dyDescent="0.45">
      <c r="A22" s="108">
        <v>41671</v>
      </c>
      <c r="B22" s="109">
        <v>108.48417381119597</v>
      </c>
      <c r="C22" s="109">
        <v>133.77946681343491</v>
      </c>
      <c r="D22" s="109">
        <v>103.6065840041838</v>
      </c>
      <c r="E22" s="109">
        <v>98.836710697922911</v>
      </c>
      <c r="F22" s="109">
        <v>103.46259160820026</v>
      </c>
      <c r="G22" s="109">
        <v>100.11299480713528</v>
      </c>
      <c r="H22" s="109">
        <v>102.77957148889425</v>
      </c>
      <c r="I22" s="109">
        <v>91.589444008731675</v>
      </c>
      <c r="J22" s="109">
        <v>93.830807845758031</v>
      </c>
      <c r="K22" s="109">
        <v>96.342648121043936</v>
      </c>
      <c r="L22" s="109">
        <v>101.88109696546776</v>
      </c>
      <c r="M22" s="109">
        <v>97.582951274849407</v>
      </c>
      <c r="N22" s="109">
        <v>102.15691596474821</v>
      </c>
      <c r="O22" s="109">
        <v>101.15152776747155</v>
      </c>
      <c r="P22" s="109">
        <v>119.88548986362891</v>
      </c>
      <c r="Q22" s="109">
        <v>105.55653885246301</v>
      </c>
      <c r="R22" s="109">
        <v>97.354096026331788</v>
      </c>
      <c r="S22" s="109">
        <v>100.75721898842485</v>
      </c>
      <c r="T22" s="109">
        <v>102.57799825986046</v>
      </c>
      <c r="U22" s="71"/>
      <c r="V22" s="108">
        <v>41671</v>
      </c>
      <c r="W22" s="109">
        <f t="shared" si="0"/>
        <v>0.71520241616936175</v>
      </c>
      <c r="X22" s="109">
        <f t="shared" si="1"/>
        <v>48.555395820683032</v>
      </c>
      <c r="Y22" s="109">
        <f t="shared" si="2"/>
        <v>2.8056596159673717</v>
      </c>
      <c r="Z22" s="109">
        <f t="shared" si="3"/>
        <v>9.3955174530089494</v>
      </c>
      <c r="AA22" s="109">
        <f t="shared" si="4"/>
        <v>12.062028533278976</v>
      </c>
      <c r="AB22" s="109">
        <f t="shared" si="5"/>
        <v>2.0347477466288382</v>
      </c>
      <c r="AC22" s="109">
        <f t="shared" si="6"/>
        <v>4.1806940996281554</v>
      </c>
      <c r="AD22" s="109">
        <f t="shared" si="7"/>
        <v>6.4404930922183752</v>
      </c>
      <c r="AE22" s="109">
        <f t="shared" si="8"/>
        <v>0.19796800422101057</v>
      </c>
      <c r="AF22" s="109">
        <f t="shared" si="9"/>
        <v>0.65878572757233655</v>
      </c>
      <c r="AG22" s="109">
        <f t="shared" si="10"/>
        <v>4.05230636005831</v>
      </c>
      <c r="AH22" s="109">
        <f t="shared" si="11"/>
        <v>5.6617132607960485</v>
      </c>
      <c r="AI22" s="109">
        <f t="shared" si="12"/>
        <v>1.9344607520659167</v>
      </c>
      <c r="AJ22" s="109">
        <f t="shared" si="13"/>
        <v>2.8146077245987442</v>
      </c>
      <c r="AK22" s="109">
        <f t="shared" si="14"/>
        <v>1.0368455992557131</v>
      </c>
      <c r="AL22" s="109">
        <f t="shared" si="15"/>
        <v>12.870486974937407</v>
      </c>
      <c r="AM22" s="109">
        <f t="shared" si="16"/>
        <v>4.3504790194888869</v>
      </c>
      <c r="AN22" s="109">
        <f t="shared" si="17"/>
        <v>2.6757729470253935</v>
      </c>
      <c r="AO22" s="109">
        <f t="shared" si="18"/>
        <v>3.8096297738564431</v>
      </c>
      <c r="AP22" s="71"/>
      <c r="AQ22" s="71"/>
      <c r="AR22" s="72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M22" s="72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</row>
    <row r="23" spans="1:84" s="74" customFormat="1" ht="21" x14ac:dyDescent="0.45">
      <c r="A23" s="108">
        <v>41699</v>
      </c>
      <c r="B23" s="109">
        <v>117.0331685514402</v>
      </c>
      <c r="C23" s="109">
        <v>135.83095199693159</v>
      </c>
      <c r="D23" s="109">
        <v>108.79903946263966</v>
      </c>
      <c r="E23" s="109">
        <v>107.25400192290545</v>
      </c>
      <c r="F23" s="109">
        <v>100.11933439666296</v>
      </c>
      <c r="G23" s="109">
        <v>102.18859010434879</v>
      </c>
      <c r="H23" s="109">
        <v>105.87777659539096</v>
      </c>
      <c r="I23" s="109">
        <v>102.02652223999597</v>
      </c>
      <c r="J23" s="109">
        <v>98.701078481882234</v>
      </c>
      <c r="K23" s="109">
        <v>112.08852331015736</v>
      </c>
      <c r="L23" s="109">
        <v>103.3297243244474</v>
      </c>
      <c r="M23" s="109">
        <v>103.75006392486677</v>
      </c>
      <c r="N23" s="109">
        <v>112.58728077310116</v>
      </c>
      <c r="O23" s="109">
        <v>102.66008726168313</v>
      </c>
      <c r="P23" s="109">
        <v>118.79334698891084</v>
      </c>
      <c r="Q23" s="109">
        <v>106.60572672128851</v>
      </c>
      <c r="R23" s="109">
        <v>104.63046575601501</v>
      </c>
      <c r="S23" s="109">
        <v>99.920349320687123</v>
      </c>
      <c r="T23" s="109">
        <v>106.76528783133907</v>
      </c>
      <c r="U23" s="71"/>
      <c r="V23" s="108">
        <v>41699</v>
      </c>
      <c r="W23" s="109">
        <f t="shared" si="0"/>
        <v>2.445219199127834</v>
      </c>
      <c r="X23" s="109">
        <f t="shared" si="1"/>
        <v>41.433654334499721</v>
      </c>
      <c r="Y23" s="109">
        <f t="shared" si="2"/>
        <v>4.088462657855402</v>
      </c>
      <c r="Z23" s="109">
        <f t="shared" si="3"/>
        <v>14.665959099678872</v>
      </c>
      <c r="AA23" s="109">
        <f t="shared" si="4"/>
        <v>11.978530230986522</v>
      </c>
      <c r="AB23" s="109">
        <f t="shared" si="5"/>
        <v>1.7607829749090484</v>
      </c>
      <c r="AC23" s="109">
        <f t="shared" si="6"/>
        <v>3.8419199227308241</v>
      </c>
      <c r="AD23" s="109">
        <f t="shared" si="7"/>
        <v>-0.53884476158644645</v>
      </c>
      <c r="AE23" s="109">
        <f t="shared" si="8"/>
        <v>6.9508187995202633</v>
      </c>
      <c r="AF23" s="109">
        <f t="shared" si="9"/>
        <v>10.881643932105092</v>
      </c>
      <c r="AG23" s="109">
        <f t="shared" si="10"/>
        <v>4.2749958118483562</v>
      </c>
      <c r="AH23" s="109">
        <f t="shared" si="11"/>
        <v>7.1509832461970007</v>
      </c>
      <c r="AI23" s="109">
        <f t="shared" si="12"/>
        <v>6.6345839020756898</v>
      </c>
      <c r="AJ23" s="109">
        <f t="shared" si="13"/>
        <v>2.2759444436873935</v>
      </c>
      <c r="AK23" s="109">
        <f t="shared" si="14"/>
        <v>1.4309103691882541</v>
      </c>
      <c r="AL23" s="109">
        <f t="shared" si="15"/>
        <v>11.778074898770697</v>
      </c>
      <c r="AM23" s="109">
        <f t="shared" si="16"/>
        <v>9.278561538556886</v>
      </c>
      <c r="AN23" s="109">
        <f t="shared" si="17"/>
        <v>1.9241854475129827</v>
      </c>
      <c r="AO23" s="109">
        <f t="shared" si="18"/>
        <v>4.9682454639031164</v>
      </c>
      <c r="AP23" s="71"/>
      <c r="AQ23" s="71"/>
      <c r="AR23" s="72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M23" s="72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</row>
    <row r="24" spans="1:84" s="74" customFormat="1" ht="21" x14ac:dyDescent="0.45">
      <c r="A24" s="108">
        <v>41730</v>
      </c>
      <c r="B24" s="109">
        <v>106.51125250531888</v>
      </c>
      <c r="C24" s="109">
        <v>156.37579911782103</v>
      </c>
      <c r="D24" s="109">
        <v>105.55247619802785</v>
      </c>
      <c r="E24" s="109">
        <v>99.252266861307319</v>
      </c>
      <c r="F24" s="109">
        <v>105.12320410844168</v>
      </c>
      <c r="G24" s="109">
        <v>103.54717322822783</v>
      </c>
      <c r="H24" s="109">
        <v>106.77802672722359</v>
      </c>
      <c r="I24" s="109">
        <v>101.61396852689685</v>
      </c>
      <c r="J24" s="109">
        <v>104.26839115698392</v>
      </c>
      <c r="K24" s="109">
        <v>97.869762947867329</v>
      </c>
      <c r="L24" s="109">
        <v>103.68212877759852</v>
      </c>
      <c r="M24" s="109">
        <v>105.83935495459328</v>
      </c>
      <c r="N24" s="109">
        <v>105.72312776464187</v>
      </c>
      <c r="O24" s="109">
        <v>103.790594323253</v>
      </c>
      <c r="P24" s="109">
        <v>105.19926922741288</v>
      </c>
      <c r="Q24" s="109">
        <v>108.06832713303226</v>
      </c>
      <c r="R24" s="109">
        <v>102.13681264934721</v>
      </c>
      <c r="S24" s="109">
        <v>100.48181459234985</v>
      </c>
      <c r="T24" s="109">
        <v>104.79066895608879</v>
      </c>
      <c r="U24" s="71"/>
      <c r="V24" s="108">
        <v>41730</v>
      </c>
      <c r="W24" s="109">
        <f t="shared" si="0"/>
        <v>0.1556956147075681</v>
      </c>
      <c r="X24" s="109">
        <f t="shared" si="1"/>
        <v>71.990522053707224</v>
      </c>
      <c r="Y24" s="109">
        <f t="shared" si="2"/>
        <v>1.2401103909976712</v>
      </c>
      <c r="Z24" s="109">
        <f t="shared" si="3"/>
        <v>8.5548566934951396</v>
      </c>
      <c r="AA24" s="109">
        <f t="shared" si="4"/>
        <v>4.9070410524865764</v>
      </c>
      <c r="AB24" s="109">
        <f t="shared" si="5"/>
        <v>2.0295591936041433</v>
      </c>
      <c r="AC24" s="109">
        <f t="shared" si="6"/>
        <v>3.6369195670660872</v>
      </c>
      <c r="AD24" s="109">
        <f t="shared" si="7"/>
        <v>10.025800204864225</v>
      </c>
      <c r="AE24" s="109">
        <f t="shared" si="8"/>
        <v>1.3126282680745049</v>
      </c>
      <c r="AF24" s="109">
        <f t="shared" si="9"/>
        <v>1.6119471604014564</v>
      </c>
      <c r="AG24" s="109">
        <f t="shared" si="10"/>
        <v>4.083385086760984</v>
      </c>
      <c r="AH24" s="109">
        <f t="shared" si="11"/>
        <v>3.7054027695756275</v>
      </c>
      <c r="AI24" s="109">
        <f t="shared" si="12"/>
        <v>2.1826053608849634</v>
      </c>
      <c r="AJ24" s="109">
        <f t="shared" si="13"/>
        <v>4.4464911755909782</v>
      </c>
      <c r="AK24" s="109">
        <f t="shared" si="14"/>
        <v>3.48488383004279</v>
      </c>
      <c r="AL24" s="109">
        <f t="shared" si="15"/>
        <v>12.107050405198322</v>
      </c>
      <c r="AM24" s="109">
        <f t="shared" si="16"/>
        <v>4.9521030454087622E-2</v>
      </c>
      <c r="AN24" s="109">
        <f t="shared" si="17"/>
        <v>1.4514525542890055</v>
      </c>
      <c r="AO24" s="109">
        <f t="shared" si="18"/>
        <v>3.5554301506010972</v>
      </c>
      <c r="AP24" s="71"/>
      <c r="AQ24" s="71"/>
      <c r="AR24" s="72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M24" s="72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</row>
    <row r="25" spans="1:84" s="74" customFormat="1" ht="21" x14ac:dyDescent="0.45">
      <c r="A25" s="108">
        <v>41760</v>
      </c>
      <c r="B25" s="109">
        <v>101.55567199351634</v>
      </c>
      <c r="C25" s="109">
        <v>145.2937143169753</v>
      </c>
      <c r="D25" s="109">
        <v>105.7184481169798</v>
      </c>
      <c r="E25" s="109">
        <v>104.66263458969311</v>
      </c>
      <c r="F25" s="109">
        <v>109.85737253002613</v>
      </c>
      <c r="G25" s="109">
        <v>101.84501024793441</v>
      </c>
      <c r="H25" s="109">
        <v>105.83634060917562</v>
      </c>
      <c r="I25" s="109">
        <v>106.05029037053521</v>
      </c>
      <c r="J25" s="109">
        <v>99.590446954199749</v>
      </c>
      <c r="K25" s="109">
        <v>102.54456937096327</v>
      </c>
      <c r="L25" s="109">
        <v>104.03386100961994</v>
      </c>
      <c r="M25" s="109">
        <v>102.85688224483502</v>
      </c>
      <c r="N25" s="109">
        <v>106.84378827652175</v>
      </c>
      <c r="O25" s="109">
        <v>104.13796251974316</v>
      </c>
      <c r="P25" s="109">
        <v>98.734557011814061</v>
      </c>
      <c r="Q25" s="109">
        <v>108.34225512344729</v>
      </c>
      <c r="R25" s="109">
        <v>113.11270939387376</v>
      </c>
      <c r="S25" s="109">
        <v>100.16549133361863</v>
      </c>
      <c r="T25" s="109">
        <v>104.39572683479751</v>
      </c>
      <c r="U25" s="71"/>
      <c r="V25" s="108">
        <v>41760</v>
      </c>
      <c r="W25" s="109">
        <f t="shared" si="0"/>
        <v>2.2746299643422248</v>
      </c>
      <c r="X25" s="109">
        <f t="shared" si="1"/>
        <v>41.154662620639073</v>
      </c>
      <c r="Y25" s="109">
        <f t="shared" si="2"/>
        <v>2.7599962224070822</v>
      </c>
      <c r="Z25" s="109">
        <f t="shared" si="3"/>
        <v>15.026405208623061</v>
      </c>
      <c r="AA25" s="109">
        <f t="shared" si="4"/>
        <v>4.2474763799317259</v>
      </c>
      <c r="AB25" s="109">
        <f t="shared" si="5"/>
        <v>2.4240021382368866</v>
      </c>
      <c r="AC25" s="109">
        <f t="shared" si="6"/>
        <v>5.4681698717974996</v>
      </c>
      <c r="AD25" s="109">
        <f t="shared" si="7"/>
        <v>5.7864150873968327</v>
      </c>
      <c r="AE25" s="109">
        <f t="shared" si="8"/>
        <v>4.016934934037792</v>
      </c>
      <c r="AF25" s="109">
        <f t="shared" si="9"/>
        <v>10.788385434523363</v>
      </c>
      <c r="AG25" s="109">
        <f t="shared" si="10"/>
        <v>4.5143200673373229</v>
      </c>
      <c r="AH25" s="109">
        <f t="shared" si="11"/>
        <v>3.4169513797170197</v>
      </c>
      <c r="AI25" s="109">
        <f t="shared" si="12"/>
        <v>8.9101059774126412</v>
      </c>
      <c r="AJ25" s="109">
        <f t="shared" si="13"/>
        <v>4.3891041672766846</v>
      </c>
      <c r="AK25" s="109">
        <f t="shared" si="14"/>
        <v>3.8427458446866467</v>
      </c>
      <c r="AL25" s="109">
        <f t="shared" si="15"/>
        <v>4.8759846300137895</v>
      </c>
      <c r="AM25" s="109">
        <f t="shared" si="16"/>
        <v>12.510009389400608</v>
      </c>
      <c r="AN25" s="109">
        <f t="shared" si="17"/>
        <v>1.4224879765642982</v>
      </c>
      <c r="AO25" s="109">
        <f t="shared" si="18"/>
        <v>4.9139152454467592</v>
      </c>
      <c r="AP25" s="71"/>
      <c r="AQ25" s="71"/>
      <c r="AR25" s="72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M25" s="72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</row>
    <row r="26" spans="1:84" s="74" customFormat="1" ht="21" x14ac:dyDescent="0.45">
      <c r="A26" s="108">
        <v>41791</v>
      </c>
      <c r="B26" s="109">
        <v>93.336824481395738</v>
      </c>
      <c r="C26" s="109">
        <v>133.38591553119903</v>
      </c>
      <c r="D26" s="109">
        <v>98.477708666100384</v>
      </c>
      <c r="E26" s="109">
        <v>106.97923965913061</v>
      </c>
      <c r="F26" s="109">
        <v>106.1047853084911</v>
      </c>
      <c r="G26" s="109">
        <v>100.16483781525338</v>
      </c>
      <c r="H26" s="109">
        <v>100.33110828953313</v>
      </c>
      <c r="I26" s="109">
        <v>103.92410416214551</v>
      </c>
      <c r="J26" s="109">
        <v>100.10104336779366</v>
      </c>
      <c r="K26" s="109">
        <v>104.79843347320838</v>
      </c>
      <c r="L26" s="109">
        <v>103.68591524706933</v>
      </c>
      <c r="M26" s="109">
        <v>98.968147391052966</v>
      </c>
      <c r="N26" s="109">
        <v>100.11364241252986</v>
      </c>
      <c r="O26" s="109">
        <v>104.30060955827926</v>
      </c>
      <c r="P26" s="109">
        <v>99.272660171778256</v>
      </c>
      <c r="Q26" s="109">
        <v>104.07230069228132</v>
      </c>
      <c r="R26" s="109">
        <v>104.3574245380818</v>
      </c>
      <c r="S26" s="109">
        <v>100.31115691791837</v>
      </c>
      <c r="T26" s="109">
        <v>101.05593866370326</v>
      </c>
      <c r="U26" s="71"/>
      <c r="V26" s="108">
        <v>41791</v>
      </c>
      <c r="W26" s="109">
        <f t="shared" si="0"/>
        <v>1.851860793432266</v>
      </c>
      <c r="X26" s="109">
        <f t="shared" si="1"/>
        <v>45.514221071231589</v>
      </c>
      <c r="Y26" s="109">
        <f t="shared" si="2"/>
        <v>4.427554737835294</v>
      </c>
      <c r="Z26" s="109">
        <f t="shared" si="3"/>
        <v>15.866253119180016</v>
      </c>
      <c r="AA26" s="109">
        <f t="shared" si="4"/>
        <v>5.0312480544826457</v>
      </c>
      <c r="AB26" s="109">
        <f t="shared" si="5"/>
        <v>2.9231194185036742</v>
      </c>
      <c r="AC26" s="109">
        <f t="shared" si="6"/>
        <v>4.6132309699173106</v>
      </c>
      <c r="AD26" s="109">
        <f t="shared" si="7"/>
        <v>3.419003456336128</v>
      </c>
      <c r="AE26" s="109">
        <f t="shared" si="8"/>
        <v>-0.80165857849161171</v>
      </c>
      <c r="AF26" s="109">
        <f t="shared" si="9"/>
        <v>-1.4230149551864031</v>
      </c>
      <c r="AG26" s="109">
        <f t="shared" si="10"/>
        <v>4.3786133532429261</v>
      </c>
      <c r="AH26" s="109">
        <f t="shared" si="11"/>
        <v>3.0746420391455871</v>
      </c>
      <c r="AI26" s="109">
        <f t="shared" si="12"/>
        <v>9.1278895015289834</v>
      </c>
      <c r="AJ26" s="109">
        <f t="shared" si="13"/>
        <v>4.0467279208917404</v>
      </c>
      <c r="AK26" s="109">
        <f t="shared" si="14"/>
        <v>3.7460732993597361</v>
      </c>
      <c r="AL26" s="109">
        <f t="shared" si="15"/>
        <v>5.4592342518503472</v>
      </c>
      <c r="AM26" s="109">
        <f t="shared" si="16"/>
        <v>8.7635738931876261</v>
      </c>
      <c r="AN26" s="109">
        <f t="shared" si="17"/>
        <v>3.0472142126424728</v>
      </c>
      <c r="AO26" s="109">
        <f t="shared" si="18"/>
        <v>4.4797836828729629</v>
      </c>
      <c r="AP26" s="71"/>
      <c r="AQ26" s="71"/>
      <c r="AR26" s="72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M26" s="72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</row>
    <row r="27" spans="1:84" s="74" customFormat="1" ht="21" x14ac:dyDescent="0.45">
      <c r="A27" s="108">
        <v>41821</v>
      </c>
      <c r="B27" s="109">
        <v>95.076565207597838</v>
      </c>
      <c r="C27" s="109">
        <v>171.73870053859599</v>
      </c>
      <c r="D27" s="109">
        <v>103.58464733741734</v>
      </c>
      <c r="E27" s="109">
        <v>101.05394246203461</v>
      </c>
      <c r="F27" s="109">
        <v>106.52039894951182</v>
      </c>
      <c r="G27" s="109">
        <v>101.62605721067079</v>
      </c>
      <c r="H27" s="109">
        <v>102.20121942157098</v>
      </c>
      <c r="I27" s="109">
        <v>107.08717040998164</v>
      </c>
      <c r="J27" s="109">
        <v>103.47878325709708</v>
      </c>
      <c r="K27" s="109">
        <v>102.32018388101322</v>
      </c>
      <c r="L27" s="109">
        <v>104.31280113216343</v>
      </c>
      <c r="M27" s="109">
        <v>104.82905076319354</v>
      </c>
      <c r="N27" s="109">
        <v>102.31275214071111</v>
      </c>
      <c r="O27" s="109">
        <v>103.99639305331493</v>
      </c>
      <c r="P27" s="109">
        <v>107.94683171700244</v>
      </c>
      <c r="Q27" s="109">
        <v>115.61983983716041</v>
      </c>
      <c r="R27" s="109">
        <v>102.94311577386587</v>
      </c>
      <c r="S27" s="109">
        <v>102.29661098844176</v>
      </c>
      <c r="T27" s="109">
        <v>103.78235560620132</v>
      </c>
      <c r="U27" s="71"/>
      <c r="V27" s="108">
        <v>41821</v>
      </c>
      <c r="W27" s="109">
        <f t="shared" si="0"/>
        <v>3.1577973508073711</v>
      </c>
      <c r="X27" s="109">
        <f t="shared" si="1"/>
        <v>73.11112921978696</v>
      </c>
      <c r="Y27" s="109">
        <f t="shared" si="2"/>
        <v>5.3167420242725854</v>
      </c>
      <c r="Z27" s="109">
        <f t="shared" si="3"/>
        <v>1.5054723051781735</v>
      </c>
      <c r="AA27" s="109">
        <f t="shared" si="4"/>
        <v>6.5353164845693499</v>
      </c>
      <c r="AB27" s="109">
        <f t="shared" si="5"/>
        <v>3.5199102457339251</v>
      </c>
      <c r="AC27" s="109">
        <f t="shared" si="6"/>
        <v>6.3249832099004237</v>
      </c>
      <c r="AD27" s="109">
        <f t="shared" si="7"/>
        <v>4.7455721538940594</v>
      </c>
      <c r="AE27" s="109">
        <f t="shared" si="8"/>
        <v>4.0305123873020534</v>
      </c>
      <c r="AF27" s="109">
        <f t="shared" si="9"/>
        <v>3.6641244490935918</v>
      </c>
      <c r="AG27" s="109">
        <f t="shared" si="10"/>
        <v>4.2612194164714339</v>
      </c>
      <c r="AH27" s="109">
        <f t="shared" si="11"/>
        <v>4.4352516154399382</v>
      </c>
      <c r="AI27" s="109">
        <f t="shared" si="12"/>
        <v>8.5698312381108082</v>
      </c>
      <c r="AJ27" s="109">
        <f t="shared" si="13"/>
        <v>3.7993761927266974</v>
      </c>
      <c r="AK27" s="109">
        <f t="shared" si="14"/>
        <v>2.7609067441134698</v>
      </c>
      <c r="AL27" s="109">
        <f t="shared" si="15"/>
        <v>9.6311314956092957</v>
      </c>
      <c r="AM27" s="109">
        <f t="shared" si="16"/>
        <v>-0.34700242325922659</v>
      </c>
      <c r="AN27" s="109">
        <f t="shared" si="17"/>
        <v>4.5785139766531842</v>
      </c>
      <c r="AO27" s="109">
        <f t="shared" si="18"/>
        <v>5.2076746009281436</v>
      </c>
      <c r="AP27" s="71"/>
      <c r="AQ27" s="71"/>
      <c r="AR27" s="72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M27" s="72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</row>
    <row r="28" spans="1:84" s="74" customFormat="1" ht="21" x14ac:dyDescent="0.45">
      <c r="A28" s="108">
        <v>41852</v>
      </c>
      <c r="B28" s="109">
        <v>95.444423872385329</v>
      </c>
      <c r="C28" s="109">
        <v>147.05257442778677</v>
      </c>
      <c r="D28" s="109">
        <v>97.223749425366492</v>
      </c>
      <c r="E28" s="109">
        <v>95.200743265254388</v>
      </c>
      <c r="F28" s="109">
        <v>111.02117314161801</v>
      </c>
      <c r="G28" s="109">
        <v>103.15589036190741</v>
      </c>
      <c r="H28" s="109">
        <v>102.31370225466239</v>
      </c>
      <c r="I28" s="109">
        <v>107.67642106593912</v>
      </c>
      <c r="J28" s="109">
        <v>96.92995334237024</v>
      </c>
      <c r="K28" s="109">
        <v>101.22969779351808</v>
      </c>
      <c r="L28" s="109">
        <v>104.31365388665886</v>
      </c>
      <c r="M28" s="109">
        <v>101.5173013736735</v>
      </c>
      <c r="N28" s="109">
        <v>96.490350283546633</v>
      </c>
      <c r="O28" s="109">
        <v>104.17158805160963</v>
      </c>
      <c r="P28" s="109">
        <v>108.79756434698305</v>
      </c>
      <c r="Q28" s="109">
        <v>109.88279601674687</v>
      </c>
      <c r="R28" s="109">
        <v>102.88916829325403</v>
      </c>
      <c r="S28" s="109">
        <v>102.68004401073929</v>
      </c>
      <c r="T28" s="109">
        <v>102.19658568071127</v>
      </c>
      <c r="U28" s="71"/>
      <c r="V28" s="108">
        <v>41852</v>
      </c>
      <c r="W28" s="109">
        <f t="shared" si="0"/>
        <v>0.2057390247246218</v>
      </c>
      <c r="X28" s="109">
        <f t="shared" si="1"/>
        <v>55.400398751060862</v>
      </c>
      <c r="Y28" s="109">
        <f t="shared" si="2"/>
        <v>2.6291155378688842</v>
      </c>
      <c r="Z28" s="109">
        <f t="shared" si="3"/>
        <v>-4.9347136086008732</v>
      </c>
      <c r="AA28" s="109">
        <f t="shared" si="4"/>
        <v>6.7734361967518737</v>
      </c>
      <c r="AB28" s="109">
        <f t="shared" si="5"/>
        <v>3.5526700401580911</v>
      </c>
      <c r="AC28" s="109">
        <f t="shared" si="6"/>
        <v>6.6409609841504817</v>
      </c>
      <c r="AD28" s="109">
        <f t="shared" si="7"/>
        <v>6.1188596575265137</v>
      </c>
      <c r="AE28" s="109">
        <f t="shared" si="8"/>
        <v>-1.6933604994568725</v>
      </c>
      <c r="AF28" s="109">
        <f t="shared" si="9"/>
        <v>6.815790082399829</v>
      </c>
      <c r="AG28" s="109">
        <f t="shared" si="10"/>
        <v>4.0040944146157074</v>
      </c>
      <c r="AH28" s="109">
        <f t="shared" si="11"/>
        <v>3.1932804178799898</v>
      </c>
      <c r="AI28" s="109">
        <f t="shared" si="12"/>
        <v>7.4169907365719325</v>
      </c>
      <c r="AJ28" s="109">
        <f t="shared" si="13"/>
        <v>3.9102886318201229</v>
      </c>
      <c r="AK28" s="109">
        <f t="shared" si="14"/>
        <v>2.3437991149255311</v>
      </c>
      <c r="AL28" s="109">
        <f t="shared" si="15"/>
        <v>8.4743309714070847E-2</v>
      </c>
      <c r="AM28" s="109">
        <f t="shared" si="16"/>
        <v>-0.50643191136410337</v>
      </c>
      <c r="AN28" s="109">
        <f t="shared" si="17"/>
        <v>3.8392401710807462</v>
      </c>
      <c r="AO28" s="109">
        <f t="shared" si="18"/>
        <v>3.5761522438398714</v>
      </c>
      <c r="AP28" s="71"/>
      <c r="AQ28" s="71"/>
      <c r="AR28" s="72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M28" s="72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</row>
    <row r="29" spans="1:84" s="74" customFormat="1" ht="21" x14ac:dyDescent="0.45">
      <c r="A29" s="108">
        <v>41883</v>
      </c>
      <c r="B29" s="109">
        <v>94.143358833493906</v>
      </c>
      <c r="C29" s="109">
        <v>163.9358350812966</v>
      </c>
      <c r="D29" s="109">
        <v>93.822793575930532</v>
      </c>
      <c r="E29" s="109">
        <v>102.98319311176998</v>
      </c>
      <c r="F29" s="109">
        <v>106.72686625830706</v>
      </c>
      <c r="G29" s="109">
        <v>103.84092085830076</v>
      </c>
      <c r="H29" s="109">
        <v>102.76732638206153</v>
      </c>
      <c r="I29" s="109">
        <v>100.12822230274455</v>
      </c>
      <c r="J29" s="109">
        <v>97.671893064644294</v>
      </c>
      <c r="K29" s="109">
        <v>104.33031400237036</v>
      </c>
      <c r="L29" s="109">
        <v>104.41052832515598</v>
      </c>
      <c r="M29" s="109">
        <v>98.756275940222608</v>
      </c>
      <c r="N29" s="109">
        <v>101.86767438632116</v>
      </c>
      <c r="O29" s="109">
        <v>104.75490515579742</v>
      </c>
      <c r="P29" s="109">
        <v>102.01130092849635</v>
      </c>
      <c r="Q29" s="109">
        <v>109.6967439745452</v>
      </c>
      <c r="R29" s="109">
        <v>103.2560925134604</v>
      </c>
      <c r="S29" s="109">
        <v>102.34259055736878</v>
      </c>
      <c r="T29" s="109">
        <v>101.76508405267941</v>
      </c>
      <c r="U29" s="71"/>
      <c r="V29" s="108">
        <v>41883</v>
      </c>
      <c r="W29" s="109">
        <f t="shared" si="0"/>
        <v>2.9958796319691174</v>
      </c>
      <c r="X29" s="109">
        <f t="shared" si="1"/>
        <v>77.594050085175013</v>
      </c>
      <c r="Y29" s="109">
        <f t="shared" si="2"/>
        <v>2.995698091133022</v>
      </c>
      <c r="Z29" s="109">
        <f t="shared" si="3"/>
        <v>-4.5603669040852139</v>
      </c>
      <c r="AA29" s="109">
        <f t="shared" si="4"/>
        <v>6.6876141488270662</v>
      </c>
      <c r="AB29" s="109">
        <f t="shared" si="5"/>
        <v>3.431380230362052</v>
      </c>
      <c r="AC29" s="109">
        <f t="shared" si="6"/>
        <v>5.6936711494381456</v>
      </c>
      <c r="AD29" s="109">
        <f t="shared" si="7"/>
        <v>4.2202490601904543</v>
      </c>
      <c r="AE29" s="109">
        <f t="shared" si="8"/>
        <v>1.9948697718217545</v>
      </c>
      <c r="AF29" s="109">
        <f t="shared" si="9"/>
        <v>0.75927951941822869</v>
      </c>
      <c r="AG29" s="109">
        <f t="shared" si="10"/>
        <v>3.9472832830416564</v>
      </c>
      <c r="AH29" s="109">
        <f t="shared" si="11"/>
        <v>4.1100030005256798</v>
      </c>
      <c r="AI29" s="109">
        <f t="shared" si="12"/>
        <v>9.3441996552958955</v>
      </c>
      <c r="AJ29" s="109">
        <f t="shared" si="13"/>
        <v>3.1256508351555397</v>
      </c>
      <c r="AK29" s="109">
        <f t="shared" si="14"/>
        <v>2.6814960029139883</v>
      </c>
      <c r="AL29" s="109">
        <f t="shared" si="15"/>
        <v>10.414187486723563</v>
      </c>
      <c r="AM29" s="109">
        <f t="shared" si="16"/>
        <v>-2.2483178360177476</v>
      </c>
      <c r="AN29" s="109">
        <f t="shared" si="17"/>
        <v>1.6564663712559877</v>
      </c>
      <c r="AO29" s="109">
        <f t="shared" si="18"/>
        <v>4.1392210570968473</v>
      </c>
      <c r="AP29" s="71"/>
      <c r="AQ29" s="71"/>
      <c r="AR29" s="72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M29" s="72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</row>
    <row r="30" spans="1:84" s="74" customFormat="1" ht="21" x14ac:dyDescent="0.45">
      <c r="A30" s="108">
        <v>41913</v>
      </c>
      <c r="B30" s="109">
        <v>93.400966993953048</v>
      </c>
      <c r="C30" s="109">
        <v>150.11115824858101</v>
      </c>
      <c r="D30" s="109">
        <v>99.903482003181409</v>
      </c>
      <c r="E30" s="109">
        <v>114.05826067182674</v>
      </c>
      <c r="F30" s="109">
        <v>112.77735300199564</v>
      </c>
      <c r="G30" s="109">
        <v>105.52038766065343</v>
      </c>
      <c r="H30" s="109">
        <v>106.4387095807098</v>
      </c>
      <c r="I30" s="109">
        <v>106.97537151964387</v>
      </c>
      <c r="J30" s="109">
        <v>99.602311035070329</v>
      </c>
      <c r="K30" s="109">
        <v>104.96742825223868</v>
      </c>
      <c r="L30" s="109">
        <v>105.34025882640071</v>
      </c>
      <c r="M30" s="109">
        <v>109.19033215928552</v>
      </c>
      <c r="N30" s="109">
        <v>104.38538667779325</v>
      </c>
      <c r="O30" s="109">
        <v>105.30101421204522</v>
      </c>
      <c r="P30" s="109">
        <v>88.401255549701261</v>
      </c>
      <c r="Q30" s="109">
        <v>115.74824944462819</v>
      </c>
      <c r="R30" s="109">
        <v>104.37182633572962</v>
      </c>
      <c r="S30" s="109">
        <v>105.71907175858301</v>
      </c>
      <c r="T30" s="109">
        <v>103.89377882308459</v>
      </c>
      <c r="U30" s="71"/>
      <c r="V30" s="108">
        <v>41913</v>
      </c>
      <c r="W30" s="109">
        <f t="shared" si="0"/>
        <v>2.3449742072700701</v>
      </c>
      <c r="X30" s="109">
        <f t="shared" si="1"/>
        <v>44.186179232382131</v>
      </c>
      <c r="Y30" s="109">
        <f t="shared" si="2"/>
        <v>4.3696930762114619</v>
      </c>
      <c r="Z30" s="109">
        <f t="shared" si="3"/>
        <v>2.5468945770932265</v>
      </c>
      <c r="AA30" s="109">
        <f t="shared" si="4"/>
        <v>7.7995580890537468</v>
      </c>
      <c r="AB30" s="109">
        <f t="shared" si="5"/>
        <v>4.3676490376123098</v>
      </c>
      <c r="AC30" s="109">
        <f t="shared" si="6"/>
        <v>6.2952462418566881</v>
      </c>
      <c r="AD30" s="109">
        <f t="shared" si="7"/>
        <v>3.6738711763225353</v>
      </c>
      <c r="AE30" s="109">
        <f t="shared" si="8"/>
        <v>-7.4081459338735272</v>
      </c>
      <c r="AF30" s="109">
        <f t="shared" si="9"/>
        <v>13.119046653930639</v>
      </c>
      <c r="AG30" s="109">
        <f t="shared" si="10"/>
        <v>3.921766519471575</v>
      </c>
      <c r="AH30" s="109">
        <f t="shared" si="11"/>
        <v>3.2532434542590636</v>
      </c>
      <c r="AI30" s="109">
        <f t="shared" si="12"/>
        <v>7.5346658697099258</v>
      </c>
      <c r="AJ30" s="109">
        <f t="shared" si="13"/>
        <v>3.8914758060136165</v>
      </c>
      <c r="AK30" s="109">
        <f t="shared" si="14"/>
        <v>3.4374891556835365</v>
      </c>
      <c r="AL30" s="109">
        <f t="shared" si="15"/>
        <v>16.338384213565575</v>
      </c>
      <c r="AM30" s="109">
        <f t="shared" si="16"/>
        <v>-2.1039609455053778</v>
      </c>
      <c r="AN30" s="109">
        <f t="shared" si="17"/>
        <v>2.3510185737809906</v>
      </c>
      <c r="AO30" s="109">
        <f t="shared" si="18"/>
        <v>4.4236855171676552</v>
      </c>
      <c r="AP30" s="71"/>
      <c r="AQ30" s="71"/>
      <c r="AR30" s="72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M30" s="72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</row>
    <row r="31" spans="1:84" s="74" customFormat="1" ht="21" x14ac:dyDescent="0.45">
      <c r="A31" s="108">
        <v>41944</v>
      </c>
      <c r="B31" s="109">
        <v>98.932586151537635</v>
      </c>
      <c r="C31" s="109">
        <v>139.95929492352042</v>
      </c>
      <c r="D31" s="109">
        <v>107.05680761287664</v>
      </c>
      <c r="E31" s="109">
        <v>117.86728999687597</v>
      </c>
      <c r="F31" s="109">
        <v>117.88273874643227</v>
      </c>
      <c r="G31" s="109">
        <v>108.88438605234487</v>
      </c>
      <c r="H31" s="109">
        <v>108.15535514448875</v>
      </c>
      <c r="I31" s="109">
        <v>108.0605707698713</v>
      </c>
      <c r="J31" s="109">
        <v>100.04348042085232</v>
      </c>
      <c r="K31" s="109">
        <v>108.21403098418664</v>
      </c>
      <c r="L31" s="109">
        <v>105.95313399134189</v>
      </c>
      <c r="M31" s="109">
        <v>112.2116891559125</v>
      </c>
      <c r="N31" s="109">
        <v>111.88276823987742</v>
      </c>
      <c r="O31" s="109">
        <v>105.4908696905391</v>
      </c>
      <c r="P31" s="109">
        <v>85.974768351901062</v>
      </c>
      <c r="Q31" s="109">
        <v>112.67682065082985</v>
      </c>
      <c r="R31" s="109">
        <v>105.17958240821712</v>
      </c>
      <c r="S31" s="109">
        <v>111.46562513672743</v>
      </c>
      <c r="T31" s="109">
        <v>107.09782487299141</v>
      </c>
      <c r="U31" s="71"/>
      <c r="V31" s="108">
        <v>41944</v>
      </c>
      <c r="W31" s="109">
        <f t="shared" si="0"/>
        <v>0.733375835178947</v>
      </c>
      <c r="X31" s="109">
        <f t="shared" si="1"/>
        <v>28.482592305381161</v>
      </c>
      <c r="Y31" s="109">
        <f t="shared" si="2"/>
        <v>5.1184502511416099</v>
      </c>
      <c r="Z31" s="109">
        <f t="shared" si="3"/>
        <v>5.8196512938457658</v>
      </c>
      <c r="AA31" s="109">
        <f t="shared" si="4"/>
        <v>8.8352453988044317</v>
      </c>
      <c r="AB31" s="109">
        <f t="shared" si="5"/>
        <v>6.1305330622783742</v>
      </c>
      <c r="AC31" s="109">
        <f t="shared" si="6"/>
        <v>4.5027635513423547</v>
      </c>
      <c r="AD31" s="109">
        <f t="shared" si="7"/>
        <v>4.0264596013243334</v>
      </c>
      <c r="AE31" s="109">
        <f t="shared" si="8"/>
        <v>-1.3446726076074356</v>
      </c>
      <c r="AF31" s="109">
        <f t="shared" si="9"/>
        <v>0.84372407060861576</v>
      </c>
      <c r="AG31" s="109">
        <f t="shared" si="10"/>
        <v>4.0997583347350997</v>
      </c>
      <c r="AH31" s="109">
        <f t="shared" si="11"/>
        <v>4.2619285462910881</v>
      </c>
      <c r="AI31" s="109">
        <f t="shared" si="12"/>
        <v>4.5724719844234301</v>
      </c>
      <c r="AJ31" s="109">
        <f t="shared" si="13"/>
        <v>3.9367925454131267</v>
      </c>
      <c r="AK31" s="109">
        <f t="shared" si="14"/>
        <v>4.0368477346160603</v>
      </c>
      <c r="AL31" s="109">
        <f t="shared" si="15"/>
        <v>8.0221521387627632</v>
      </c>
      <c r="AM31" s="109">
        <f t="shared" si="16"/>
        <v>4.0626552530316502</v>
      </c>
      <c r="AN31" s="109">
        <f t="shared" si="17"/>
        <v>6.9015512229955789</v>
      </c>
      <c r="AO31" s="109">
        <f t="shared" si="18"/>
        <v>4.8281717446895982</v>
      </c>
      <c r="AP31" s="71"/>
      <c r="AQ31" s="71"/>
      <c r="AR31" s="72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M31" s="72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</row>
    <row r="32" spans="1:84" s="74" customFormat="1" ht="21" x14ac:dyDescent="0.45">
      <c r="A32" s="110">
        <v>41974</v>
      </c>
      <c r="B32" s="111">
        <v>108.02116009048042</v>
      </c>
      <c r="C32" s="111">
        <v>161.24607407898506</v>
      </c>
      <c r="D32" s="111">
        <v>112.88146447324466</v>
      </c>
      <c r="E32" s="111">
        <v>119.82396997842906</v>
      </c>
      <c r="F32" s="111">
        <v>111.6180555835106</v>
      </c>
      <c r="G32" s="111">
        <v>110.39696704652343</v>
      </c>
      <c r="H32" s="111">
        <v>115.02677401112872</v>
      </c>
      <c r="I32" s="111">
        <v>133.88301103811821</v>
      </c>
      <c r="J32" s="111">
        <v>121.95819782813834</v>
      </c>
      <c r="K32" s="111">
        <v>106.5611539068459</v>
      </c>
      <c r="L32" s="111">
        <v>107.23527116837982</v>
      </c>
      <c r="M32" s="111">
        <v>120.91100323907065</v>
      </c>
      <c r="N32" s="111">
        <v>120.85877744819085</v>
      </c>
      <c r="O32" s="111">
        <v>107.38398275206703</v>
      </c>
      <c r="P32" s="111">
        <v>95.857460767232638</v>
      </c>
      <c r="Q32" s="111">
        <v>114.38363660115039</v>
      </c>
      <c r="R32" s="111">
        <v>100.68051977995682</v>
      </c>
      <c r="S32" s="111">
        <v>114.55940675934885</v>
      </c>
      <c r="T32" s="111">
        <v>112.26380306447882</v>
      </c>
      <c r="U32" s="71"/>
      <c r="V32" s="110">
        <v>41974</v>
      </c>
      <c r="W32" s="111">
        <f t="shared" si="0"/>
        <v>1.6580201283487241</v>
      </c>
      <c r="X32" s="111">
        <f t="shared" si="1"/>
        <v>28.809799134572359</v>
      </c>
      <c r="Y32" s="111">
        <f t="shared" si="2"/>
        <v>5.4414715889177501</v>
      </c>
      <c r="Z32" s="111">
        <f t="shared" si="3"/>
        <v>4.2867386698705729</v>
      </c>
      <c r="AA32" s="111">
        <f t="shared" si="4"/>
        <v>5.5745381230150883</v>
      </c>
      <c r="AB32" s="111">
        <f t="shared" si="5"/>
        <v>6.9469064465692156</v>
      </c>
      <c r="AC32" s="111">
        <f t="shared" si="6"/>
        <v>5.9430041758471219</v>
      </c>
      <c r="AD32" s="111">
        <f t="shared" si="7"/>
        <v>10.238695882363885</v>
      </c>
      <c r="AE32" s="111">
        <f t="shared" si="8"/>
        <v>3.2191445755711925</v>
      </c>
      <c r="AF32" s="111">
        <f t="shared" si="9"/>
        <v>5.9480486972806119</v>
      </c>
      <c r="AG32" s="111">
        <f t="shared" si="10"/>
        <v>4.1668405779337974</v>
      </c>
      <c r="AH32" s="111">
        <f t="shared" si="11"/>
        <v>4.9369612534071621</v>
      </c>
      <c r="AI32" s="111">
        <f t="shared" si="12"/>
        <v>-1.436296658165233</v>
      </c>
      <c r="AJ32" s="111">
        <f t="shared" si="13"/>
        <v>5.403405594790442</v>
      </c>
      <c r="AK32" s="111">
        <f t="shared" si="14"/>
        <v>4.6204253422699679</v>
      </c>
      <c r="AL32" s="111">
        <f t="shared" si="15"/>
        <v>11.308178137294632</v>
      </c>
      <c r="AM32" s="111">
        <f t="shared" si="16"/>
        <v>4.1602142710972743</v>
      </c>
      <c r="AN32" s="111">
        <f t="shared" si="17"/>
        <v>9.6982894474551813</v>
      </c>
      <c r="AO32" s="111">
        <f t="shared" si="18"/>
        <v>5.6321765150523504</v>
      </c>
      <c r="AP32" s="71"/>
      <c r="AQ32" s="71"/>
      <c r="AR32" s="72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M32" s="72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</row>
    <row r="33" spans="1:84" s="74" customFormat="1" ht="21" x14ac:dyDescent="0.45">
      <c r="A33" s="77">
        <v>42005</v>
      </c>
      <c r="B33" s="78">
        <v>109.37482311659836</v>
      </c>
      <c r="C33" s="78">
        <v>168.38167267820572</v>
      </c>
      <c r="D33" s="78">
        <v>108.37904504814682</v>
      </c>
      <c r="E33" s="78">
        <v>111.57699435413319</v>
      </c>
      <c r="F33" s="78">
        <v>104.55770080128626</v>
      </c>
      <c r="G33" s="78">
        <v>106.28953998757594</v>
      </c>
      <c r="H33" s="78">
        <v>104.20968778121146</v>
      </c>
      <c r="I33" s="78">
        <v>104.15075586698057</v>
      </c>
      <c r="J33" s="78">
        <v>97.389816145255978</v>
      </c>
      <c r="K33" s="78">
        <v>117.12279890256237</v>
      </c>
      <c r="L33" s="78">
        <v>106.18152435687165</v>
      </c>
      <c r="M33" s="78">
        <v>106.44881274923007</v>
      </c>
      <c r="N33" s="78">
        <v>112.58376472543419</v>
      </c>
      <c r="O33" s="78">
        <v>104.15322446023443</v>
      </c>
      <c r="P33" s="78">
        <v>103.01731406732267</v>
      </c>
      <c r="Q33" s="78">
        <v>112.51355095173838</v>
      </c>
      <c r="R33" s="78">
        <v>99.425859907947341</v>
      </c>
      <c r="S33" s="78">
        <v>110.69304730448515</v>
      </c>
      <c r="T33" s="78">
        <v>107.75444229725755</v>
      </c>
      <c r="U33" s="71"/>
      <c r="V33" s="77">
        <v>42005</v>
      </c>
      <c r="W33" s="78">
        <f t="shared" si="0"/>
        <v>1.9107313593093664</v>
      </c>
      <c r="X33" s="78">
        <f t="shared" si="1"/>
        <v>39.472721543420704</v>
      </c>
      <c r="Y33" s="78">
        <f t="shared" si="2"/>
        <v>3.8011922728103258</v>
      </c>
      <c r="Z33" s="78">
        <f t="shared" si="3"/>
        <v>1.1970610550438892</v>
      </c>
      <c r="AA33" s="78">
        <f t="shared" si="4"/>
        <v>6.474461514631642</v>
      </c>
      <c r="AB33" s="78">
        <f t="shared" si="5"/>
        <v>4.7361301111622254</v>
      </c>
      <c r="AC33" s="78">
        <f t="shared" si="6"/>
        <v>2.6744393692532498</v>
      </c>
      <c r="AD33" s="78">
        <f t="shared" si="7"/>
        <v>11.082393781847614</v>
      </c>
      <c r="AE33" s="78">
        <f t="shared" si="8"/>
        <v>-2.2255783004045924</v>
      </c>
      <c r="AF33" s="78">
        <f t="shared" si="9"/>
        <v>2.7090604061868078</v>
      </c>
      <c r="AG33" s="78">
        <f t="shared" si="10"/>
        <v>4.4442989413097109</v>
      </c>
      <c r="AH33" s="78">
        <f t="shared" si="11"/>
        <v>7.4033329567588737</v>
      </c>
      <c r="AI33" s="78">
        <f t="shared" si="12"/>
        <v>11.237302489375665</v>
      </c>
      <c r="AJ33" s="78">
        <f t="shared" si="13"/>
        <v>5.9749352117917311</v>
      </c>
      <c r="AK33" s="78">
        <f t="shared" si="14"/>
        <v>1.3278993796962624</v>
      </c>
      <c r="AL33" s="78">
        <f t="shared" si="15"/>
        <v>12.140118149555363</v>
      </c>
      <c r="AM33" s="78">
        <f t="shared" si="16"/>
        <v>2.1063663121607021</v>
      </c>
      <c r="AN33" s="78">
        <f t="shared" si="17"/>
        <v>7.3527641564024293</v>
      </c>
      <c r="AO33" s="78">
        <f t="shared" si="18"/>
        <v>4.8779735126282588</v>
      </c>
      <c r="AP33" s="71"/>
      <c r="AQ33" s="71"/>
      <c r="AR33" s="72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M33" s="72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</row>
    <row r="34" spans="1:84" s="74" customFormat="1" ht="21" x14ac:dyDescent="0.45">
      <c r="A34" s="69">
        <v>42036</v>
      </c>
      <c r="B34" s="70">
        <v>110.37574154037929</v>
      </c>
      <c r="C34" s="70">
        <v>160.26325234533005</v>
      </c>
      <c r="D34" s="70">
        <v>106.13173895018302</v>
      </c>
      <c r="E34" s="70">
        <v>101.69616217106419</v>
      </c>
      <c r="F34" s="70">
        <v>107.80331304689513</v>
      </c>
      <c r="G34" s="70">
        <v>103.43094760272237</v>
      </c>
      <c r="H34" s="70">
        <v>104.60256617413644</v>
      </c>
      <c r="I34" s="70">
        <v>99.591404549526956</v>
      </c>
      <c r="J34" s="70">
        <v>98.469861924922938</v>
      </c>
      <c r="K34" s="70">
        <v>107.87956123801021</v>
      </c>
      <c r="L34" s="70">
        <v>106.24328621197422</v>
      </c>
      <c r="M34" s="70">
        <v>102.62271249494869</v>
      </c>
      <c r="N34" s="70">
        <v>111.91247600616107</v>
      </c>
      <c r="O34" s="70">
        <v>107.23236834277981</v>
      </c>
      <c r="P34" s="70">
        <v>119.85484578727893</v>
      </c>
      <c r="Q34" s="70">
        <v>111.57008032298667</v>
      </c>
      <c r="R34" s="70">
        <v>103.78264153819875</v>
      </c>
      <c r="S34" s="70">
        <v>107.97979715047308</v>
      </c>
      <c r="T34" s="70">
        <v>107.15544917940309</v>
      </c>
      <c r="U34" s="71"/>
      <c r="V34" s="69">
        <v>42036</v>
      </c>
      <c r="W34" s="70">
        <f t="shared" si="0"/>
        <v>1.743634728209642</v>
      </c>
      <c r="X34" s="70">
        <f t="shared" si="1"/>
        <v>19.796599704518698</v>
      </c>
      <c r="Y34" s="70">
        <f t="shared" si="2"/>
        <v>2.4372533563091281</v>
      </c>
      <c r="Z34" s="70">
        <f t="shared" si="3"/>
        <v>2.8931066735726318</v>
      </c>
      <c r="AA34" s="70">
        <f t="shared" si="4"/>
        <v>4.1954501344144006</v>
      </c>
      <c r="AB34" s="70">
        <f t="shared" si="5"/>
        <v>3.3142079127480173</v>
      </c>
      <c r="AC34" s="70">
        <f t="shared" si="6"/>
        <v>1.7736936035379216</v>
      </c>
      <c r="AD34" s="70">
        <f t="shared" si="7"/>
        <v>8.7367716087810408</v>
      </c>
      <c r="AE34" s="70">
        <f t="shared" si="8"/>
        <v>4.9440628144124474</v>
      </c>
      <c r="AF34" s="70">
        <f t="shared" si="9"/>
        <v>11.974876487172551</v>
      </c>
      <c r="AG34" s="70">
        <f t="shared" si="10"/>
        <v>4.2816473089065852</v>
      </c>
      <c r="AH34" s="70">
        <f t="shared" si="11"/>
        <v>5.1645919233416464</v>
      </c>
      <c r="AI34" s="70">
        <f t="shared" si="12"/>
        <v>9.5495835492716452</v>
      </c>
      <c r="AJ34" s="70">
        <f t="shared" si="13"/>
        <v>6.0116151574961521</v>
      </c>
      <c r="AK34" s="70">
        <f t="shared" si="14"/>
        <v>-2.5561122021372285E-2</v>
      </c>
      <c r="AL34" s="70">
        <f t="shared" si="15"/>
        <v>5.6969862179062432</v>
      </c>
      <c r="AM34" s="70">
        <f t="shared" si="16"/>
        <v>6.6032614694796337</v>
      </c>
      <c r="AN34" s="70">
        <f t="shared" si="17"/>
        <v>7.1682984450751661</v>
      </c>
      <c r="AO34" s="70">
        <f t="shared" si="18"/>
        <v>4.4624100657010217</v>
      </c>
      <c r="AP34" s="71"/>
      <c r="AQ34" s="71"/>
      <c r="AR34" s="72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M34" s="72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</row>
    <row r="35" spans="1:84" s="74" customFormat="1" ht="21" x14ac:dyDescent="0.45">
      <c r="A35" s="69">
        <v>42064</v>
      </c>
      <c r="B35" s="70">
        <v>119.20761108381629</v>
      </c>
      <c r="C35" s="70">
        <v>162.55544523639281</v>
      </c>
      <c r="D35" s="70">
        <v>114.55995643579504</v>
      </c>
      <c r="E35" s="70">
        <v>109.51239036161245</v>
      </c>
      <c r="F35" s="70">
        <v>102.88147923003861</v>
      </c>
      <c r="G35" s="70">
        <v>105.72829659456664</v>
      </c>
      <c r="H35" s="70">
        <v>108.96904598722415</v>
      </c>
      <c r="I35" s="70">
        <v>109.71893598378047</v>
      </c>
      <c r="J35" s="70">
        <v>102.90111358695412</v>
      </c>
      <c r="K35" s="70">
        <v>117.05089435744034</v>
      </c>
      <c r="L35" s="70">
        <v>107.63267197868998</v>
      </c>
      <c r="M35" s="70">
        <v>111.46735665347992</v>
      </c>
      <c r="N35" s="70">
        <v>120.18665362892574</v>
      </c>
      <c r="O35" s="70">
        <v>107.63181395786212</v>
      </c>
      <c r="P35" s="70">
        <v>122.51382260371182</v>
      </c>
      <c r="Q35" s="70">
        <v>115.45410156332278</v>
      </c>
      <c r="R35" s="70">
        <v>108.57342388515491</v>
      </c>
      <c r="S35" s="70">
        <v>109.38173084291009</v>
      </c>
      <c r="T35" s="70">
        <v>111.741730249596</v>
      </c>
      <c r="U35" s="71"/>
      <c r="V35" s="69">
        <v>42064</v>
      </c>
      <c r="W35" s="70">
        <f t="shared" si="0"/>
        <v>1.8579711711559384</v>
      </c>
      <c r="X35" s="70">
        <f t="shared" si="1"/>
        <v>19.674818475883853</v>
      </c>
      <c r="Y35" s="70">
        <f t="shared" si="2"/>
        <v>5.2950072000714812</v>
      </c>
      <c r="Z35" s="70">
        <f t="shared" si="3"/>
        <v>2.1056449160100641</v>
      </c>
      <c r="AA35" s="70">
        <f t="shared" si="4"/>
        <v>2.7588525733024625</v>
      </c>
      <c r="AB35" s="70">
        <f t="shared" si="5"/>
        <v>3.4638960050268963</v>
      </c>
      <c r="AC35" s="70">
        <f t="shared" si="6"/>
        <v>2.9196583940805425</v>
      </c>
      <c r="AD35" s="70">
        <f t="shared" si="7"/>
        <v>7.5396216345488227</v>
      </c>
      <c r="AE35" s="70">
        <f t="shared" si="8"/>
        <v>4.2553082191932248</v>
      </c>
      <c r="AF35" s="70">
        <f t="shared" si="9"/>
        <v>4.4271892435871791</v>
      </c>
      <c r="AG35" s="70">
        <f t="shared" si="10"/>
        <v>4.164288332688912</v>
      </c>
      <c r="AH35" s="70">
        <f t="shared" si="11"/>
        <v>7.4383498541281199</v>
      </c>
      <c r="AI35" s="70">
        <f t="shared" si="12"/>
        <v>6.7497614327676274</v>
      </c>
      <c r="AJ35" s="70">
        <f t="shared" si="13"/>
        <v>4.8429012957157624</v>
      </c>
      <c r="AK35" s="70">
        <f t="shared" si="14"/>
        <v>3.1318888718138993</v>
      </c>
      <c r="AL35" s="70">
        <f t="shared" si="15"/>
        <v>8.3000933572429716</v>
      </c>
      <c r="AM35" s="70">
        <f t="shared" si="16"/>
        <v>3.7684608403965001</v>
      </c>
      <c r="AN35" s="70">
        <f t="shared" si="17"/>
        <v>9.4689235841813826</v>
      </c>
      <c r="AO35" s="70">
        <f t="shared" si="18"/>
        <v>4.6611052331150944</v>
      </c>
      <c r="AP35" s="71"/>
      <c r="AQ35" s="71"/>
      <c r="AR35" s="72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M35" s="72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</row>
    <row r="36" spans="1:84" s="74" customFormat="1" ht="21" x14ac:dyDescent="0.45">
      <c r="A36" s="69">
        <v>42095</v>
      </c>
      <c r="B36" s="70">
        <v>107.64795920785765</v>
      </c>
      <c r="C36" s="70">
        <v>146.37037084817806</v>
      </c>
      <c r="D36" s="70">
        <v>108.02217885533945</v>
      </c>
      <c r="E36" s="70">
        <v>102.69082696733287</v>
      </c>
      <c r="F36" s="70">
        <v>102.53664546201304</v>
      </c>
      <c r="G36" s="70">
        <v>106.52174338239435</v>
      </c>
      <c r="H36" s="70">
        <v>108.41396803406806</v>
      </c>
      <c r="I36" s="70">
        <v>104.60064764538294</v>
      </c>
      <c r="J36" s="70">
        <v>99.007660613353437</v>
      </c>
      <c r="K36" s="70">
        <v>107.35146903510103</v>
      </c>
      <c r="L36" s="70">
        <v>107.47479016361687</v>
      </c>
      <c r="M36" s="70">
        <v>110.77267554756173</v>
      </c>
      <c r="N36" s="70">
        <v>112.64500399575677</v>
      </c>
      <c r="O36" s="70">
        <v>107.62617443718044</v>
      </c>
      <c r="P36" s="70">
        <v>106.84895862423122</v>
      </c>
      <c r="Q36" s="70">
        <v>110.58889459908195</v>
      </c>
      <c r="R36" s="70">
        <v>109.52946964777169</v>
      </c>
      <c r="S36" s="70">
        <v>109.35152149488697</v>
      </c>
      <c r="T36" s="70">
        <v>107.64919300649939</v>
      </c>
      <c r="U36" s="71"/>
      <c r="V36" s="69">
        <v>42095</v>
      </c>
      <c r="W36" s="70">
        <f t="shared" si="0"/>
        <v>1.0672174777796499</v>
      </c>
      <c r="X36" s="70">
        <f t="shared" si="1"/>
        <v>-6.3983227111149148</v>
      </c>
      <c r="Y36" s="70">
        <f t="shared" si="2"/>
        <v>2.3397865651945153</v>
      </c>
      <c r="Z36" s="70">
        <f t="shared" si="3"/>
        <v>3.4644650593527615</v>
      </c>
      <c r="AA36" s="70">
        <f t="shared" si="4"/>
        <v>-2.4605021016677</v>
      </c>
      <c r="AB36" s="70">
        <f t="shared" si="5"/>
        <v>2.8726715191058645</v>
      </c>
      <c r="AC36" s="70">
        <f t="shared" si="6"/>
        <v>1.5320954666297411</v>
      </c>
      <c r="AD36" s="70">
        <f t="shared" si="7"/>
        <v>2.9392406986796544</v>
      </c>
      <c r="AE36" s="70">
        <f t="shared" si="8"/>
        <v>-5.0453742359082412</v>
      </c>
      <c r="AF36" s="70">
        <f t="shared" si="9"/>
        <v>9.6880852692821549</v>
      </c>
      <c r="AG36" s="70">
        <f t="shared" si="10"/>
        <v>3.6579702121604072</v>
      </c>
      <c r="AH36" s="70">
        <f t="shared" si="11"/>
        <v>4.6611400788344923</v>
      </c>
      <c r="AI36" s="70">
        <f t="shared" si="12"/>
        <v>6.5471731469430239</v>
      </c>
      <c r="AJ36" s="70">
        <f t="shared" si="13"/>
        <v>3.6954987481636579</v>
      </c>
      <c r="AK36" s="70">
        <f t="shared" si="14"/>
        <v>1.5681567076783978</v>
      </c>
      <c r="AL36" s="70">
        <f t="shared" si="15"/>
        <v>2.3323831625031772</v>
      </c>
      <c r="AM36" s="70">
        <f t="shared" si="16"/>
        <v>7.2379946139544415</v>
      </c>
      <c r="AN36" s="70">
        <f t="shared" si="17"/>
        <v>8.8271762791318054</v>
      </c>
      <c r="AO36" s="70">
        <f t="shared" si="18"/>
        <v>2.7278421627486864</v>
      </c>
      <c r="AP36" s="71"/>
      <c r="AQ36" s="71"/>
      <c r="AR36" s="72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M36" s="72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</row>
    <row r="37" spans="1:84" s="74" customFormat="1" ht="21" x14ac:dyDescent="0.45">
      <c r="A37" s="69">
        <v>42125</v>
      </c>
      <c r="B37" s="70">
        <v>102.27678407373298</v>
      </c>
      <c r="C37" s="70">
        <v>145.64534004747293</v>
      </c>
      <c r="D37" s="70">
        <v>107.46918208971282</v>
      </c>
      <c r="E37" s="70">
        <v>99.750073794194293</v>
      </c>
      <c r="F37" s="70">
        <v>106.72707838678713</v>
      </c>
      <c r="G37" s="70">
        <v>104.85472477386807</v>
      </c>
      <c r="H37" s="70">
        <v>106.48940995092833</v>
      </c>
      <c r="I37" s="70">
        <v>112.99206333342076</v>
      </c>
      <c r="J37" s="70">
        <v>101.87022465811847</v>
      </c>
      <c r="K37" s="70">
        <v>106.5267202578153</v>
      </c>
      <c r="L37" s="70">
        <v>107.69716779463599</v>
      </c>
      <c r="M37" s="70">
        <v>108.34648613671483</v>
      </c>
      <c r="N37" s="70">
        <v>111.49490394368513</v>
      </c>
      <c r="O37" s="70">
        <v>107.90428645385553</v>
      </c>
      <c r="P37" s="70">
        <v>100.32149701619032</v>
      </c>
      <c r="Q37" s="70">
        <v>114.59153844136672</v>
      </c>
      <c r="R37" s="70">
        <v>107.25877450561937</v>
      </c>
      <c r="S37" s="70">
        <v>108.48752371339113</v>
      </c>
      <c r="T37" s="70">
        <v>106.6673720359091</v>
      </c>
      <c r="U37" s="71"/>
      <c r="V37" s="69">
        <v>42125</v>
      </c>
      <c r="W37" s="70">
        <f t="shared" si="0"/>
        <v>0.71006578565369693</v>
      </c>
      <c r="X37" s="70">
        <f t="shared" si="1"/>
        <v>0.24201028389330759</v>
      </c>
      <c r="Y37" s="70">
        <f t="shared" si="2"/>
        <v>1.656034499102546</v>
      </c>
      <c r="Z37" s="70">
        <f t="shared" si="3"/>
        <v>-4.6937102383839573</v>
      </c>
      <c r="AA37" s="70">
        <f t="shared" si="4"/>
        <v>-2.8494165399626894</v>
      </c>
      <c r="AB37" s="70">
        <f t="shared" si="5"/>
        <v>2.9551909500590483</v>
      </c>
      <c r="AC37" s="70">
        <f t="shared" si="6"/>
        <v>0.61705586001343704</v>
      </c>
      <c r="AD37" s="70">
        <f t="shared" si="7"/>
        <v>6.5457368750536205</v>
      </c>
      <c r="AE37" s="70">
        <f t="shared" si="8"/>
        <v>2.2891529997522326</v>
      </c>
      <c r="AF37" s="70">
        <f t="shared" si="9"/>
        <v>3.8833366908453968</v>
      </c>
      <c r="AG37" s="70">
        <f t="shared" si="10"/>
        <v>3.5212638937598371</v>
      </c>
      <c r="AH37" s="70">
        <f t="shared" si="11"/>
        <v>5.3371284177296445</v>
      </c>
      <c r="AI37" s="70">
        <f t="shared" si="12"/>
        <v>4.3531923962915471</v>
      </c>
      <c r="AJ37" s="70">
        <f t="shared" si="13"/>
        <v>3.6166675849821104</v>
      </c>
      <c r="AK37" s="70">
        <f t="shared" si="14"/>
        <v>1.6072792063941392</v>
      </c>
      <c r="AL37" s="70">
        <f t="shared" si="15"/>
        <v>5.7680941852270564</v>
      </c>
      <c r="AM37" s="70">
        <f t="shared" si="16"/>
        <v>-5.175311350619495</v>
      </c>
      <c r="AN37" s="70">
        <f t="shared" si="17"/>
        <v>8.3082828916143541</v>
      </c>
      <c r="AO37" s="70">
        <f t="shared" si="18"/>
        <v>2.1759944300271883</v>
      </c>
      <c r="AP37" s="71"/>
      <c r="AQ37" s="71"/>
      <c r="AR37" s="72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M37" s="72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</row>
    <row r="38" spans="1:84" s="74" customFormat="1" ht="21" x14ac:dyDescent="0.45">
      <c r="A38" s="69">
        <v>42156</v>
      </c>
      <c r="B38" s="70">
        <v>96.014761130908539</v>
      </c>
      <c r="C38" s="70">
        <v>134.57357298967463</v>
      </c>
      <c r="D38" s="70">
        <v>102.70273086685599</v>
      </c>
      <c r="E38" s="70">
        <v>97.902742124274226</v>
      </c>
      <c r="F38" s="70">
        <v>103.29846927907811</v>
      </c>
      <c r="G38" s="70">
        <v>105.54741485181252</v>
      </c>
      <c r="H38" s="70">
        <v>105.48794599286944</v>
      </c>
      <c r="I38" s="70">
        <v>108.23314650289753</v>
      </c>
      <c r="J38" s="70">
        <v>106.47994904668465</v>
      </c>
      <c r="K38" s="70">
        <v>118.89787580749866</v>
      </c>
      <c r="L38" s="70">
        <v>107.94042750092335</v>
      </c>
      <c r="M38" s="70">
        <v>106.54320072609796</v>
      </c>
      <c r="N38" s="70">
        <v>106.5367730514042</v>
      </c>
      <c r="O38" s="70">
        <v>108.30050901098231</v>
      </c>
      <c r="P38" s="70">
        <v>100.93885788487506</v>
      </c>
      <c r="Q38" s="70">
        <v>113.35736647665719</v>
      </c>
      <c r="R38" s="70">
        <v>110.19597591410924</v>
      </c>
      <c r="S38" s="70">
        <v>109.74114466257838</v>
      </c>
      <c r="T38" s="70">
        <v>105.62722863794035</v>
      </c>
      <c r="U38" s="71"/>
      <c r="V38" s="69">
        <v>42156</v>
      </c>
      <c r="W38" s="70">
        <f t="shared" si="0"/>
        <v>2.869110519231981</v>
      </c>
      <c r="X38" s="70">
        <f t="shared" si="1"/>
        <v>0.89039195311278263</v>
      </c>
      <c r="Y38" s="70">
        <f t="shared" si="2"/>
        <v>4.2903335769935609</v>
      </c>
      <c r="Z38" s="70">
        <f t="shared" si="3"/>
        <v>-8.4843541268165126</v>
      </c>
      <c r="AA38" s="70">
        <f t="shared" si="4"/>
        <v>-2.6448534071803209</v>
      </c>
      <c r="AB38" s="70">
        <f t="shared" si="5"/>
        <v>5.3737191153715003</v>
      </c>
      <c r="AC38" s="70">
        <f t="shared" si="6"/>
        <v>5.1398193354496016</v>
      </c>
      <c r="AD38" s="70">
        <f t="shared" si="7"/>
        <v>4.1463358048570882</v>
      </c>
      <c r="AE38" s="70">
        <f t="shared" si="8"/>
        <v>6.3724667239016384</v>
      </c>
      <c r="AF38" s="70">
        <f t="shared" si="9"/>
        <v>13.453867454893583</v>
      </c>
      <c r="AG38" s="70">
        <f t="shared" si="10"/>
        <v>4.1032692277597249</v>
      </c>
      <c r="AH38" s="70">
        <f t="shared" si="11"/>
        <v>7.6540316604227172</v>
      </c>
      <c r="AI38" s="70">
        <f t="shared" si="12"/>
        <v>6.4158395240551584</v>
      </c>
      <c r="AJ38" s="70">
        <f t="shared" si="13"/>
        <v>3.8349722687555783</v>
      </c>
      <c r="AK38" s="70">
        <f t="shared" si="14"/>
        <v>1.6784054242262414</v>
      </c>
      <c r="AL38" s="70">
        <f t="shared" si="15"/>
        <v>8.9217454813743018</v>
      </c>
      <c r="AM38" s="70">
        <f t="shared" si="16"/>
        <v>5.5947637668049595</v>
      </c>
      <c r="AN38" s="70">
        <f t="shared" si="17"/>
        <v>9.400736702076216</v>
      </c>
      <c r="AO38" s="70">
        <f t="shared" si="18"/>
        <v>4.5235243318550147</v>
      </c>
      <c r="AP38" s="71"/>
      <c r="AQ38" s="71"/>
      <c r="AR38" s="72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M38" s="72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</row>
    <row r="39" spans="1:84" s="74" customFormat="1" ht="21" x14ac:dyDescent="0.45">
      <c r="A39" s="69">
        <v>42186</v>
      </c>
      <c r="B39" s="70">
        <v>97.240178191263553</v>
      </c>
      <c r="C39" s="70">
        <v>157.67875220480136</v>
      </c>
      <c r="D39" s="70">
        <v>108.54476832506772</v>
      </c>
      <c r="E39" s="70">
        <v>97.165429311400928</v>
      </c>
      <c r="F39" s="70">
        <v>102.5864757992555</v>
      </c>
      <c r="G39" s="70">
        <v>108.29109560374654</v>
      </c>
      <c r="H39" s="70">
        <v>107.98509791039258</v>
      </c>
      <c r="I39" s="70">
        <v>115.69978068843764</v>
      </c>
      <c r="J39" s="70">
        <v>111.52319257260626</v>
      </c>
      <c r="K39" s="70">
        <v>108.97138157496585</v>
      </c>
      <c r="L39" s="70">
        <v>108.80326339474385</v>
      </c>
      <c r="M39" s="70">
        <v>113.70970494743675</v>
      </c>
      <c r="N39" s="70">
        <v>106.74079668153867</v>
      </c>
      <c r="O39" s="70">
        <v>108.63919091851241</v>
      </c>
      <c r="P39" s="70">
        <v>110.27098384042148</v>
      </c>
      <c r="Q39" s="70">
        <v>124.02510662311994</v>
      </c>
      <c r="R39" s="70">
        <v>114.215143450071</v>
      </c>
      <c r="S39" s="70">
        <v>112.45559096456469</v>
      </c>
      <c r="T39" s="70">
        <v>108.70812597842621</v>
      </c>
      <c r="U39" s="71"/>
      <c r="V39" s="69">
        <v>42186</v>
      </c>
      <c r="W39" s="70">
        <f t="shared" si="0"/>
        <v>2.2756532894741213</v>
      </c>
      <c r="X39" s="70">
        <f t="shared" si="1"/>
        <v>-8.1868258521234338</v>
      </c>
      <c r="Y39" s="70">
        <f t="shared" si="2"/>
        <v>4.7884711828899214</v>
      </c>
      <c r="Z39" s="70">
        <f t="shared" si="3"/>
        <v>-3.8479578885253147</v>
      </c>
      <c r="AA39" s="70">
        <f t="shared" si="4"/>
        <v>-3.6931171766648276</v>
      </c>
      <c r="AB39" s="70">
        <f t="shared" si="5"/>
        <v>6.5583951360615345</v>
      </c>
      <c r="AC39" s="70">
        <f t="shared" si="6"/>
        <v>5.6593047730317352</v>
      </c>
      <c r="AD39" s="70">
        <f t="shared" si="7"/>
        <v>8.0426163521575518</v>
      </c>
      <c r="AE39" s="70">
        <f t="shared" si="8"/>
        <v>7.7739697571844459</v>
      </c>
      <c r="AF39" s="70">
        <f t="shared" si="9"/>
        <v>6.5003769947161345</v>
      </c>
      <c r="AG39" s="70">
        <f t="shared" si="10"/>
        <v>4.3048046010106162</v>
      </c>
      <c r="AH39" s="70">
        <f t="shared" si="11"/>
        <v>8.4715583319593435</v>
      </c>
      <c r="AI39" s="70">
        <f t="shared" si="12"/>
        <v>4.3279497894237409</v>
      </c>
      <c r="AJ39" s="70">
        <f t="shared" si="13"/>
        <v>4.4643835510884458</v>
      </c>
      <c r="AK39" s="70">
        <f t="shared" si="14"/>
        <v>2.1530526523577294</v>
      </c>
      <c r="AL39" s="70">
        <f t="shared" si="15"/>
        <v>7.2697443603083656</v>
      </c>
      <c r="AM39" s="70">
        <f t="shared" si="16"/>
        <v>10.949763460595349</v>
      </c>
      <c r="AN39" s="70">
        <f t="shared" si="17"/>
        <v>9.9309057044624609</v>
      </c>
      <c r="AO39" s="70">
        <f t="shared" si="18"/>
        <v>4.746250307629893</v>
      </c>
      <c r="AP39" s="71"/>
      <c r="AQ39" s="71"/>
      <c r="AR39" s="72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M39" s="72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</row>
    <row r="40" spans="1:84" s="74" customFormat="1" ht="21" x14ac:dyDescent="0.45">
      <c r="A40" s="69">
        <v>42217</v>
      </c>
      <c r="B40" s="70">
        <v>98.914840548686584</v>
      </c>
      <c r="C40" s="70">
        <v>149.59776617731438</v>
      </c>
      <c r="D40" s="70">
        <v>101.35961216739918</v>
      </c>
      <c r="E40" s="70">
        <v>96.604474053635329</v>
      </c>
      <c r="F40" s="70">
        <v>107.29168925815583</v>
      </c>
      <c r="G40" s="70">
        <v>109.47856226405207</v>
      </c>
      <c r="H40" s="70">
        <v>107.41496302026256</v>
      </c>
      <c r="I40" s="70">
        <v>110.34980781003117</v>
      </c>
      <c r="J40" s="70">
        <v>109.82194405863211</v>
      </c>
      <c r="K40" s="70">
        <v>108.01317521055711</v>
      </c>
      <c r="L40" s="70">
        <v>108.81735242269633</v>
      </c>
      <c r="M40" s="70">
        <v>109.50175768401064</v>
      </c>
      <c r="N40" s="70">
        <v>103.73601909399737</v>
      </c>
      <c r="O40" s="70">
        <v>109.13104334589381</v>
      </c>
      <c r="P40" s="70">
        <v>111.53265482360283</v>
      </c>
      <c r="Q40" s="70">
        <v>118.52297751172199</v>
      </c>
      <c r="R40" s="70">
        <v>110.79455303096215</v>
      </c>
      <c r="S40" s="70">
        <v>112.32748003198668</v>
      </c>
      <c r="T40" s="70">
        <v>107.51960688257212</v>
      </c>
      <c r="U40" s="71"/>
      <c r="V40" s="69">
        <v>42217</v>
      </c>
      <c r="W40" s="70">
        <f t="shared" si="0"/>
        <v>3.6360601651715001</v>
      </c>
      <c r="X40" s="70">
        <f t="shared" si="1"/>
        <v>1.7308039382727571</v>
      </c>
      <c r="Y40" s="70">
        <f t="shared" si="2"/>
        <v>4.253963426094316</v>
      </c>
      <c r="Z40" s="70">
        <f t="shared" si="3"/>
        <v>1.4744956186631555</v>
      </c>
      <c r="AA40" s="70">
        <f t="shared" si="4"/>
        <v>-3.3592546159684957</v>
      </c>
      <c r="AB40" s="70">
        <f t="shared" si="5"/>
        <v>6.1292398136088053</v>
      </c>
      <c r="AC40" s="70">
        <f t="shared" si="6"/>
        <v>4.9859018422605317</v>
      </c>
      <c r="AD40" s="70">
        <f t="shared" si="7"/>
        <v>2.4827968069768076</v>
      </c>
      <c r="AE40" s="70">
        <f t="shared" si="8"/>
        <v>13.300316642808596</v>
      </c>
      <c r="AF40" s="70">
        <f t="shared" si="9"/>
        <v>6.7010744523563943</v>
      </c>
      <c r="AG40" s="70">
        <f t="shared" si="10"/>
        <v>4.3174583271054132</v>
      </c>
      <c r="AH40" s="70">
        <f t="shared" si="11"/>
        <v>7.8651187554200845</v>
      </c>
      <c r="AI40" s="70">
        <f t="shared" si="12"/>
        <v>7.5092159880844065</v>
      </c>
      <c r="AJ40" s="70">
        <f t="shared" si="13"/>
        <v>4.7608521546461731</v>
      </c>
      <c r="AK40" s="70">
        <f t="shared" si="14"/>
        <v>2.5139262014146624</v>
      </c>
      <c r="AL40" s="70">
        <f t="shared" si="15"/>
        <v>7.8630884980923668</v>
      </c>
      <c r="AM40" s="70">
        <f t="shared" si="16"/>
        <v>7.6833984265245903</v>
      </c>
      <c r="AN40" s="70">
        <f t="shared" si="17"/>
        <v>9.3956290282056756</v>
      </c>
      <c r="AO40" s="70">
        <f t="shared" si="18"/>
        <v>5.2086096285949992</v>
      </c>
      <c r="AP40" s="71"/>
      <c r="AQ40" s="71"/>
      <c r="AR40" s="72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M40" s="72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</row>
    <row r="41" spans="1:84" s="74" customFormat="1" ht="21" x14ac:dyDescent="0.45">
      <c r="A41" s="69">
        <v>42248</v>
      </c>
      <c r="B41" s="70">
        <v>98.092042053067416</v>
      </c>
      <c r="C41" s="70">
        <v>152.88496741058509</v>
      </c>
      <c r="D41" s="70">
        <v>99.973772410050472</v>
      </c>
      <c r="E41" s="70">
        <v>104.05967087920091</v>
      </c>
      <c r="F41" s="70">
        <v>104.7930945617271</v>
      </c>
      <c r="G41" s="70">
        <v>109.53680031102218</v>
      </c>
      <c r="H41" s="70">
        <v>109.41502439208294</v>
      </c>
      <c r="I41" s="70">
        <v>104.55047338424869</v>
      </c>
      <c r="J41" s="70">
        <v>107.42600820234767</v>
      </c>
      <c r="K41" s="70">
        <v>117.11090825839722</v>
      </c>
      <c r="L41" s="70">
        <v>108.75095207702626</v>
      </c>
      <c r="M41" s="70">
        <v>103.08830486168281</v>
      </c>
      <c r="N41" s="70">
        <v>105.08689805362006</v>
      </c>
      <c r="O41" s="70">
        <v>109.40023886551779</v>
      </c>
      <c r="P41" s="70">
        <v>104.29276469724662</v>
      </c>
      <c r="Q41" s="70">
        <v>114.9946968474584</v>
      </c>
      <c r="R41" s="70">
        <v>105.3336991095174</v>
      </c>
      <c r="S41" s="70">
        <v>110.57162449608657</v>
      </c>
      <c r="T41" s="70">
        <v>106.65385085433655</v>
      </c>
      <c r="U41" s="71"/>
      <c r="V41" s="69">
        <v>42248</v>
      </c>
      <c r="W41" s="70">
        <f t="shared" si="0"/>
        <v>4.1943300818035709</v>
      </c>
      <c r="X41" s="70">
        <f t="shared" si="1"/>
        <v>-6.7409713472538471</v>
      </c>
      <c r="Y41" s="70">
        <f t="shared" si="2"/>
        <v>6.5559536224446049</v>
      </c>
      <c r="Z41" s="70">
        <f t="shared" si="3"/>
        <v>1.0452946106095169</v>
      </c>
      <c r="AA41" s="70">
        <f t="shared" si="4"/>
        <v>-1.8118883879713223</v>
      </c>
      <c r="AB41" s="70">
        <f t="shared" si="5"/>
        <v>5.4851973630837705</v>
      </c>
      <c r="AC41" s="70">
        <f t="shared" si="6"/>
        <v>6.4686882923343063</v>
      </c>
      <c r="AD41" s="70">
        <f t="shared" si="7"/>
        <v>4.4165880306285175</v>
      </c>
      <c r="AE41" s="70">
        <f t="shared" si="8"/>
        <v>9.9866141953935568</v>
      </c>
      <c r="AF41" s="70">
        <f t="shared" si="9"/>
        <v>12.250125362161256</v>
      </c>
      <c r="AG41" s="70">
        <f t="shared" si="10"/>
        <v>4.1570747907273358</v>
      </c>
      <c r="AH41" s="70">
        <f t="shared" si="11"/>
        <v>4.3865859462768526</v>
      </c>
      <c r="AI41" s="70">
        <f t="shared" si="12"/>
        <v>3.160201395283039</v>
      </c>
      <c r="AJ41" s="70">
        <f t="shared" si="13"/>
        <v>4.4344784645755482</v>
      </c>
      <c r="AK41" s="70">
        <f t="shared" si="14"/>
        <v>2.2364813976340088</v>
      </c>
      <c r="AL41" s="70">
        <f t="shared" si="15"/>
        <v>4.8296354850264009</v>
      </c>
      <c r="AM41" s="70">
        <f t="shared" si="16"/>
        <v>2.0120910500134954</v>
      </c>
      <c r="AN41" s="70">
        <f t="shared" si="17"/>
        <v>8.0406738718470763</v>
      </c>
      <c r="AO41" s="70">
        <f t="shared" si="18"/>
        <v>4.8039726465773214</v>
      </c>
      <c r="AP41" s="71"/>
      <c r="AQ41" s="71"/>
      <c r="AR41" s="72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M41" s="72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</row>
    <row r="42" spans="1:84" s="74" customFormat="1" ht="21" x14ac:dyDescent="0.45">
      <c r="A42" s="69">
        <v>42278</v>
      </c>
      <c r="B42" s="70">
        <v>97.599852364820251</v>
      </c>
      <c r="C42" s="70">
        <v>153.07781070107643</v>
      </c>
      <c r="D42" s="70">
        <v>104.81405773830755</v>
      </c>
      <c r="E42" s="70">
        <v>115.81880113689809</v>
      </c>
      <c r="F42" s="70">
        <v>120.31826144194157</v>
      </c>
      <c r="G42" s="70">
        <v>110.27700903040925</v>
      </c>
      <c r="H42" s="70">
        <v>115.54573919484352</v>
      </c>
      <c r="I42" s="70">
        <v>115.24885233517699</v>
      </c>
      <c r="J42" s="70">
        <v>109.30274304213697</v>
      </c>
      <c r="K42" s="70">
        <v>111.7877588836769</v>
      </c>
      <c r="L42" s="70">
        <v>109.83967005662912</v>
      </c>
      <c r="M42" s="70">
        <v>107.86025279132186</v>
      </c>
      <c r="N42" s="70">
        <v>108.84902077301641</v>
      </c>
      <c r="O42" s="70">
        <v>108.57201585462762</v>
      </c>
      <c r="P42" s="70">
        <v>90.004366832688987</v>
      </c>
      <c r="Q42" s="70">
        <v>110.80453841086856</v>
      </c>
      <c r="R42" s="70">
        <v>108.31602461629451</v>
      </c>
      <c r="S42" s="70">
        <v>109.75004874131051</v>
      </c>
      <c r="T42" s="70">
        <v>108.4685371359441</v>
      </c>
      <c r="U42" s="71"/>
      <c r="V42" s="69">
        <v>42278</v>
      </c>
      <c r="W42" s="70">
        <f t="shared" si="0"/>
        <v>4.4955480719370371</v>
      </c>
      <c r="X42" s="70">
        <f t="shared" si="1"/>
        <v>1.9763037519054478</v>
      </c>
      <c r="Y42" s="70">
        <f t="shared" si="2"/>
        <v>4.9153199034341668</v>
      </c>
      <c r="Z42" s="70">
        <f t="shared" si="3"/>
        <v>1.5435448995113603</v>
      </c>
      <c r="AA42" s="70">
        <f t="shared" si="4"/>
        <v>6.6865449837366668</v>
      </c>
      <c r="AB42" s="70">
        <f t="shared" si="5"/>
        <v>4.5077747298017954</v>
      </c>
      <c r="AC42" s="70">
        <f t="shared" si="6"/>
        <v>8.556125539297426</v>
      </c>
      <c r="AD42" s="70">
        <f t="shared" si="7"/>
        <v>7.7340052182140369</v>
      </c>
      <c r="AE42" s="70">
        <f t="shared" si="8"/>
        <v>9.7391635859243024</v>
      </c>
      <c r="AF42" s="70">
        <f t="shared" si="9"/>
        <v>6.4975685743665679</v>
      </c>
      <c r="AG42" s="70">
        <f t="shared" si="10"/>
        <v>4.2713121083586429</v>
      </c>
      <c r="AH42" s="70">
        <f t="shared" si="11"/>
        <v>-1.218129244284512</v>
      </c>
      <c r="AI42" s="70">
        <f t="shared" si="12"/>
        <v>4.2761101312016621</v>
      </c>
      <c r="AJ42" s="70">
        <f t="shared" si="13"/>
        <v>3.1063344138315472</v>
      </c>
      <c r="AK42" s="70">
        <f t="shared" si="14"/>
        <v>1.8134485455202736</v>
      </c>
      <c r="AL42" s="70">
        <f t="shared" si="15"/>
        <v>-4.2710892453925169</v>
      </c>
      <c r="AM42" s="70">
        <f t="shared" si="16"/>
        <v>3.7789875094048</v>
      </c>
      <c r="AN42" s="70">
        <f t="shared" si="17"/>
        <v>3.8129137114753604</v>
      </c>
      <c r="AO42" s="70">
        <f t="shared" si="18"/>
        <v>4.4033034168962502</v>
      </c>
      <c r="AP42" s="71"/>
      <c r="AQ42" s="71"/>
      <c r="AR42" s="72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M42" s="72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</row>
    <row r="43" spans="1:84" s="74" customFormat="1" ht="21" x14ac:dyDescent="0.45">
      <c r="A43" s="69">
        <v>42309</v>
      </c>
      <c r="B43" s="70">
        <v>104.14775155081398</v>
      </c>
      <c r="C43" s="70">
        <v>168.54320304731792</v>
      </c>
      <c r="D43" s="70">
        <v>108.24556940965105</v>
      </c>
      <c r="E43" s="70">
        <v>121.16740367190889</v>
      </c>
      <c r="F43" s="70">
        <v>127.09988288022501</v>
      </c>
      <c r="G43" s="70">
        <v>111.45372881146456</v>
      </c>
      <c r="H43" s="70">
        <v>119.46937216716324</v>
      </c>
      <c r="I43" s="70">
        <v>114.7097635133413</v>
      </c>
      <c r="J43" s="70">
        <v>111.08622413995244</v>
      </c>
      <c r="K43" s="70">
        <v>120.67468967655813</v>
      </c>
      <c r="L43" s="70">
        <v>110.30468667235247</v>
      </c>
      <c r="M43" s="70">
        <v>108.92765574089215</v>
      </c>
      <c r="N43" s="70">
        <v>116.59061027055773</v>
      </c>
      <c r="O43" s="70">
        <v>108.54047301966197</v>
      </c>
      <c r="P43" s="70">
        <v>87.139085523939954</v>
      </c>
      <c r="Q43" s="70">
        <v>123.25500808192372</v>
      </c>
      <c r="R43" s="70">
        <v>106.13423484897707</v>
      </c>
      <c r="S43" s="70">
        <v>111.36578777515172</v>
      </c>
      <c r="T43" s="70">
        <v>111.4492526671298</v>
      </c>
      <c r="U43" s="71"/>
      <c r="V43" s="69">
        <v>42309</v>
      </c>
      <c r="W43" s="70">
        <f t="shared" si="0"/>
        <v>5.2714334095018529</v>
      </c>
      <c r="X43" s="70">
        <f t="shared" si="1"/>
        <v>20.423015234119973</v>
      </c>
      <c r="Y43" s="70">
        <f t="shared" si="2"/>
        <v>1.1104028069593141</v>
      </c>
      <c r="Z43" s="70">
        <f t="shared" si="3"/>
        <v>2.7998553925524021</v>
      </c>
      <c r="AA43" s="70">
        <f t="shared" si="4"/>
        <v>7.8189090547166273</v>
      </c>
      <c r="AB43" s="70">
        <f t="shared" si="5"/>
        <v>2.3596980726736234</v>
      </c>
      <c r="AC43" s="70">
        <f t="shared" si="6"/>
        <v>10.460893968273382</v>
      </c>
      <c r="AD43" s="70">
        <f t="shared" si="7"/>
        <v>6.1532089790921987</v>
      </c>
      <c r="AE43" s="70">
        <f t="shared" si="8"/>
        <v>11.037944374432669</v>
      </c>
      <c r="AF43" s="70">
        <f t="shared" si="9"/>
        <v>11.514827216992202</v>
      </c>
      <c r="AG43" s="70">
        <f t="shared" si="10"/>
        <v>4.1070542390621227</v>
      </c>
      <c r="AH43" s="70">
        <f t="shared" si="11"/>
        <v>-2.9266411010508477</v>
      </c>
      <c r="AI43" s="70">
        <f t="shared" si="12"/>
        <v>4.2078347762960959</v>
      </c>
      <c r="AJ43" s="70">
        <f t="shared" si="13"/>
        <v>2.8908694544551423</v>
      </c>
      <c r="AK43" s="70">
        <f t="shared" si="14"/>
        <v>1.3542545032203464</v>
      </c>
      <c r="AL43" s="70">
        <f t="shared" si="15"/>
        <v>9.3880776631728224</v>
      </c>
      <c r="AM43" s="70">
        <f t="shared" si="16"/>
        <v>0.90764045540208826</v>
      </c>
      <c r="AN43" s="70">
        <f t="shared" si="17"/>
        <v>-8.9567847893235353E-2</v>
      </c>
      <c r="AO43" s="70">
        <f t="shared" si="18"/>
        <v>4.0630403085205558</v>
      </c>
      <c r="AP43" s="71"/>
      <c r="AQ43" s="71"/>
      <c r="AR43" s="72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M43" s="72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</row>
    <row r="44" spans="1:84" s="74" customFormat="1" ht="21" x14ac:dyDescent="0.45">
      <c r="A44" s="75">
        <v>42339</v>
      </c>
      <c r="B44" s="76">
        <v>110.38660003331985</v>
      </c>
      <c r="C44" s="76">
        <v>134.59492172491053</v>
      </c>
      <c r="D44" s="76">
        <v>116.35775116508921</v>
      </c>
      <c r="E44" s="76">
        <v>127.32270628925491</v>
      </c>
      <c r="F44" s="76">
        <v>119.78577218196787</v>
      </c>
      <c r="G44" s="76">
        <v>110.97562811671314</v>
      </c>
      <c r="H44" s="76">
        <v>123.0813251617104</v>
      </c>
      <c r="I44" s="76">
        <v>133.83687407764367</v>
      </c>
      <c r="J44" s="76">
        <v>130.71190503781355</v>
      </c>
      <c r="K44" s="76">
        <v>123.61242347574751</v>
      </c>
      <c r="L44" s="76">
        <v>111.0958749969208</v>
      </c>
      <c r="M44" s="76">
        <v>119.45123222647197</v>
      </c>
      <c r="N44" s="76">
        <v>123.77487487622095</v>
      </c>
      <c r="O44" s="76">
        <v>108.62805792942149</v>
      </c>
      <c r="P44" s="76">
        <v>97.001396719255226</v>
      </c>
      <c r="Q44" s="76">
        <v>120.73764122553331</v>
      </c>
      <c r="R44" s="76">
        <v>104.95002462021843</v>
      </c>
      <c r="S44" s="76">
        <v>113.21770973963483</v>
      </c>
      <c r="T44" s="76">
        <v>115.22125571760078</v>
      </c>
      <c r="U44" s="71"/>
      <c r="V44" s="75">
        <v>42339</v>
      </c>
      <c r="W44" s="76">
        <f t="shared" si="0"/>
        <v>2.1897931302145679</v>
      </c>
      <c r="X44" s="76">
        <f t="shared" si="1"/>
        <v>-16.528248831050405</v>
      </c>
      <c r="Y44" s="76">
        <f t="shared" si="2"/>
        <v>3.0795903544186558</v>
      </c>
      <c r="Z44" s="76">
        <f t="shared" si="3"/>
        <v>6.2581270777255895</v>
      </c>
      <c r="AA44" s="76">
        <f t="shared" si="4"/>
        <v>7.317558575768544</v>
      </c>
      <c r="AB44" s="76">
        <f t="shared" si="5"/>
        <v>0.52416392014271196</v>
      </c>
      <c r="AC44" s="76">
        <f t="shared" si="6"/>
        <v>7.0023272580020546</v>
      </c>
      <c r="AD44" s="76">
        <f t="shared" si="7"/>
        <v>-3.4460653459163382E-2</v>
      </c>
      <c r="AE44" s="76">
        <f t="shared" si="8"/>
        <v>7.1776291922670055</v>
      </c>
      <c r="AF44" s="76">
        <f t="shared" si="9"/>
        <v>16.001393513256772</v>
      </c>
      <c r="AG44" s="76">
        <f t="shared" si="10"/>
        <v>3.6001250208796591</v>
      </c>
      <c r="AH44" s="76">
        <f t="shared" si="11"/>
        <v>-1.2073103137787626</v>
      </c>
      <c r="AI44" s="76">
        <f t="shared" si="12"/>
        <v>2.4128139383837066</v>
      </c>
      <c r="AJ44" s="76">
        <f t="shared" si="13"/>
        <v>1.1585295548469645</v>
      </c>
      <c r="AK44" s="76">
        <f t="shared" si="14"/>
        <v>1.1933718490628138</v>
      </c>
      <c r="AL44" s="76">
        <f t="shared" si="15"/>
        <v>5.5549944145761003</v>
      </c>
      <c r="AM44" s="76">
        <f t="shared" si="16"/>
        <v>4.240646402693244</v>
      </c>
      <c r="AN44" s="76">
        <f t="shared" si="17"/>
        <v>-1.1711801393424395</v>
      </c>
      <c r="AO44" s="76">
        <f t="shared" si="18"/>
        <v>2.634377753462843</v>
      </c>
      <c r="AP44" s="71"/>
      <c r="AQ44" s="71"/>
      <c r="AR44" s="72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M44" s="72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</row>
    <row r="45" spans="1:84" s="74" customFormat="1" ht="21" x14ac:dyDescent="0.45">
      <c r="A45" s="106">
        <v>42370</v>
      </c>
      <c r="B45" s="107">
        <v>111.14701117869701</v>
      </c>
      <c r="C45" s="107">
        <v>128.09406461778627</v>
      </c>
      <c r="D45" s="107">
        <v>111.20129008575218</v>
      </c>
      <c r="E45" s="107">
        <v>111.54023694340842</v>
      </c>
      <c r="F45" s="107">
        <v>100.80276401837239</v>
      </c>
      <c r="G45" s="107">
        <v>107.09735129332942</v>
      </c>
      <c r="H45" s="107">
        <v>106.93158340872354</v>
      </c>
      <c r="I45" s="107">
        <v>109.4478403687209</v>
      </c>
      <c r="J45" s="107">
        <v>109.40200341784546</v>
      </c>
      <c r="K45" s="107">
        <v>125.95124703931084</v>
      </c>
      <c r="L45" s="107">
        <v>109.64536845033403</v>
      </c>
      <c r="M45" s="107">
        <v>103.72492831000591</v>
      </c>
      <c r="N45" s="107">
        <v>113.13538887138506</v>
      </c>
      <c r="O45" s="107">
        <v>106.72922758297004</v>
      </c>
      <c r="P45" s="107">
        <v>104.49898741913427</v>
      </c>
      <c r="Q45" s="107">
        <v>113.24982337029992</v>
      </c>
      <c r="R45" s="107">
        <v>104.68580918983909</v>
      </c>
      <c r="S45" s="107">
        <v>113.28612083278924</v>
      </c>
      <c r="T45" s="107">
        <v>109.73135060760114</v>
      </c>
      <c r="U45" s="71"/>
      <c r="V45" s="106">
        <v>42370</v>
      </c>
      <c r="W45" s="107">
        <f t="shared" si="0"/>
        <v>1.6202888485674833</v>
      </c>
      <c r="X45" s="107">
        <f t="shared" si="1"/>
        <v>-23.92636171123749</v>
      </c>
      <c r="Y45" s="107">
        <f t="shared" si="2"/>
        <v>2.6040504752109541</v>
      </c>
      <c r="Z45" s="107">
        <f t="shared" si="3"/>
        <v>-3.2943539066948802E-2</v>
      </c>
      <c r="AA45" s="107">
        <f t="shared" si="4"/>
        <v>-3.5912579887828571</v>
      </c>
      <c r="AB45" s="107">
        <f t="shared" si="5"/>
        <v>0.76001016266316412</v>
      </c>
      <c r="AC45" s="107">
        <f t="shared" si="6"/>
        <v>2.6119410637010105</v>
      </c>
      <c r="AD45" s="107">
        <f t="shared" si="7"/>
        <v>5.085977972647342</v>
      </c>
      <c r="AE45" s="107">
        <f t="shared" si="8"/>
        <v>12.334130762371927</v>
      </c>
      <c r="AF45" s="107">
        <f t="shared" si="9"/>
        <v>7.5377708007926714</v>
      </c>
      <c r="AG45" s="107">
        <f t="shared" si="10"/>
        <v>3.2621909644285694</v>
      </c>
      <c r="AH45" s="107">
        <f t="shared" si="11"/>
        <v>-2.5588678434967989</v>
      </c>
      <c r="AI45" s="107">
        <f t="shared" si="12"/>
        <v>0.48996775627121281</v>
      </c>
      <c r="AJ45" s="107">
        <f t="shared" si="13"/>
        <v>2.4732821629724242</v>
      </c>
      <c r="AK45" s="107">
        <f t="shared" si="14"/>
        <v>1.4382760463384869</v>
      </c>
      <c r="AL45" s="107">
        <f t="shared" si="15"/>
        <v>0.6543855494147266</v>
      </c>
      <c r="AM45" s="107">
        <f t="shared" si="16"/>
        <v>5.2903231480840418</v>
      </c>
      <c r="AN45" s="107">
        <f t="shared" si="17"/>
        <v>2.3425803078410894</v>
      </c>
      <c r="AO45" s="107">
        <f t="shared" si="18"/>
        <v>1.8346420511276733</v>
      </c>
      <c r="AP45" s="71"/>
      <c r="AQ45" s="71"/>
      <c r="AR45" s="72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M45" s="72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</row>
    <row r="46" spans="1:84" s="74" customFormat="1" ht="21" x14ac:dyDescent="0.45">
      <c r="A46" s="108">
        <v>42401</v>
      </c>
      <c r="B46" s="109">
        <v>112.65013136915186</v>
      </c>
      <c r="C46" s="109">
        <v>155.10624463463671</v>
      </c>
      <c r="D46" s="109">
        <v>108.74228518819959</v>
      </c>
      <c r="E46" s="109">
        <v>102.54651067024706</v>
      </c>
      <c r="F46" s="109">
        <v>103.6822385739088</v>
      </c>
      <c r="G46" s="109">
        <v>105.59645684603296</v>
      </c>
      <c r="H46" s="109">
        <v>105.64809945859912</v>
      </c>
      <c r="I46" s="109">
        <v>101.24101476655447</v>
      </c>
      <c r="J46" s="109">
        <v>104.19909499089488</v>
      </c>
      <c r="K46" s="109">
        <v>113.42750596968828</v>
      </c>
      <c r="L46" s="109">
        <v>109.62311394793596</v>
      </c>
      <c r="M46" s="109">
        <v>101.45385250395606</v>
      </c>
      <c r="N46" s="109">
        <v>111.19144513524405</v>
      </c>
      <c r="O46" s="109">
        <v>109.52664691126378</v>
      </c>
      <c r="P46" s="109">
        <v>122.80430068952171</v>
      </c>
      <c r="Q46" s="109">
        <v>119.62152674205288</v>
      </c>
      <c r="R46" s="109">
        <v>104.32741717473304</v>
      </c>
      <c r="S46" s="109">
        <v>112.72939725818131</v>
      </c>
      <c r="T46" s="109">
        <v>109.43615196148579</v>
      </c>
      <c r="U46" s="71"/>
      <c r="V46" s="108">
        <v>42401</v>
      </c>
      <c r="W46" s="109">
        <f t="shared" si="0"/>
        <v>2.0605884925724496</v>
      </c>
      <c r="X46" s="109">
        <f t="shared" si="1"/>
        <v>-3.217835427164033</v>
      </c>
      <c r="Y46" s="109">
        <f t="shared" si="2"/>
        <v>2.4597224768378965</v>
      </c>
      <c r="Z46" s="109">
        <f t="shared" si="3"/>
        <v>0.83616577167630624</v>
      </c>
      <c r="AA46" s="109">
        <f t="shared" si="4"/>
        <v>-3.8227716352220398</v>
      </c>
      <c r="AB46" s="109">
        <f t="shared" si="5"/>
        <v>2.0936763062718029</v>
      </c>
      <c r="AC46" s="109">
        <f t="shared" si="6"/>
        <v>0.99952928757230097</v>
      </c>
      <c r="AD46" s="109">
        <f t="shared" si="7"/>
        <v>1.6563781025973583</v>
      </c>
      <c r="AE46" s="109">
        <f t="shared" si="8"/>
        <v>5.8182604849594526</v>
      </c>
      <c r="AF46" s="109">
        <f t="shared" si="9"/>
        <v>5.1427208898614936</v>
      </c>
      <c r="AG46" s="109">
        <f t="shared" si="10"/>
        <v>3.1812153562516698</v>
      </c>
      <c r="AH46" s="109">
        <f t="shared" si="11"/>
        <v>-1.1389876203575966</v>
      </c>
      <c r="AI46" s="109">
        <f t="shared" si="12"/>
        <v>-0.6442810459106596</v>
      </c>
      <c r="AJ46" s="109">
        <f t="shared" si="13"/>
        <v>2.1395392118451326</v>
      </c>
      <c r="AK46" s="109">
        <f t="shared" si="14"/>
        <v>2.4608557817324481</v>
      </c>
      <c r="AL46" s="109">
        <f t="shared" si="15"/>
        <v>7.2164924465034801</v>
      </c>
      <c r="AM46" s="109">
        <f t="shared" si="16"/>
        <v>0.52491980205937239</v>
      </c>
      <c r="AN46" s="109">
        <f t="shared" si="17"/>
        <v>4.3986006948036049</v>
      </c>
      <c r="AO46" s="109">
        <f t="shared" si="18"/>
        <v>2.1284057876182203</v>
      </c>
      <c r="AP46" s="71"/>
      <c r="AQ46" s="71"/>
      <c r="AR46" s="72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M46" s="72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</row>
    <row r="47" spans="1:84" s="74" customFormat="1" ht="21" x14ac:dyDescent="0.45">
      <c r="A47" s="108">
        <v>42430</v>
      </c>
      <c r="B47" s="109">
        <v>120.14245179993492</v>
      </c>
      <c r="C47" s="109">
        <v>156.37383821556293</v>
      </c>
      <c r="D47" s="109">
        <v>111.7797691334161</v>
      </c>
      <c r="E47" s="109">
        <v>108.71821117240245</v>
      </c>
      <c r="F47" s="109">
        <v>100.41773560105381</v>
      </c>
      <c r="G47" s="109">
        <v>108.66888536752752</v>
      </c>
      <c r="H47" s="109">
        <v>108.06845561812686</v>
      </c>
      <c r="I47" s="109">
        <v>114.78039750405978</v>
      </c>
      <c r="J47" s="109">
        <v>105.83100033003895</v>
      </c>
      <c r="K47" s="109">
        <v>124.86613533188988</v>
      </c>
      <c r="L47" s="109">
        <v>110.97493506909365</v>
      </c>
      <c r="M47" s="109">
        <v>104.16193792942886</v>
      </c>
      <c r="N47" s="109">
        <v>115.74042255482908</v>
      </c>
      <c r="O47" s="109">
        <v>110.87915323062172</v>
      </c>
      <c r="P47" s="109">
        <v>122.82411382615187</v>
      </c>
      <c r="Q47" s="109">
        <v>120.84177357849408</v>
      </c>
      <c r="R47" s="109">
        <v>111.2986023177569</v>
      </c>
      <c r="S47" s="109">
        <v>114.84244508693564</v>
      </c>
      <c r="T47" s="109">
        <v>112.9585956899312</v>
      </c>
      <c r="U47" s="71"/>
      <c r="V47" s="108">
        <v>42430</v>
      </c>
      <c r="W47" s="109">
        <f t="shared" si="0"/>
        <v>0.78421227270575855</v>
      </c>
      <c r="X47" s="109">
        <f t="shared" si="1"/>
        <v>-3.80276834887961</v>
      </c>
      <c r="Y47" s="109">
        <f t="shared" si="2"/>
        <v>-2.4268403977065987</v>
      </c>
      <c r="Z47" s="109">
        <f t="shared" si="3"/>
        <v>-0.72519573957576711</v>
      </c>
      <c r="AA47" s="109">
        <f t="shared" si="4"/>
        <v>-2.3947397018621643</v>
      </c>
      <c r="AB47" s="109">
        <f t="shared" si="5"/>
        <v>2.7812694119504044</v>
      </c>
      <c r="AC47" s="109">
        <f t="shared" si="6"/>
        <v>-0.82646439724072707</v>
      </c>
      <c r="AD47" s="109">
        <f t="shared" si="7"/>
        <v>4.6131157533532132</v>
      </c>
      <c r="AE47" s="109">
        <f t="shared" si="8"/>
        <v>2.847283805737419</v>
      </c>
      <c r="AF47" s="109">
        <f t="shared" si="9"/>
        <v>6.676788774107095</v>
      </c>
      <c r="AG47" s="109">
        <f t="shared" si="10"/>
        <v>3.1052495761374246</v>
      </c>
      <c r="AH47" s="109">
        <f t="shared" si="11"/>
        <v>-6.5538637888054723</v>
      </c>
      <c r="AI47" s="109">
        <f t="shared" si="12"/>
        <v>-3.6994382819113412</v>
      </c>
      <c r="AJ47" s="109">
        <f t="shared" si="13"/>
        <v>3.0170812451706439</v>
      </c>
      <c r="AK47" s="109">
        <f t="shared" si="14"/>
        <v>0.253270378676973</v>
      </c>
      <c r="AL47" s="109">
        <f t="shared" si="15"/>
        <v>4.6665055136359399</v>
      </c>
      <c r="AM47" s="109">
        <f t="shared" si="16"/>
        <v>2.5099866386129435</v>
      </c>
      <c r="AN47" s="109">
        <f t="shared" si="17"/>
        <v>4.9923457984661184</v>
      </c>
      <c r="AO47" s="109">
        <f t="shared" si="18"/>
        <v>1.0889982082943277</v>
      </c>
      <c r="AP47" s="71"/>
      <c r="AQ47" s="71"/>
      <c r="AR47" s="72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M47" s="72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</row>
    <row r="48" spans="1:84" s="74" customFormat="1" ht="21" x14ac:dyDescent="0.45">
      <c r="A48" s="108">
        <v>42461</v>
      </c>
      <c r="B48" s="109">
        <v>111.20681008631384</v>
      </c>
      <c r="C48" s="109">
        <v>128.46712150403593</v>
      </c>
      <c r="D48" s="109">
        <v>114.1803095356358</v>
      </c>
      <c r="E48" s="109">
        <v>113.39529518735293</v>
      </c>
      <c r="F48" s="109">
        <v>103.95577733673007</v>
      </c>
      <c r="G48" s="109">
        <v>111.13372754577071</v>
      </c>
      <c r="H48" s="109">
        <v>111.9690877880692</v>
      </c>
      <c r="I48" s="109">
        <v>109.64612336383159</v>
      </c>
      <c r="J48" s="109">
        <v>108.8770639686356</v>
      </c>
      <c r="K48" s="109">
        <v>116.91594434988809</v>
      </c>
      <c r="L48" s="109">
        <v>111.76599726568955</v>
      </c>
      <c r="M48" s="109">
        <v>111.64312161800432</v>
      </c>
      <c r="N48" s="109">
        <v>115.22468803519406</v>
      </c>
      <c r="O48" s="109">
        <v>108.86651994910331</v>
      </c>
      <c r="P48" s="109">
        <v>107.9539463284798</v>
      </c>
      <c r="Q48" s="109">
        <v>121.41269023749476</v>
      </c>
      <c r="R48" s="109">
        <v>113.14858733965319</v>
      </c>
      <c r="S48" s="109">
        <v>115.1904864425742</v>
      </c>
      <c r="T48" s="109">
        <v>112.27651330555753</v>
      </c>
      <c r="U48" s="71"/>
      <c r="V48" s="108">
        <v>42461</v>
      </c>
      <c r="W48" s="109">
        <f t="shared" si="0"/>
        <v>3.3060086829741095</v>
      </c>
      <c r="X48" s="109">
        <f t="shared" si="1"/>
        <v>-12.231470918873455</v>
      </c>
      <c r="Y48" s="109">
        <f t="shared" si="2"/>
        <v>5.7008021367011708</v>
      </c>
      <c r="Z48" s="109">
        <f t="shared" si="3"/>
        <v>10.423977034896481</v>
      </c>
      <c r="AA48" s="109">
        <f t="shared" si="4"/>
        <v>1.3840240904338827</v>
      </c>
      <c r="AB48" s="109">
        <f t="shared" si="5"/>
        <v>4.3296176132042348</v>
      </c>
      <c r="AC48" s="109">
        <f t="shared" si="6"/>
        <v>3.2792082223980401</v>
      </c>
      <c r="AD48" s="109">
        <f t="shared" si="7"/>
        <v>4.8235606872663226</v>
      </c>
      <c r="AE48" s="109">
        <f t="shared" si="8"/>
        <v>9.9683229501041666</v>
      </c>
      <c r="AF48" s="109">
        <f t="shared" si="9"/>
        <v>8.9094964426241035</v>
      </c>
      <c r="AG48" s="109">
        <f t="shared" si="10"/>
        <v>3.9927569019114486</v>
      </c>
      <c r="AH48" s="109">
        <f t="shared" si="11"/>
        <v>0.78579493195398697</v>
      </c>
      <c r="AI48" s="109">
        <f t="shared" si="12"/>
        <v>2.2901007127972264</v>
      </c>
      <c r="AJ48" s="109">
        <f t="shared" si="13"/>
        <v>1.1524571215219055</v>
      </c>
      <c r="AK48" s="109">
        <f t="shared" si="14"/>
        <v>1.0341586090086565</v>
      </c>
      <c r="AL48" s="109">
        <f t="shared" si="15"/>
        <v>9.7874164287945291</v>
      </c>
      <c r="AM48" s="109">
        <f t="shared" si="16"/>
        <v>3.3042410444604258</v>
      </c>
      <c r="AN48" s="109">
        <f t="shared" si="17"/>
        <v>5.3396284458284669</v>
      </c>
      <c r="AO48" s="109">
        <f t="shared" si="18"/>
        <v>4.2985183351804181</v>
      </c>
      <c r="AP48" s="71"/>
      <c r="AQ48" s="71"/>
      <c r="AR48" s="72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M48" s="72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</row>
    <row r="49" spans="1:84" s="74" customFormat="1" ht="21" x14ac:dyDescent="0.45">
      <c r="A49" s="108">
        <v>42491</v>
      </c>
      <c r="B49" s="109">
        <v>104.87167718861468</v>
      </c>
      <c r="C49" s="109">
        <v>124.13412535769845</v>
      </c>
      <c r="D49" s="109">
        <v>114.09219543142521</v>
      </c>
      <c r="E49" s="109">
        <v>108.86652492211856</v>
      </c>
      <c r="F49" s="109">
        <v>108.78038591648527</v>
      </c>
      <c r="G49" s="109">
        <v>109.96318405891914</v>
      </c>
      <c r="H49" s="109">
        <v>113.46371239422993</v>
      </c>
      <c r="I49" s="109">
        <v>116.28636506710862</v>
      </c>
      <c r="J49" s="109">
        <v>112.11958045205022</v>
      </c>
      <c r="K49" s="109">
        <v>116.5967571128722</v>
      </c>
      <c r="L49" s="109">
        <v>112.09768796206421</v>
      </c>
      <c r="M49" s="109">
        <v>105.54699865328649</v>
      </c>
      <c r="N49" s="109">
        <v>110.29144944907185</v>
      </c>
      <c r="O49" s="109">
        <v>109.50522594956774</v>
      </c>
      <c r="P49" s="109">
        <v>100.86477118003671</v>
      </c>
      <c r="Q49" s="109">
        <v>119.00099055146281</v>
      </c>
      <c r="R49" s="109">
        <v>113.45347464944552</v>
      </c>
      <c r="S49" s="109">
        <v>113.60205757705693</v>
      </c>
      <c r="T49" s="109">
        <v>111.11359215697414</v>
      </c>
      <c r="U49" s="71"/>
      <c r="V49" s="108">
        <v>42491</v>
      </c>
      <c r="W49" s="109">
        <f t="shared" si="0"/>
        <v>2.5371281844479938</v>
      </c>
      <c r="X49" s="109">
        <f t="shared" si="1"/>
        <v>-14.769586642980087</v>
      </c>
      <c r="Y49" s="109">
        <f t="shared" si="2"/>
        <v>6.162709358096393</v>
      </c>
      <c r="Z49" s="109">
        <f t="shared" si="3"/>
        <v>9.1392926151949041</v>
      </c>
      <c r="AA49" s="109">
        <f t="shared" si="4"/>
        <v>1.923886197143716</v>
      </c>
      <c r="AB49" s="109">
        <f t="shared" si="5"/>
        <v>4.8719400065834577</v>
      </c>
      <c r="AC49" s="109">
        <f t="shared" si="6"/>
        <v>6.5492920343116339</v>
      </c>
      <c r="AD49" s="109">
        <f t="shared" si="7"/>
        <v>2.9155160428984601</v>
      </c>
      <c r="AE49" s="109">
        <f t="shared" si="8"/>
        <v>10.061188957155139</v>
      </c>
      <c r="AF49" s="109">
        <f t="shared" si="9"/>
        <v>9.4530619460408332</v>
      </c>
      <c r="AG49" s="109">
        <f t="shared" si="10"/>
        <v>4.0860128985187743</v>
      </c>
      <c r="AH49" s="109">
        <f t="shared" si="11"/>
        <v>-2.5838285884932759</v>
      </c>
      <c r="AI49" s="109">
        <f t="shared" si="12"/>
        <v>-1.0793807179036037</v>
      </c>
      <c r="AJ49" s="109">
        <f t="shared" si="13"/>
        <v>1.4836662641727827</v>
      </c>
      <c r="AK49" s="109">
        <f t="shared" si="14"/>
        <v>0.54153315092449361</v>
      </c>
      <c r="AL49" s="109">
        <f t="shared" si="15"/>
        <v>3.8479735677449582</v>
      </c>
      <c r="AM49" s="109">
        <f t="shared" si="16"/>
        <v>5.7754716780785316</v>
      </c>
      <c r="AN49" s="109">
        <f t="shared" si="17"/>
        <v>4.7143981986147026</v>
      </c>
      <c r="AO49" s="109">
        <f t="shared" si="18"/>
        <v>4.1683037991863614</v>
      </c>
      <c r="AP49" s="71"/>
      <c r="AQ49" s="71"/>
      <c r="AR49" s="72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M49" s="72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</row>
    <row r="50" spans="1:84" s="74" customFormat="1" ht="21" x14ac:dyDescent="0.45">
      <c r="A50" s="108">
        <v>42522</v>
      </c>
      <c r="B50" s="109">
        <v>99.534951042820978</v>
      </c>
      <c r="C50" s="109">
        <v>161.45623563267262</v>
      </c>
      <c r="D50" s="109">
        <v>105.45778862993846</v>
      </c>
      <c r="E50" s="109">
        <v>103.10477558321985</v>
      </c>
      <c r="F50" s="109">
        <v>103.73853300499472</v>
      </c>
      <c r="G50" s="109">
        <v>107.90849674466291</v>
      </c>
      <c r="H50" s="109">
        <v>109.16757937703667</v>
      </c>
      <c r="I50" s="109">
        <v>111.73768445437815</v>
      </c>
      <c r="J50" s="109">
        <v>110.17841811761629</v>
      </c>
      <c r="K50" s="109">
        <v>123.94631938691283</v>
      </c>
      <c r="L50" s="109">
        <v>111.97124994886289</v>
      </c>
      <c r="M50" s="109">
        <v>100.66051994460902</v>
      </c>
      <c r="N50" s="109">
        <v>104.98109676140534</v>
      </c>
      <c r="O50" s="109">
        <v>109.69839757733399</v>
      </c>
      <c r="P50" s="109">
        <v>101.15010922382915</v>
      </c>
      <c r="Q50" s="109">
        <v>123.0303761890155</v>
      </c>
      <c r="R50" s="109">
        <v>113.64565009299776</v>
      </c>
      <c r="S50" s="109">
        <v>110.81248818132289</v>
      </c>
      <c r="T50" s="109">
        <v>108.39922655810153</v>
      </c>
      <c r="U50" s="71"/>
      <c r="V50" s="108">
        <v>42522</v>
      </c>
      <c r="W50" s="109">
        <f t="shared" si="0"/>
        <v>3.6663007546443112</v>
      </c>
      <c r="X50" s="109">
        <f t="shared" si="1"/>
        <v>19.976182578626037</v>
      </c>
      <c r="Y50" s="109">
        <f t="shared" si="2"/>
        <v>2.6825555073643983</v>
      </c>
      <c r="Z50" s="109">
        <f t="shared" si="3"/>
        <v>5.3134706404263312</v>
      </c>
      <c r="AA50" s="109">
        <f t="shared" si="4"/>
        <v>0.42601185573012401</v>
      </c>
      <c r="AB50" s="109">
        <f t="shared" si="5"/>
        <v>2.2369869467341488</v>
      </c>
      <c r="AC50" s="109">
        <f t="shared" si="6"/>
        <v>3.4882027036681222</v>
      </c>
      <c r="AD50" s="109">
        <f t="shared" si="7"/>
        <v>3.2379525724929579</v>
      </c>
      <c r="AE50" s="109">
        <f t="shared" si="8"/>
        <v>3.4733948541899622</v>
      </c>
      <c r="AF50" s="109">
        <f t="shared" si="9"/>
        <v>4.246033451083548</v>
      </c>
      <c r="AG50" s="109">
        <f t="shared" si="10"/>
        <v>3.7343028383920966</v>
      </c>
      <c r="AH50" s="109">
        <f t="shared" si="11"/>
        <v>-5.5214042204459304</v>
      </c>
      <c r="AI50" s="109">
        <f t="shared" si="12"/>
        <v>-1.4602247143793647</v>
      </c>
      <c r="AJ50" s="109">
        <f t="shared" si="13"/>
        <v>1.2907497657374165</v>
      </c>
      <c r="AK50" s="109">
        <f t="shared" si="14"/>
        <v>0.20928643674076852</v>
      </c>
      <c r="AL50" s="109">
        <f t="shared" si="15"/>
        <v>8.5331990438840961</v>
      </c>
      <c r="AM50" s="109">
        <f t="shared" si="16"/>
        <v>3.1304901565346768</v>
      </c>
      <c r="AN50" s="109">
        <f t="shared" si="17"/>
        <v>0.97624598507567839</v>
      </c>
      <c r="AO50" s="109">
        <f t="shared" si="18"/>
        <v>2.6243213571973882</v>
      </c>
      <c r="AP50" s="71"/>
      <c r="AQ50" s="71"/>
      <c r="AR50" s="72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M50" s="72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</row>
    <row r="51" spans="1:84" s="74" customFormat="1" ht="21" x14ac:dyDescent="0.45">
      <c r="A51" s="108">
        <v>42552</v>
      </c>
      <c r="B51" s="109">
        <v>99.146708713085573</v>
      </c>
      <c r="C51" s="109">
        <v>124.64770422880446</v>
      </c>
      <c r="D51" s="109">
        <v>108.5161528147239</v>
      </c>
      <c r="E51" s="109">
        <v>105.59250436672416</v>
      </c>
      <c r="F51" s="109">
        <v>106.39984073020395</v>
      </c>
      <c r="G51" s="109">
        <v>107.89225219568353</v>
      </c>
      <c r="H51" s="109">
        <v>108.17063372228957</v>
      </c>
      <c r="I51" s="109">
        <v>125.78782189416972</v>
      </c>
      <c r="J51" s="109">
        <v>108.54176192882531</v>
      </c>
      <c r="K51" s="109">
        <v>116.81500950274682</v>
      </c>
      <c r="L51" s="109">
        <v>112.3001142726112</v>
      </c>
      <c r="M51" s="109">
        <v>104.91235367633188</v>
      </c>
      <c r="N51" s="109">
        <v>104.38427217817875</v>
      </c>
      <c r="O51" s="109">
        <v>109.60127189369078</v>
      </c>
      <c r="P51" s="109">
        <v>110.346178449414</v>
      </c>
      <c r="Q51" s="109">
        <v>131.10887383443057</v>
      </c>
      <c r="R51" s="109">
        <v>111.73110408702736</v>
      </c>
      <c r="S51" s="109">
        <v>110.16727675476683</v>
      </c>
      <c r="T51" s="109">
        <v>109.35087888835747</v>
      </c>
      <c r="U51" s="71"/>
      <c r="V51" s="108">
        <v>42552</v>
      </c>
      <c r="W51" s="109">
        <f t="shared" si="0"/>
        <v>1.9606407117765912</v>
      </c>
      <c r="X51" s="109">
        <f t="shared" si="1"/>
        <v>-20.948318980286231</v>
      </c>
      <c r="Y51" s="109">
        <f t="shared" si="2"/>
        <v>-2.6362864636766403E-2</v>
      </c>
      <c r="Z51" s="109">
        <f t="shared" si="3"/>
        <v>8.6729149606447891</v>
      </c>
      <c r="AA51" s="109">
        <f t="shared" si="4"/>
        <v>3.717219936876063</v>
      </c>
      <c r="AB51" s="109">
        <f t="shared" si="5"/>
        <v>-0.36830674381801032</v>
      </c>
      <c r="AC51" s="109">
        <f t="shared" si="6"/>
        <v>0.17181612600928986</v>
      </c>
      <c r="AD51" s="109">
        <f t="shared" si="7"/>
        <v>8.7191532652059749</v>
      </c>
      <c r="AE51" s="109">
        <f t="shared" si="8"/>
        <v>-2.6733727532413667</v>
      </c>
      <c r="AF51" s="109">
        <f t="shared" si="9"/>
        <v>7.1978787590070397</v>
      </c>
      <c r="AG51" s="109">
        <f t="shared" si="10"/>
        <v>3.2139209512315574</v>
      </c>
      <c r="AH51" s="109">
        <f t="shared" si="11"/>
        <v>-7.736675840616698</v>
      </c>
      <c r="AI51" s="109">
        <f t="shared" si="12"/>
        <v>-2.2077074339164113</v>
      </c>
      <c r="AJ51" s="109">
        <f t="shared" si="13"/>
        <v>0.88557450312751484</v>
      </c>
      <c r="AK51" s="109">
        <f t="shared" si="14"/>
        <v>6.8190748258260214E-2</v>
      </c>
      <c r="AL51" s="109">
        <f t="shared" si="15"/>
        <v>5.7115590578255677</v>
      </c>
      <c r="AM51" s="109">
        <f t="shared" si="16"/>
        <v>-2.1748774181853889</v>
      </c>
      <c r="AN51" s="109">
        <f t="shared" si="17"/>
        <v>-2.0348603303493462</v>
      </c>
      <c r="AO51" s="109">
        <f t="shared" si="18"/>
        <v>0.59126482417590864</v>
      </c>
      <c r="AP51" s="71"/>
      <c r="AQ51" s="71"/>
      <c r="AR51" s="72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M51" s="72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</row>
    <row r="52" spans="1:84" s="74" customFormat="1" ht="21" x14ac:dyDescent="0.45">
      <c r="A52" s="108">
        <v>42583</v>
      </c>
      <c r="B52" s="109">
        <v>104.37270183424705</v>
      </c>
      <c r="C52" s="109">
        <v>151.70468308179264</v>
      </c>
      <c r="D52" s="109">
        <v>106.19222534573248</v>
      </c>
      <c r="E52" s="109">
        <v>109.18160397703396</v>
      </c>
      <c r="F52" s="109">
        <v>110.60907983714033</v>
      </c>
      <c r="G52" s="109">
        <v>109.97104702090387</v>
      </c>
      <c r="H52" s="109">
        <v>111.0258194884815</v>
      </c>
      <c r="I52" s="109">
        <v>113.48914576333898</v>
      </c>
      <c r="J52" s="109">
        <v>109.71727624749097</v>
      </c>
      <c r="K52" s="109">
        <v>114.80967825998428</v>
      </c>
      <c r="L52" s="109">
        <v>112.71504610348646</v>
      </c>
      <c r="M52" s="109">
        <v>104.05049199432297</v>
      </c>
      <c r="N52" s="109">
        <v>103.60268351909339</v>
      </c>
      <c r="O52" s="109">
        <v>109.49172140126569</v>
      </c>
      <c r="P52" s="109">
        <v>110.94537798295832</v>
      </c>
      <c r="Q52" s="109">
        <v>129.24996146345521</v>
      </c>
      <c r="R52" s="109">
        <v>115.2276920647666</v>
      </c>
      <c r="S52" s="109">
        <v>112.26955830581487</v>
      </c>
      <c r="T52" s="109">
        <v>110.40998129087852</v>
      </c>
      <c r="U52" s="71"/>
      <c r="V52" s="108">
        <v>42583</v>
      </c>
      <c r="W52" s="109">
        <f t="shared" si="0"/>
        <v>5.51773753593028</v>
      </c>
      <c r="X52" s="109">
        <f t="shared" si="1"/>
        <v>1.4083879447644847</v>
      </c>
      <c r="Y52" s="109">
        <f t="shared" si="2"/>
        <v>4.7677897290609792</v>
      </c>
      <c r="Z52" s="109">
        <f t="shared" si="3"/>
        <v>13.019200245752316</v>
      </c>
      <c r="AA52" s="109">
        <f t="shared" si="4"/>
        <v>3.0919361992730785</v>
      </c>
      <c r="AB52" s="109">
        <f t="shared" si="5"/>
        <v>0.44984583891773866</v>
      </c>
      <c r="AC52" s="109">
        <f t="shared" si="6"/>
        <v>3.3615954115608702</v>
      </c>
      <c r="AD52" s="109">
        <f t="shared" si="7"/>
        <v>2.8448966206739925</v>
      </c>
      <c r="AE52" s="109">
        <f t="shared" si="8"/>
        <v>-9.5306827827840834E-2</v>
      </c>
      <c r="AF52" s="109">
        <f t="shared" si="9"/>
        <v>6.2922907656203222</v>
      </c>
      <c r="AG52" s="109">
        <f t="shared" si="10"/>
        <v>3.5818677756923307</v>
      </c>
      <c r="AH52" s="109">
        <f t="shared" si="11"/>
        <v>-4.9782449204316777</v>
      </c>
      <c r="AI52" s="109">
        <f t="shared" si="12"/>
        <v>-0.12853353740436546</v>
      </c>
      <c r="AJ52" s="109">
        <f t="shared" si="13"/>
        <v>0.33049996070202781</v>
      </c>
      <c r="AK52" s="109">
        <f t="shared" si="14"/>
        <v>-0.52655147640243172</v>
      </c>
      <c r="AL52" s="109">
        <f t="shared" si="15"/>
        <v>9.0505522025653704</v>
      </c>
      <c r="AM52" s="109">
        <f t="shared" si="16"/>
        <v>4.0012247105375138</v>
      </c>
      <c r="AN52" s="109">
        <f t="shared" si="17"/>
        <v>-5.1565054388575504E-2</v>
      </c>
      <c r="AO52" s="109">
        <f t="shared" si="18"/>
        <v>2.6882300745975698</v>
      </c>
      <c r="AP52" s="71"/>
      <c r="AQ52" s="71"/>
      <c r="AR52" s="72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M52" s="72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</row>
    <row r="53" spans="1:84" s="74" customFormat="1" ht="21" x14ac:dyDescent="0.45">
      <c r="A53" s="108">
        <v>42614</v>
      </c>
      <c r="B53" s="109">
        <v>100.17587587921851</v>
      </c>
      <c r="C53" s="109">
        <v>126.48278129757496</v>
      </c>
      <c r="D53" s="109">
        <v>103.14585215235802</v>
      </c>
      <c r="E53" s="109">
        <v>116.39437156689102</v>
      </c>
      <c r="F53" s="109">
        <v>106.83913563612141</v>
      </c>
      <c r="G53" s="109">
        <v>111.38874472508802</v>
      </c>
      <c r="H53" s="109">
        <v>112.89653493438158</v>
      </c>
      <c r="I53" s="109">
        <v>112.32733700569031</v>
      </c>
      <c r="J53" s="109">
        <v>113.37362604859187</v>
      </c>
      <c r="K53" s="109">
        <v>131.44924148482644</v>
      </c>
      <c r="L53" s="109">
        <v>112.96837414775615</v>
      </c>
      <c r="M53" s="109">
        <v>100.60808374040327</v>
      </c>
      <c r="N53" s="109">
        <v>106.28487282710826</v>
      </c>
      <c r="O53" s="109">
        <v>110.42948546346724</v>
      </c>
      <c r="P53" s="109">
        <v>104.1211785332769</v>
      </c>
      <c r="Q53" s="109">
        <v>122.30828089990557</v>
      </c>
      <c r="R53" s="109">
        <v>109.84615389958709</v>
      </c>
      <c r="S53" s="109">
        <v>114.33421521581633</v>
      </c>
      <c r="T53" s="109">
        <v>109.80355408428943</v>
      </c>
      <c r="U53" s="71"/>
      <c r="V53" s="108">
        <v>42614</v>
      </c>
      <c r="W53" s="109">
        <f t="shared" si="0"/>
        <v>2.1243658328814661</v>
      </c>
      <c r="X53" s="109">
        <f t="shared" si="1"/>
        <v>-17.269314675068671</v>
      </c>
      <c r="Y53" s="109">
        <f t="shared" si="2"/>
        <v>3.1729119206355563</v>
      </c>
      <c r="Z53" s="109">
        <f t="shared" si="3"/>
        <v>11.853488083783219</v>
      </c>
      <c r="AA53" s="109">
        <f t="shared" si="4"/>
        <v>1.9524579200102892</v>
      </c>
      <c r="AB53" s="109">
        <f t="shared" si="5"/>
        <v>1.6907052322209211</v>
      </c>
      <c r="AC53" s="109">
        <f t="shared" si="6"/>
        <v>3.181930965735404</v>
      </c>
      <c r="AD53" s="109">
        <f t="shared" si="7"/>
        <v>7.4383820270805785</v>
      </c>
      <c r="AE53" s="109">
        <f t="shared" si="8"/>
        <v>5.5364784988019409</v>
      </c>
      <c r="AF53" s="109">
        <f t="shared" si="9"/>
        <v>12.243379749726358</v>
      </c>
      <c r="AG53" s="109">
        <f t="shared" si="10"/>
        <v>3.8780553091091861</v>
      </c>
      <c r="AH53" s="109">
        <f t="shared" si="11"/>
        <v>-2.4059190075996923</v>
      </c>
      <c r="AI53" s="109">
        <f t="shared" si="12"/>
        <v>1.1399849036146605</v>
      </c>
      <c r="AJ53" s="109">
        <f t="shared" si="13"/>
        <v>0.94080836442658722</v>
      </c>
      <c r="AK53" s="109">
        <f t="shared" si="14"/>
        <v>-0.16452355488688397</v>
      </c>
      <c r="AL53" s="109">
        <f t="shared" si="15"/>
        <v>6.3599315907138845</v>
      </c>
      <c r="AM53" s="109">
        <f t="shared" si="16"/>
        <v>4.2839611902151233</v>
      </c>
      <c r="AN53" s="109">
        <f t="shared" si="17"/>
        <v>3.4028537944316213</v>
      </c>
      <c r="AO53" s="109">
        <f t="shared" si="18"/>
        <v>2.9532016000571844</v>
      </c>
      <c r="AP53" s="71"/>
      <c r="AQ53" s="71"/>
      <c r="AR53" s="72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M53" s="72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</row>
    <row r="54" spans="1:84" s="74" customFormat="1" ht="21" x14ac:dyDescent="0.45">
      <c r="A54" s="108">
        <v>42644</v>
      </c>
      <c r="B54" s="109">
        <v>97.497743704372681</v>
      </c>
      <c r="C54" s="109">
        <v>117.79972467523874</v>
      </c>
      <c r="D54" s="109">
        <v>106.46255586735806</v>
      </c>
      <c r="E54" s="109">
        <v>110.80561421488326</v>
      </c>
      <c r="F54" s="109">
        <v>117.55490982351384</v>
      </c>
      <c r="G54" s="109">
        <v>113.13858460448384</v>
      </c>
      <c r="H54" s="109">
        <v>115.14059313064921</v>
      </c>
      <c r="I54" s="109">
        <v>124.67774360254727</v>
      </c>
      <c r="J54" s="109">
        <v>109.12813462521126</v>
      </c>
      <c r="K54" s="109">
        <v>120.71561510380765</v>
      </c>
      <c r="L54" s="109">
        <v>114.20290483099696</v>
      </c>
      <c r="M54" s="109">
        <v>108.5117976326143</v>
      </c>
      <c r="N54" s="109">
        <v>111.78852835444749</v>
      </c>
      <c r="O54" s="109">
        <v>110.77272228762918</v>
      </c>
      <c r="P54" s="109">
        <v>90.132051223123611</v>
      </c>
      <c r="Q54" s="109">
        <v>123.25812585165718</v>
      </c>
      <c r="R54" s="109">
        <v>111.47574863334094</v>
      </c>
      <c r="S54" s="109">
        <v>114.40596582505427</v>
      </c>
      <c r="T54" s="109">
        <v>110.44072239587072</v>
      </c>
      <c r="U54" s="71"/>
      <c r="V54" s="108">
        <v>42644</v>
      </c>
      <c r="W54" s="109">
        <f t="shared" si="0"/>
        <v>-0.10461968740065686</v>
      </c>
      <c r="X54" s="109">
        <f t="shared" si="1"/>
        <v>-23.045852213504133</v>
      </c>
      <c r="Y54" s="109">
        <f t="shared" si="2"/>
        <v>1.5727834267864864</v>
      </c>
      <c r="Z54" s="109">
        <f t="shared" si="3"/>
        <v>-4.3284741965937172</v>
      </c>
      <c r="AA54" s="109">
        <f t="shared" si="4"/>
        <v>-2.2967017519291204</v>
      </c>
      <c r="AB54" s="109">
        <f t="shared" si="5"/>
        <v>2.5948977028253495</v>
      </c>
      <c r="AC54" s="109">
        <f t="shared" si="6"/>
        <v>-0.35063695729283495</v>
      </c>
      <c r="AD54" s="109">
        <f t="shared" si="7"/>
        <v>8.1813320274533652</v>
      </c>
      <c r="AE54" s="109">
        <f t="shared" si="8"/>
        <v>-0.15974751599637216</v>
      </c>
      <c r="AF54" s="109">
        <f t="shared" si="9"/>
        <v>7.9864345696569785</v>
      </c>
      <c r="AG54" s="109">
        <f t="shared" si="10"/>
        <v>3.9723669709844671</v>
      </c>
      <c r="AH54" s="109">
        <f t="shared" si="11"/>
        <v>0.60406389233389746</v>
      </c>
      <c r="AI54" s="109">
        <f t="shared" si="12"/>
        <v>2.7005365418590941</v>
      </c>
      <c r="AJ54" s="109">
        <f t="shared" si="13"/>
        <v>2.0269554872668181</v>
      </c>
      <c r="AK54" s="109">
        <f t="shared" si="14"/>
        <v>0.14186466160244038</v>
      </c>
      <c r="AL54" s="109">
        <f t="shared" si="15"/>
        <v>11.239239492709331</v>
      </c>
      <c r="AM54" s="109">
        <f t="shared" si="16"/>
        <v>2.9171344020791281</v>
      </c>
      <c r="AN54" s="109">
        <f t="shared" si="17"/>
        <v>4.2422915863282498</v>
      </c>
      <c r="AO54" s="109">
        <f t="shared" si="18"/>
        <v>1.8182095121784982</v>
      </c>
      <c r="AP54" s="71"/>
      <c r="AQ54" s="71"/>
      <c r="AR54" s="72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M54" s="72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</row>
    <row r="55" spans="1:84" s="74" customFormat="1" ht="21" x14ac:dyDescent="0.45">
      <c r="A55" s="108">
        <v>42675</v>
      </c>
      <c r="B55" s="109">
        <v>107.4953120299687</v>
      </c>
      <c r="C55" s="109">
        <v>134.6017159559089</v>
      </c>
      <c r="D55" s="109">
        <v>113.47264736976422</v>
      </c>
      <c r="E55" s="109">
        <v>122.24007837365097</v>
      </c>
      <c r="F55" s="109">
        <v>124.31290608658107</v>
      </c>
      <c r="G55" s="109">
        <v>117.54260754810529</v>
      </c>
      <c r="H55" s="109">
        <v>119.56257398400318</v>
      </c>
      <c r="I55" s="109">
        <v>118.20408113321169</v>
      </c>
      <c r="J55" s="109">
        <v>114.60130675742143</v>
      </c>
      <c r="K55" s="109">
        <v>132.12358220624893</v>
      </c>
      <c r="L55" s="109">
        <v>115.00491845036576</v>
      </c>
      <c r="M55" s="109">
        <v>113.94907439202144</v>
      </c>
      <c r="N55" s="109">
        <v>115.54329146442316</v>
      </c>
      <c r="O55" s="109">
        <v>111.73215043937098</v>
      </c>
      <c r="P55" s="109">
        <v>87.663183568658624</v>
      </c>
      <c r="Q55" s="109">
        <v>121.7664305871172</v>
      </c>
      <c r="R55" s="109">
        <v>112.22305817260873</v>
      </c>
      <c r="S55" s="109">
        <v>116.6905399628331</v>
      </c>
      <c r="T55" s="109">
        <v>115.00401704155423</v>
      </c>
      <c r="U55" s="71"/>
      <c r="V55" s="108">
        <v>42675</v>
      </c>
      <c r="W55" s="109">
        <f t="shared" si="0"/>
        <v>3.2142417184315661</v>
      </c>
      <c r="X55" s="109">
        <f t="shared" si="1"/>
        <v>-20.138152401126533</v>
      </c>
      <c r="Y55" s="109">
        <f t="shared" si="2"/>
        <v>4.828907075477133</v>
      </c>
      <c r="Z55" s="109">
        <f t="shared" si="3"/>
        <v>0.88528322736584641</v>
      </c>
      <c r="AA55" s="109">
        <f t="shared" si="4"/>
        <v>-2.1927453672560091</v>
      </c>
      <c r="AB55" s="109">
        <f t="shared" si="5"/>
        <v>5.4631449315982081</v>
      </c>
      <c r="AC55" s="109">
        <f t="shared" si="6"/>
        <v>7.8013146925655974E-2</v>
      </c>
      <c r="AD55" s="109">
        <f t="shared" si="7"/>
        <v>3.0462251100918536</v>
      </c>
      <c r="AE55" s="109">
        <f t="shared" si="8"/>
        <v>3.1642831005224394</v>
      </c>
      <c r="AF55" s="109">
        <f t="shared" si="9"/>
        <v>9.4874016750132313</v>
      </c>
      <c r="AG55" s="109">
        <f t="shared" si="10"/>
        <v>4.2611351519222325</v>
      </c>
      <c r="AH55" s="109">
        <f t="shared" si="11"/>
        <v>4.6098657103883909</v>
      </c>
      <c r="AI55" s="109">
        <f t="shared" si="12"/>
        <v>-0.89828743816006806</v>
      </c>
      <c r="AJ55" s="109">
        <f t="shared" si="13"/>
        <v>2.9405412846605543</v>
      </c>
      <c r="AK55" s="109">
        <f t="shared" si="14"/>
        <v>0.60145001702443324</v>
      </c>
      <c r="AL55" s="109">
        <f t="shared" si="15"/>
        <v>-1.2077217128711766</v>
      </c>
      <c r="AM55" s="109">
        <f t="shared" si="16"/>
        <v>5.7369079188215721</v>
      </c>
      <c r="AN55" s="109">
        <f t="shared" si="17"/>
        <v>4.781317758405379</v>
      </c>
      <c r="AO55" s="109">
        <f t="shared" si="18"/>
        <v>3.1895811675306476</v>
      </c>
      <c r="AP55" s="71"/>
      <c r="AQ55" s="71"/>
      <c r="AR55" s="72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M55" s="72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</row>
    <row r="56" spans="1:84" s="74" customFormat="1" ht="21" x14ac:dyDescent="0.45">
      <c r="A56" s="110">
        <v>42705</v>
      </c>
      <c r="B56" s="111">
        <v>112.92687314338606</v>
      </c>
      <c r="C56" s="111">
        <v>159.00546981462944</v>
      </c>
      <c r="D56" s="111">
        <v>121.5422307367887</v>
      </c>
      <c r="E56" s="111">
        <v>122.36462924003726</v>
      </c>
      <c r="F56" s="111">
        <v>118.75789123439861</v>
      </c>
      <c r="G56" s="111">
        <v>119.62710076722584</v>
      </c>
      <c r="H56" s="111">
        <v>127.21285768065269</v>
      </c>
      <c r="I56" s="111">
        <v>140.9015372337968</v>
      </c>
      <c r="J56" s="111">
        <v>138.08456108992723</v>
      </c>
      <c r="K56" s="111">
        <v>129.36085370090535</v>
      </c>
      <c r="L56" s="111">
        <v>116.62536515155897</v>
      </c>
      <c r="M56" s="111">
        <v>128.39522353312515</v>
      </c>
      <c r="N56" s="111">
        <v>132.83853526243459</v>
      </c>
      <c r="O56" s="111">
        <v>112.83184380163057</v>
      </c>
      <c r="P56" s="111">
        <v>97.676835737814471</v>
      </c>
      <c r="Q56" s="111">
        <v>124.08345275143027</v>
      </c>
      <c r="R56" s="111">
        <v>109.26471457463566</v>
      </c>
      <c r="S56" s="111">
        <v>120.25994715820075</v>
      </c>
      <c r="T56" s="111">
        <v>120.62650453955297</v>
      </c>
      <c r="U56" s="71"/>
      <c r="V56" s="110">
        <v>42705</v>
      </c>
      <c r="W56" s="111">
        <f t="shared" si="0"/>
        <v>2.301251337843027</v>
      </c>
      <c r="X56" s="111">
        <f t="shared" si="1"/>
        <v>18.136306910308235</v>
      </c>
      <c r="Y56" s="111">
        <f t="shared" si="2"/>
        <v>4.4556374799163336</v>
      </c>
      <c r="Z56" s="111">
        <f t="shared" si="3"/>
        <v>-3.894102783170311</v>
      </c>
      <c r="AA56" s="111">
        <f t="shared" si="4"/>
        <v>-0.85809936259190067</v>
      </c>
      <c r="AB56" s="111">
        <f t="shared" si="5"/>
        <v>7.7958312084649179</v>
      </c>
      <c r="AC56" s="111">
        <f t="shared" si="6"/>
        <v>3.3567501109644979</v>
      </c>
      <c r="AD56" s="111">
        <f t="shared" si="7"/>
        <v>5.278562582128643</v>
      </c>
      <c r="AE56" s="111">
        <f t="shared" si="8"/>
        <v>5.6403860459235631</v>
      </c>
      <c r="AF56" s="111">
        <f t="shared" si="9"/>
        <v>4.6503660906588919</v>
      </c>
      <c r="AG56" s="111">
        <f t="shared" si="10"/>
        <v>4.9772236411040609</v>
      </c>
      <c r="AH56" s="111">
        <f t="shared" si="11"/>
        <v>7.4875672188093603</v>
      </c>
      <c r="AI56" s="111">
        <f t="shared" si="12"/>
        <v>7.322698080105198</v>
      </c>
      <c r="AJ56" s="111">
        <f t="shared" si="13"/>
        <v>3.869889559233755</v>
      </c>
      <c r="AK56" s="111">
        <f t="shared" si="14"/>
        <v>0.69631885870069254</v>
      </c>
      <c r="AL56" s="111">
        <f t="shared" si="15"/>
        <v>2.7711420332016559</v>
      </c>
      <c r="AM56" s="111">
        <f t="shared" si="16"/>
        <v>4.1111852713048478</v>
      </c>
      <c r="AN56" s="111">
        <f t="shared" si="17"/>
        <v>6.2200846800035521</v>
      </c>
      <c r="AO56" s="111">
        <f t="shared" si="18"/>
        <v>4.6911906907177467</v>
      </c>
      <c r="AP56" s="71"/>
      <c r="AQ56" s="71"/>
      <c r="AR56" s="72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M56" s="72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</row>
    <row r="57" spans="1:84" s="74" customFormat="1" ht="21" x14ac:dyDescent="0.45">
      <c r="A57" s="77">
        <v>42736</v>
      </c>
      <c r="B57" s="78">
        <v>115.1861248033252</v>
      </c>
      <c r="C57" s="78">
        <v>151.17694859540927</v>
      </c>
      <c r="D57" s="78">
        <v>115.85047655345859</v>
      </c>
      <c r="E57" s="78">
        <v>116.97929530774671</v>
      </c>
      <c r="F57" s="78">
        <v>107.13606174418287</v>
      </c>
      <c r="G57" s="78">
        <v>114.56362951238567</v>
      </c>
      <c r="H57" s="78">
        <v>116.60508961256286</v>
      </c>
      <c r="I57" s="78">
        <v>112.49660169716989</v>
      </c>
      <c r="J57" s="78">
        <v>113.52942056917711</v>
      </c>
      <c r="K57" s="78">
        <v>139.78019494624618</v>
      </c>
      <c r="L57" s="78">
        <v>114.62667616228862</v>
      </c>
      <c r="M57" s="78">
        <v>107.81600216625492</v>
      </c>
      <c r="N57" s="78">
        <v>113.18182548160088</v>
      </c>
      <c r="O57" s="78">
        <v>109.74968108259586</v>
      </c>
      <c r="P57" s="78">
        <v>106.02531908883097</v>
      </c>
      <c r="Q57" s="78">
        <v>120.19144056977265</v>
      </c>
      <c r="R57" s="78">
        <v>113.56223138995897</v>
      </c>
      <c r="S57" s="78">
        <v>119.40762605594946</v>
      </c>
      <c r="T57" s="78">
        <v>115.39392005198165</v>
      </c>
      <c r="U57" s="71"/>
      <c r="V57" s="77">
        <v>42736</v>
      </c>
      <c r="W57" s="78">
        <f t="shared" si="0"/>
        <v>3.6340281054740018</v>
      </c>
      <c r="X57" s="78">
        <f t="shared" si="1"/>
        <v>18.020260381695991</v>
      </c>
      <c r="Y57" s="78">
        <f t="shared" si="2"/>
        <v>4.1808745780927694</v>
      </c>
      <c r="Z57" s="78">
        <f t="shared" si="3"/>
        <v>4.8763195357903726</v>
      </c>
      <c r="AA57" s="78">
        <f t="shared" si="4"/>
        <v>6.2828611769575815</v>
      </c>
      <c r="AB57" s="78">
        <f t="shared" si="5"/>
        <v>6.9714872766617901</v>
      </c>
      <c r="AC57" s="78">
        <f t="shared" si="6"/>
        <v>9.0464443670158516</v>
      </c>
      <c r="AD57" s="78">
        <f t="shared" si="7"/>
        <v>2.7855838161611643</v>
      </c>
      <c r="AE57" s="78">
        <f t="shared" si="8"/>
        <v>3.7727071007717825</v>
      </c>
      <c r="AF57" s="78">
        <f t="shared" si="9"/>
        <v>10.979603800682639</v>
      </c>
      <c r="AG57" s="78">
        <f t="shared" si="10"/>
        <v>4.5431081881137203</v>
      </c>
      <c r="AH57" s="78">
        <f t="shared" si="11"/>
        <v>3.944156841470047</v>
      </c>
      <c r="AI57" s="78">
        <f t="shared" si="12"/>
        <v>4.1045167810935368E-2</v>
      </c>
      <c r="AJ57" s="78">
        <f t="shared" si="13"/>
        <v>2.8300153275987725</v>
      </c>
      <c r="AK57" s="78">
        <f t="shared" si="14"/>
        <v>1.4606186216663986</v>
      </c>
      <c r="AL57" s="78">
        <f t="shared" si="15"/>
        <v>6.129472870589197</v>
      </c>
      <c r="AM57" s="78">
        <f t="shared" si="16"/>
        <v>8.4791074060699145</v>
      </c>
      <c r="AN57" s="78">
        <f t="shared" si="17"/>
        <v>5.4035791658852759</v>
      </c>
      <c r="AO57" s="78">
        <f t="shared" si="18"/>
        <v>5.1603934636964794</v>
      </c>
      <c r="AP57" s="71"/>
      <c r="AQ57" s="71"/>
      <c r="AR57" s="72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M57" s="72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</row>
    <row r="58" spans="1:84" s="74" customFormat="1" ht="21" x14ac:dyDescent="0.45">
      <c r="A58" s="69">
        <v>42767</v>
      </c>
      <c r="B58" s="70">
        <v>119.23146560972548</v>
      </c>
      <c r="C58" s="70">
        <v>132.66351851636028</v>
      </c>
      <c r="D58" s="70">
        <v>113.10532409837543</v>
      </c>
      <c r="E58" s="70">
        <v>109.93053477105032</v>
      </c>
      <c r="F58" s="70">
        <v>108.44163682489943</v>
      </c>
      <c r="G58" s="70">
        <v>111.25987191857035</v>
      </c>
      <c r="H58" s="70">
        <v>113.27443371839743</v>
      </c>
      <c r="I58" s="70">
        <v>104.81672823468058</v>
      </c>
      <c r="J58" s="70">
        <v>110.27283165283443</v>
      </c>
      <c r="K58" s="70">
        <v>121.5494012606455</v>
      </c>
      <c r="L58" s="70">
        <v>114.1323033148084</v>
      </c>
      <c r="M58" s="70">
        <v>109.04724322856283</v>
      </c>
      <c r="N58" s="70">
        <v>113.57834264547728</v>
      </c>
      <c r="O58" s="70">
        <v>114.24938359201769</v>
      </c>
      <c r="P58" s="70">
        <v>124.55899886582229</v>
      </c>
      <c r="Q58" s="70">
        <v>121.87232849303163</v>
      </c>
      <c r="R58" s="70">
        <v>111.00521187126463</v>
      </c>
      <c r="S58" s="70">
        <v>116.41792577974473</v>
      </c>
      <c r="T58" s="70">
        <v>114.3171651649122</v>
      </c>
      <c r="U58" s="71"/>
      <c r="V58" s="69">
        <v>42767</v>
      </c>
      <c r="W58" s="70">
        <f t="shared" si="0"/>
        <v>5.84227835385893</v>
      </c>
      <c r="X58" s="70">
        <f t="shared" si="1"/>
        <v>-14.469260197190508</v>
      </c>
      <c r="Y58" s="70">
        <f t="shared" si="2"/>
        <v>4.0122744364115164</v>
      </c>
      <c r="Z58" s="70">
        <f t="shared" si="3"/>
        <v>7.2006585621890622</v>
      </c>
      <c r="AA58" s="70">
        <f t="shared" si="4"/>
        <v>4.5903698805634292</v>
      </c>
      <c r="AB58" s="70">
        <f t="shared" si="5"/>
        <v>5.3632624064224359</v>
      </c>
      <c r="AC58" s="70">
        <f t="shared" si="6"/>
        <v>7.2186194535254202</v>
      </c>
      <c r="AD58" s="70">
        <f t="shared" si="7"/>
        <v>3.5318822874021265</v>
      </c>
      <c r="AE58" s="70">
        <f t="shared" si="8"/>
        <v>5.8289725668637402</v>
      </c>
      <c r="AF58" s="70">
        <f t="shared" si="9"/>
        <v>7.1604283471838386</v>
      </c>
      <c r="AG58" s="70">
        <f t="shared" si="10"/>
        <v>4.1133563939937119</v>
      </c>
      <c r="AH58" s="70">
        <f t="shared" si="11"/>
        <v>7.4845760286044225</v>
      </c>
      <c r="AI58" s="70">
        <f t="shared" si="12"/>
        <v>2.1466557137826499</v>
      </c>
      <c r="AJ58" s="70">
        <f t="shared" si="13"/>
        <v>4.3119522179658958</v>
      </c>
      <c r="AK58" s="70">
        <f t="shared" si="14"/>
        <v>1.4288572683923064</v>
      </c>
      <c r="AL58" s="70">
        <f t="shared" si="15"/>
        <v>1.8816025946837271</v>
      </c>
      <c r="AM58" s="70">
        <f t="shared" si="16"/>
        <v>6.4008051549357106</v>
      </c>
      <c r="AN58" s="70">
        <f t="shared" si="17"/>
        <v>3.2720200863983138</v>
      </c>
      <c r="AO58" s="70">
        <f t="shared" si="18"/>
        <v>4.4601469586980755</v>
      </c>
      <c r="AP58" s="71"/>
      <c r="AQ58" s="71"/>
      <c r="AR58" s="72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M58" s="72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</row>
    <row r="59" spans="1:84" s="74" customFormat="1" ht="21" x14ac:dyDescent="0.45">
      <c r="A59" s="69">
        <v>42795</v>
      </c>
      <c r="B59" s="70">
        <v>125.29549300192288</v>
      </c>
      <c r="C59" s="70">
        <v>143.17457010794305</v>
      </c>
      <c r="D59" s="70">
        <v>119.63958012511669</v>
      </c>
      <c r="E59" s="70">
        <v>115.81246963108487</v>
      </c>
      <c r="F59" s="70">
        <v>103.97657518724907</v>
      </c>
      <c r="G59" s="70">
        <v>112.69356565712638</v>
      </c>
      <c r="H59" s="70">
        <v>116.74735594657608</v>
      </c>
      <c r="I59" s="70">
        <v>115.92265924114768</v>
      </c>
      <c r="J59" s="70">
        <v>116.90928979897333</v>
      </c>
      <c r="K59" s="70">
        <v>124.74064574327706</v>
      </c>
      <c r="L59" s="70">
        <v>115.41155301912262</v>
      </c>
      <c r="M59" s="70">
        <v>114.63765251338437</v>
      </c>
      <c r="N59" s="70">
        <v>120.44214067772342</v>
      </c>
      <c r="O59" s="70">
        <v>114.70747659598439</v>
      </c>
      <c r="P59" s="70">
        <v>125.61464210429824</v>
      </c>
      <c r="Q59" s="70">
        <v>126.67643446099672</v>
      </c>
      <c r="R59" s="70">
        <v>121.15026053525872</v>
      </c>
      <c r="S59" s="70">
        <v>117.8528424163185</v>
      </c>
      <c r="T59" s="70">
        <v>118.08756402228697</v>
      </c>
      <c r="U59" s="71"/>
      <c r="V59" s="69">
        <v>42795</v>
      </c>
      <c r="W59" s="70">
        <f t="shared" si="0"/>
        <v>4.289109407030395</v>
      </c>
      <c r="X59" s="70">
        <f t="shared" si="1"/>
        <v>-8.4408416767416981</v>
      </c>
      <c r="Y59" s="70">
        <f t="shared" si="2"/>
        <v>7.0315147836093956</v>
      </c>
      <c r="Z59" s="70">
        <f t="shared" si="3"/>
        <v>6.5253634898688091</v>
      </c>
      <c r="AA59" s="70">
        <f t="shared" si="4"/>
        <v>3.5440348907428643</v>
      </c>
      <c r="AB59" s="70">
        <f t="shared" si="5"/>
        <v>3.7036178994447511</v>
      </c>
      <c r="AC59" s="70">
        <f t="shared" si="6"/>
        <v>8.0309284321755854</v>
      </c>
      <c r="AD59" s="70">
        <f t="shared" si="7"/>
        <v>0.99517144209882247</v>
      </c>
      <c r="AE59" s="70">
        <f t="shared" si="8"/>
        <v>10.467905844588273</v>
      </c>
      <c r="AF59" s="70">
        <f t="shared" si="9"/>
        <v>-0.1004992973309129</v>
      </c>
      <c r="AG59" s="70">
        <f t="shared" si="10"/>
        <v>3.9978558647200089</v>
      </c>
      <c r="AH59" s="70">
        <f t="shared" si="11"/>
        <v>10.057142553408454</v>
      </c>
      <c r="AI59" s="70">
        <f t="shared" si="12"/>
        <v>4.0622956259443583</v>
      </c>
      <c r="AJ59" s="70">
        <f t="shared" si="13"/>
        <v>3.4526989554113783</v>
      </c>
      <c r="AK59" s="70">
        <f t="shared" si="14"/>
        <v>2.2719710252468275</v>
      </c>
      <c r="AL59" s="70">
        <f t="shared" si="15"/>
        <v>4.8283476067261262</v>
      </c>
      <c r="AM59" s="70">
        <f t="shared" si="16"/>
        <v>8.8515560953545531</v>
      </c>
      <c r="AN59" s="70">
        <f t="shared" si="17"/>
        <v>2.6213281396995569</v>
      </c>
      <c r="AO59" s="70">
        <f t="shared" si="18"/>
        <v>4.5405737394564198</v>
      </c>
      <c r="AP59" s="71"/>
      <c r="AQ59" s="71"/>
      <c r="AR59" s="72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M59" s="72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</row>
    <row r="60" spans="1:84" s="74" customFormat="1" ht="21" x14ac:dyDescent="0.45">
      <c r="A60" s="69">
        <v>42826</v>
      </c>
      <c r="B60" s="70">
        <v>112.53056575174088</v>
      </c>
      <c r="C60" s="70">
        <v>116.55292670150911</v>
      </c>
      <c r="D60" s="70">
        <v>114.57717929892652</v>
      </c>
      <c r="E60" s="70">
        <v>110.04479108350534</v>
      </c>
      <c r="F60" s="70">
        <v>106.30490237898297</v>
      </c>
      <c r="G60" s="70">
        <v>112.65322169475925</v>
      </c>
      <c r="H60" s="70">
        <v>116.1692247118097</v>
      </c>
      <c r="I60" s="70">
        <v>125.02109606641665</v>
      </c>
      <c r="J60" s="70">
        <v>111.1377965603273</v>
      </c>
      <c r="K60" s="70">
        <v>126.2252940584235</v>
      </c>
      <c r="L60" s="70">
        <v>115.76693477377816</v>
      </c>
      <c r="M60" s="70">
        <v>117.06249837239962</v>
      </c>
      <c r="N60" s="70">
        <v>115.16294449745888</v>
      </c>
      <c r="O60" s="70">
        <v>113.63962242592643</v>
      </c>
      <c r="P60" s="70">
        <v>110.00889879661955</v>
      </c>
      <c r="Q60" s="70">
        <v>120.35696832111864</v>
      </c>
      <c r="R60" s="70">
        <v>116.05558851506669</v>
      </c>
      <c r="S60" s="70">
        <v>118.11597044657486</v>
      </c>
      <c r="T60" s="70">
        <v>114.67151216770657</v>
      </c>
      <c r="U60" s="71"/>
      <c r="V60" s="69">
        <v>42826</v>
      </c>
      <c r="W60" s="70">
        <f t="shared" si="0"/>
        <v>1.1903548572246763</v>
      </c>
      <c r="X60" s="70">
        <f t="shared" si="1"/>
        <v>-9.2741198394116253</v>
      </c>
      <c r="Y60" s="70">
        <f t="shared" si="2"/>
        <v>0.34758161446993086</v>
      </c>
      <c r="Z60" s="70">
        <f t="shared" si="3"/>
        <v>-2.9547117438266213</v>
      </c>
      <c r="AA60" s="70">
        <f t="shared" si="4"/>
        <v>2.2597349588793918</v>
      </c>
      <c r="AB60" s="70">
        <f t="shared" si="5"/>
        <v>1.3672664298628234</v>
      </c>
      <c r="AC60" s="70">
        <f t="shared" si="6"/>
        <v>3.7511575799298811</v>
      </c>
      <c r="AD60" s="70">
        <f t="shared" si="7"/>
        <v>14.022358685283635</v>
      </c>
      <c r="AE60" s="70">
        <f t="shared" si="8"/>
        <v>2.0764084824540703</v>
      </c>
      <c r="AF60" s="70">
        <f t="shared" si="9"/>
        <v>7.9624295559515872</v>
      </c>
      <c r="AG60" s="70">
        <f t="shared" si="10"/>
        <v>3.579744829348769</v>
      </c>
      <c r="AH60" s="70">
        <f t="shared" si="11"/>
        <v>4.8541967260089081</v>
      </c>
      <c r="AI60" s="70">
        <f t="shared" si="12"/>
        <v>-5.3585337298827085E-2</v>
      </c>
      <c r="AJ60" s="70">
        <f t="shared" si="13"/>
        <v>4.3843621336060181</v>
      </c>
      <c r="AK60" s="70">
        <f t="shared" si="14"/>
        <v>1.9035454821512303</v>
      </c>
      <c r="AL60" s="70">
        <f t="shared" si="15"/>
        <v>-0.86953177160560813</v>
      </c>
      <c r="AM60" s="70">
        <f t="shared" si="16"/>
        <v>2.5691891023678011</v>
      </c>
      <c r="AN60" s="70">
        <f t="shared" si="17"/>
        <v>2.5396923776852987</v>
      </c>
      <c r="AO60" s="70">
        <f t="shared" si="18"/>
        <v>2.1331254343738948</v>
      </c>
      <c r="AP60" s="71"/>
      <c r="AQ60" s="71"/>
      <c r="AR60" s="72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M60" s="72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</row>
    <row r="61" spans="1:84" s="74" customFormat="1" ht="21" x14ac:dyDescent="0.45">
      <c r="A61" s="69">
        <v>42856</v>
      </c>
      <c r="B61" s="70">
        <v>107.46104114815573</v>
      </c>
      <c r="C61" s="70">
        <v>178.30068149683353</v>
      </c>
      <c r="D61" s="70">
        <v>112.78398630498877</v>
      </c>
      <c r="E61" s="70">
        <v>107.68778331720907</v>
      </c>
      <c r="F61" s="70">
        <v>111.51919663690911</v>
      </c>
      <c r="G61" s="70">
        <v>110.68842666223732</v>
      </c>
      <c r="H61" s="70">
        <v>114.48606478791966</v>
      </c>
      <c r="I61" s="70">
        <v>119.1551619333685</v>
      </c>
      <c r="J61" s="70">
        <v>114.55915637786984</v>
      </c>
      <c r="K61" s="70">
        <v>123.8330671739843</v>
      </c>
      <c r="L61" s="70">
        <v>115.89650541117409</v>
      </c>
      <c r="M61" s="70">
        <v>110.78150064915148</v>
      </c>
      <c r="N61" s="70">
        <v>112.21033828650265</v>
      </c>
      <c r="O61" s="70">
        <v>113.03991134992702</v>
      </c>
      <c r="P61" s="70">
        <v>102.78240149650566</v>
      </c>
      <c r="Q61" s="70">
        <v>132.57350248884575</v>
      </c>
      <c r="R61" s="70">
        <v>118.15724712105553</v>
      </c>
      <c r="S61" s="70">
        <v>116.25665560084313</v>
      </c>
      <c r="T61" s="70">
        <v>113.71967366240443</v>
      </c>
      <c r="U61" s="71"/>
      <c r="V61" s="69">
        <v>42856</v>
      </c>
      <c r="W61" s="70">
        <f t="shared" si="0"/>
        <v>2.4690784289489471</v>
      </c>
      <c r="X61" s="70">
        <f t="shared" si="1"/>
        <v>43.635507950010975</v>
      </c>
      <c r="Y61" s="70">
        <f t="shared" si="2"/>
        <v>-1.1466245534934387</v>
      </c>
      <c r="Z61" s="70">
        <f t="shared" si="3"/>
        <v>-1.0827401772516794</v>
      </c>
      <c r="AA61" s="70">
        <f t="shared" si="4"/>
        <v>2.517743155026622</v>
      </c>
      <c r="AB61" s="70">
        <f t="shared" si="5"/>
        <v>0.65953219663919072</v>
      </c>
      <c r="AC61" s="70">
        <f t="shared" si="6"/>
        <v>0.90103908299559521</v>
      </c>
      <c r="AD61" s="70">
        <f t="shared" si="7"/>
        <v>2.4670105257863213</v>
      </c>
      <c r="AE61" s="70">
        <f t="shared" si="8"/>
        <v>2.1758696527257797</v>
      </c>
      <c r="AF61" s="70">
        <f t="shared" si="9"/>
        <v>6.2062704317813484</v>
      </c>
      <c r="AG61" s="70">
        <f t="shared" si="10"/>
        <v>3.3888454955426539</v>
      </c>
      <c r="AH61" s="70">
        <f t="shared" si="11"/>
        <v>4.9594039268325361</v>
      </c>
      <c r="AI61" s="70">
        <f t="shared" si="12"/>
        <v>1.7398346354282666</v>
      </c>
      <c r="AJ61" s="70">
        <f t="shared" si="13"/>
        <v>3.2278691447905601</v>
      </c>
      <c r="AK61" s="70">
        <f t="shared" si="14"/>
        <v>1.9011893786445029</v>
      </c>
      <c r="AL61" s="70">
        <f t="shared" si="15"/>
        <v>11.405377278362579</v>
      </c>
      <c r="AM61" s="70">
        <f t="shared" si="16"/>
        <v>4.145992430944915</v>
      </c>
      <c r="AN61" s="70">
        <f t="shared" si="17"/>
        <v>2.3367517106682527</v>
      </c>
      <c r="AO61" s="70">
        <f t="shared" si="18"/>
        <v>2.3454209830140229</v>
      </c>
      <c r="AP61" s="71"/>
      <c r="AQ61" s="71"/>
      <c r="AR61" s="72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M61" s="72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</row>
    <row r="62" spans="1:84" s="74" customFormat="1" ht="21" x14ac:dyDescent="0.45">
      <c r="A62" s="69">
        <v>42887</v>
      </c>
      <c r="B62" s="70">
        <v>103.43585862768956</v>
      </c>
      <c r="C62" s="70">
        <v>83.056578924740279</v>
      </c>
      <c r="D62" s="70">
        <v>110.50570882386074</v>
      </c>
      <c r="E62" s="70">
        <v>117.00939057849374</v>
      </c>
      <c r="F62" s="70">
        <v>107.86176280339131</v>
      </c>
      <c r="G62" s="70">
        <v>109.85010542173261</v>
      </c>
      <c r="H62" s="70">
        <v>112.50798808895455</v>
      </c>
      <c r="I62" s="70">
        <v>120.3876669939181</v>
      </c>
      <c r="J62" s="70">
        <v>115.07275987395479</v>
      </c>
      <c r="K62" s="70">
        <v>123.79132047249288</v>
      </c>
      <c r="L62" s="70">
        <v>116.04981583366502</v>
      </c>
      <c r="M62" s="70">
        <v>106.16586478185363</v>
      </c>
      <c r="N62" s="70">
        <v>108.67020004417662</v>
      </c>
      <c r="O62" s="70">
        <v>113.30743144473074</v>
      </c>
      <c r="P62" s="70">
        <v>102.82203753757723</v>
      </c>
      <c r="Q62" s="70">
        <v>126.08274228164841</v>
      </c>
      <c r="R62" s="70">
        <v>116.34570048196512</v>
      </c>
      <c r="S62" s="70">
        <v>116.18019515989504</v>
      </c>
      <c r="T62" s="70">
        <v>111.65741645634215</v>
      </c>
      <c r="U62" s="71"/>
      <c r="V62" s="69">
        <v>42887</v>
      </c>
      <c r="W62" s="70">
        <f t="shared" si="0"/>
        <v>3.9191334742208994</v>
      </c>
      <c r="X62" s="70">
        <f t="shared" si="1"/>
        <v>-48.557837608885279</v>
      </c>
      <c r="Y62" s="70">
        <f t="shared" si="2"/>
        <v>4.7866736629912765</v>
      </c>
      <c r="Z62" s="70">
        <f t="shared" si="3"/>
        <v>13.485907822039664</v>
      </c>
      <c r="AA62" s="70">
        <f t="shared" si="4"/>
        <v>3.9746366937713162</v>
      </c>
      <c r="AB62" s="70">
        <f t="shared" si="5"/>
        <v>1.7993102819919784</v>
      </c>
      <c r="AC62" s="70">
        <f t="shared" si="6"/>
        <v>3.0598907944830103</v>
      </c>
      <c r="AD62" s="70">
        <f t="shared" si="7"/>
        <v>7.7413296881695146</v>
      </c>
      <c r="AE62" s="70">
        <f t="shared" si="8"/>
        <v>4.4421964300792212</v>
      </c>
      <c r="AF62" s="70">
        <f t="shared" si="9"/>
        <v>-0.12505326111063653</v>
      </c>
      <c r="AG62" s="70">
        <f t="shared" si="10"/>
        <v>3.6425117042676618</v>
      </c>
      <c r="AH62" s="70">
        <f t="shared" si="11"/>
        <v>5.4692195512938468</v>
      </c>
      <c r="AI62" s="70">
        <f t="shared" si="12"/>
        <v>3.5140643378451841</v>
      </c>
      <c r="AJ62" s="70">
        <f t="shared" si="13"/>
        <v>3.2899604252217785</v>
      </c>
      <c r="AK62" s="70">
        <f t="shared" si="14"/>
        <v>1.6529179519207133</v>
      </c>
      <c r="AL62" s="70">
        <f t="shared" si="15"/>
        <v>2.4809857428570865</v>
      </c>
      <c r="AM62" s="70">
        <f t="shared" si="16"/>
        <v>2.3758501858697372</v>
      </c>
      <c r="AN62" s="70">
        <f t="shared" si="17"/>
        <v>4.8439549248176377</v>
      </c>
      <c r="AO62" s="70">
        <f t="shared" si="18"/>
        <v>3.0057316843439281</v>
      </c>
      <c r="AP62" s="71"/>
      <c r="AQ62" s="71"/>
      <c r="AR62" s="72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M62" s="72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</row>
    <row r="63" spans="1:84" s="74" customFormat="1" ht="21" x14ac:dyDescent="0.45">
      <c r="A63" s="69">
        <v>42917</v>
      </c>
      <c r="B63" s="70">
        <v>103.49469724022471</v>
      </c>
      <c r="C63" s="70">
        <v>60.779311072159977</v>
      </c>
      <c r="D63" s="70">
        <v>113.49052032609194</v>
      </c>
      <c r="E63" s="70">
        <v>118.33793632059555</v>
      </c>
      <c r="F63" s="70">
        <v>115.82164617884428</v>
      </c>
      <c r="G63" s="70">
        <v>111.60504356609772</v>
      </c>
      <c r="H63" s="70">
        <v>111.51583898793295</v>
      </c>
      <c r="I63" s="70">
        <v>131.41757351283414</v>
      </c>
      <c r="J63" s="70">
        <v>117.3313611233574</v>
      </c>
      <c r="K63" s="70">
        <v>125.83866432883678</v>
      </c>
      <c r="L63" s="70">
        <v>116.79559986316679</v>
      </c>
      <c r="M63" s="70">
        <v>110.42814278411117</v>
      </c>
      <c r="N63" s="70">
        <v>107.58738368667335</v>
      </c>
      <c r="O63" s="70">
        <v>113.93687467139182</v>
      </c>
      <c r="P63" s="70">
        <v>111.90664425853713</v>
      </c>
      <c r="Q63" s="70">
        <v>128.74695684492806</v>
      </c>
      <c r="R63" s="70">
        <v>115.98641499924665</v>
      </c>
      <c r="S63" s="70">
        <v>117.37124132184064</v>
      </c>
      <c r="T63" s="70">
        <v>113.84198044368709</v>
      </c>
      <c r="U63" s="71"/>
      <c r="V63" s="69">
        <v>42917</v>
      </c>
      <c r="W63" s="70">
        <f t="shared" si="0"/>
        <v>4.3854088386549535</v>
      </c>
      <c r="X63" s="70">
        <f t="shared" si="1"/>
        <v>-51.239125142174366</v>
      </c>
      <c r="Y63" s="70">
        <f t="shared" si="2"/>
        <v>4.5839880813514355</v>
      </c>
      <c r="Z63" s="70">
        <f t="shared" si="3"/>
        <v>12.070394608320242</v>
      </c>
      <c r="AA63" s="70">
        <f t="shared" si="4"/>
        <v>8.8550935640317618</v>
      </c>
      <c r="AB63" s="70">
        <f t="shared" si="5"/>
        <v>3.4412029546665934</v>
      </c>
      <c r="AC63" s="70">
        <f t="shared" si="6"/>
        <v>3.092526271253675</v>
      </c>
      <c r="AD63" s="70">
        <f t="shared" si="7"/>
        <v>4.4755935303506078</v>
      </c>
      <c r="AE63" s="70">
        <f t="shared" si="8"/>
        <v>8.0978961814676751</v>
      </c>
      <c r="AF63" s="70">
        <f t="shared" si="9"/>
        <v>7.7247391961884517</v>
      </c>
      <c r="AG63" s="70">
        <f t="shared" si="10"/>
        <v>4.0030997472030094</v>
      </c>
      <c r="AH63" s="70">
        <f t="shared" si="11"/>
        <v>5.2575210778286703</v>
      </c>
      <c r="AI63" s="70">
        <f t="shared" si="12"/>
        <v>3.0685767517036027</v>
      </c>
      <c r="AJ63" s="70">
        <f t="shared" si="13"/>
        <v>3.9557960439605182</v>
      </c>
      <c r="AK63" s="70">
        <f t="shared" si="14"/>
        <v>1.4141548271547038</v>
      </c>
      <c r="AL63" s="70">
        <f t="shared" si="15"/>
        <v>-1.8014928512659054</v>
      </c>
      <c r="AM63" s="70">
        <f t="shared" si="16"/>
        <v>3.8085284728814912</v>
      </c>
      <c r="AN63" s="70">
        <f t="shared" si="17"/>
        <v>6.5391146802238609</v>
      </c>
      <c r="AO63" s="70">
        <f t="shared" si="18"/>
        <v>4.1070557465887845</v>
      </c>
      <c r="AP63" s="71"/>
      <c r="AQ63" s="71"/>
      <c r="AR63" s="72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M63" s="72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</row>
    <row r="64" spans="1:84" s="74" customFormat="1" ht="21" x14ac:dyDescent="0.45">
      <c r="A64" s="69">
        <v>42948</v>
      </c>
      <c r="B64" s="70">
        <v>106.77087889390735</v>
      </c>
      <c r="C64" s="70">
        <v>65.151410385921324</v>
      </c>
      <c r="D64" s="70">
        <v>109.23800085391964</v>
      </c>
      <c r="E64" s="70">
        <v>118.87994026888329</v>
      </c>
      <c r="F64" s="70">
        <v>121.78663249576257</v>
      </c>
      <c r="G64" s="70">
        <v>113.94609783570175</v>
      </c>
      <c r="H64" s="70">
        <v>113.10474303821452</v>
      </c>
      <c r="I64" s="70">
        <v>120.00632219000367</v>
      </c>
      <c r="J64" s="70">
        <v>115.49328544002137</v>
      </c>
      <c r="K64" s="70">
        <v>122.51094197128413</v>
      </c>
      <c r="L64" s="70">
        <v>117.18858247848884</v>
      </c>
      <c r="M64" s="70">
        <v>108.2079636926523</v>
      </c>
      <c r="N64" s="70">
        <v>106.47774454848782</v>
      </c>
      <c r="O64" s="70">
        <v>114.02306650320368</v>
      </c>
      <c r="P64" s="70">
        <v>112.55061951958839</v>
      </c>
      <c r="Q64" s="70">
        <v>130.64695699979998</v>
      </c>
      <c r="R64" s="70">
        <v>115.75857381768893</v>
      </c>
      <c r="S64" s="70">
        <v>117.19167782176621</v>
      </c>
      <c r="T64" s="70">
        <v>113.89417409356003</v>
      </c>
      <c r="U64" s="71"/>
      <c r="V64" s="69">
        <v>42948</v>
      </c>
      <c r="W64" s="70">
        <f t="shared" si="0"/>
        <v>2.2977052596270084</v>
      </c>
      <c r="X64" s="70">
        <f t="shared" si="1"/>
        <v>-57.053790916398746</v>
      </c>
      <c r="Y64" s="70">
        <f t="shared" si="2"/>
        <v>2.8681718442861097</v>
      </c>
      <c r="Z64" s="70">
        <f t="shared" si="3"/>
        <v>8.8827567452566001</v>
      </c>
      <c r="AA64" s="70">
        <f t="shared" si="4"/>
        <v>10.105456690427189</v>
      </c>
      <c r="AB64" s="70">
        <f t="shared" si="5"/>
        <v>3.6146339627395605</v>
      </c>
      <c r="AC64" s="70">
        <f t="shared" si="6"/>
        <v>1.8724685476865233</v>
      </c>
      <c r="AD64" s="70">
        <f t="shared" si="7"/>
        <v>5.7425548344993871</v>
      </c>
      <c r="AE64" s="70">
        <f t="shared" si="8"/>
        <v>5.2644482164334363</v>
      </c>
      <c r="AF64" s="70">
        <f t="shared" si="9"/>
        <v>6.7078523588059369</v>
      </c>
      <c r="AG64" s="70">
        <f t="shared" si="10"/>
        <v>3.9688901612080514</v>
      </c>
      <c r="AH64" s="70">
        <f t="shared" si="11"/>
        <v>3.9956290630093036</v>
      </c>
      <c r="AI64" s="70">
        <f t="shared" si="12"/>
        <v>2.775083551638474</v>
      </c>
      <c r="AJ64" s="70">
        <f t="shared" si="13"/>
        <v>4.1385275927222835</v>
      </c>
      <c r="AK64" s="70">
        <f t="shared" si="14"/>
        <v>1.4468755398504811</v>
      </c>
      <c r="AL64" s="70">
        <f t="shared" si="15"/>
        <v>1.080847932585101</v>
      </c>
      <c r="AM64" s="70">
        <f t="shared" si="16"/>
        <v>0.46072410495207805</v>
      </c>
      <c r="AN64" s="70">
        <f t="shared" si="17"/>
        <v>4.3841978094754808</v>
      </c>
      <c r="AO64" s="70">
        <f t="shared" si="18"/>
        <v>3.1556864351804279</v>
      </c>
      <c r="AP64" s="71"/>
      <c r="AQ64" s="71"/>
      <c r="AR64" s="72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M64" s="72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</row>
    <row r="65" spans="1:84" s="74" customFormat="1" ht="21" x14ac:dyDescent="0.45">
      <c r="A65" s="69">
        <v>42979</v>
      </c>
      <c r="B65" s="70">
        <v>103.9071136491425</v>
      </c>
      <c r="C65" s="70">
        <v>63.571064525490335</v>
      </c>
      <c r="D65" s="70">
        <v>106.49658874952551</v>
      </c>
      <c r="E65" s="70">
        <v>117.14476039533851</v>
      </c>
      <c r="F65" s="70">
        <v>114.87251982663436</v>
      </c>
      <c r="G65" s="70">
        <v>114.83987573413879</v>
      </c>
      <c r="H65" s="70">
        <v>112.28203306493282</v>
      </c>
      <c r="I65" s="70">
        <v>115.3641391062244</v>
      </c>
      <c r="J65" s="70">
        <v>111.73526638526627</v>
      </c>
      <c r="K65" s="70">
        <v>126.42876248154045</v>
      </c>
      <c r="L65" s="70">
        <v>117.23106678846889</v>
      </c>
      <c r="M65" s="70">
        <v>103.6210484596994</v>
      </c>
      <c r="N65" s="70">
        <v>109.31803308943672</v>
      </c>
      <c r="O65" s="70">
        <v>113.54700725150009</v>
      </c>
      <c r="P65" s="70">
        <v>104.70980186040471</v>
      </c>
      <c r="Q65" s="70">
        <v>125.78360594882471</v>
      </c>
      <c r="R65" s="70">
        <v>111.54990604183872</v>
      </c>
      <c r="S65" s="70">
        <v>116.70577333628705</v>
      </c>
      <c r="T65" s="70">
        <v>112.06464388270506</v>
      </c>
      <c r="U65" s="71"/>
      <c r="V65" s="69">
        <v>42979</v>
      </c>
      <c r="W65" s="70">
        <f t="shared" si="0"/>
        <v>3.7246869440130723</v>
      </c>
      <c r="X65" s="70">
        <f t="shared" si="1"/>
        <v>-49.739352761442504</v>
      </c>
      <c r="Y65" s="70">
        <f t="shared" si="2"/>
        <v>3.248542260543914</v>
      </c>
      <c r="Z65" s="70">
        <f t="shared" si="3"/>
        <v>0.64469511570517568</v>
      </c>
      <c r="AA65" s="70">
        <f t="shared" si="4"/>
        <v>7.5191400067794234</v>
      </c>
      <c r="AB65" s="70">
        <f t="shared" si="5"/>
        <v>3.0982762374854929</v>
      </c>
      <c r="AC65" s="70">
        <f t="shared" si="6"/>
        <v>-0.54430534099732597</v>
      </c>
      <c r="AD65" s="70">
        <f t="shared" si="7"/>
        <v>2.7035289729874421</v>
      </c>
      <c r="AE65" s="70">
        <f t="shared" si="8"/>
        <v>-1.4450977007857233</v>
      </c>
      <c r="AF65" s="70">
        <f t="shared" si="9"/>
        <v>-3.8193290022639843</v>
      </c>
      <c r="AG65" s="70">
        <f t="shared" si="10"/>
        <v>3.7733504380061049</v>
      </c>
      <c r="AH65" s="70">
        <f t="shared" si="11"/>
        <v>2.9947541065093759</v>
      </c>
      <c r="AI65" s="70">
        <f t="shared" si="12"/>
        <v>2.8538024101157475</v>
      </c>
      <c r="AJ65" s="70">
        <f t="shared" si="13"/>
        <v>2.8230882132147599</v>
      </c>
      <c r="AK65" s="70">
        <f t="shared" si="14"/>
        <v>0.56532526371633196</v>
      </c>
      <c r="AL65" s="70">
        <f t="shared" si="15"/>
        <v>2.841447057671644</v>
      </c>
      <c r="AM65" s="70">
        <f t="shared" si="16"/>
        <v>1.5510348626398525</v>
      </c>
      <c r="AN65" s="70">
        <f t="shared" si="17"/>
        <v>2.0742330858651457</v>
      </c>
      <c r="AO65" s="70">
        <f t="shared" si="18"/>
        <v>2.0592136723369947</v>
      </c>
      <c r="AP65" s="71"/>
      <c r="AQ65" s="71"/>
      <c r="AR65" s="72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M65" s="72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</row>
    <row r="66" spans="1:84" s="74" customFormat="1" ht="21" x14ac:dyDescent="0.45">
      <c r="A66" s="69">
        <v>43009</v>
      </c>
      <c r="B66" s="70">
        <v>101.75412454033612</v>
      </c>
      <c r="C66" s="70">
        <v>62.650047371252157</v>
      </c>
      <c r="D66" s="70">
        <v>108.81760752927404</v>
      </c>
      <c r="E66" s="70">
        <v>123.99523707439272</v>
      </c>
      <c r="F66" s="70">
        <v>114.62740032829775</v>
      </c>
      <c r="G66" s="70">
        <v>116.96400708455823</v>
      </c>
      <c r="H66" s="70">
        <v>115.68749753713176</v>
      </c>
      <c r="I66" s="70">
        <v>125.03519913068641</v>
      </c>
      <c r="J66" s="70">
        <v>120.02897271652307</v>
      </c>
      <c r="K66" s="70">
        <v>125.69778482264212</v>
      </c>
      <c r="L66" s="70">
        <v>118.57381763306392</v>
      </c>
      <c r="M66" s="70">
        <v>113.90198070678474</v>
      </c>
      <c r="N66" s="70">
        <v>115.20404260585521</v>
      </c>
      <c r="O66" s="70">
        <v>113.06836819847813</v>
      </c>
      <c r="P66" s="70">
        <v>89.670618813383555</v>
      </c>
      <c r="Q66" s="70">
        <v>128.64069715244813</v>
      </c>
      <c r="R66" s="70">
        <v>115.60091641817611</v>
      </c>
      <c r="S66" s="70">
        <v>119.02068660746863</v>
      </c>
      <c r="T66" s="70">
        <v>113.61119763729351</v>
      </c>
      <c r="U66" s="71"/>
      <c r="V66" s="69">
        <v>43009</v>
      </c>
      <c r="W66" s="70">
        <f t="shared" si="0"/>
        <v>4.3656198330798333</v>
      </c>
      <c r="X66" s="70">
        <f t="shared" si="1"/>
        <v>-46.81647385512008</v>
      </c>
      <c r="Y66" s="70">
        <f t="shared" si="2"/>
        <v>2.2120938603522973</v>
      </c>
      <c r="Z66" s="70">
        <f t="shared" si="3"/>
        <v>11.903388608027626</v>
      </c>
      <c r="AA66" s="70">
        <f t="shared" si="4"/>
        <v>-2.4903336658682917</v>
      </c>
      <c r="AB66" s="70">
        <f t="shared" si="5"/>
        <v>3.3811829036464616</v>
      </c>
      <c r="AC66" s="70">
        <f t="shared" si="6"/>
        <v>0.47498835259776229</v>
      </c>
      <c r="AD66" s="70">
        <f t="shared" si="7"/>
        <v>0.2867035589597009</v>
      </c>
      <c r="AE66" s="70">
        <f t="shared" si="8"/>
        <v>9.98902632098455</v>
      </c>
      <c r="AF66" s="70">
        <f t="shared" si="9"/>
        <v>4.1271957356553486</v>
      </c>
      <c r="AG66" s="70">
        <f t="shared" si="10"/>
        <v>3.8273219131643543</v>
      </c>
      <c r="AH66" s="70">
        <f t="shared" si="11"/>
        <v>4.9673705456616375</v>
      </c>
      <c r="AI66" s="70">
        <f t="shared" si="12"/>
        <v>3.0553351955561681</v>
      </c>
      <c r="AJ66" s="70">
        <f t="shared" si="13"/>
        <v>2.0723927907884558</v>
      </c>
      <c r="AK66" s="70">
        <f t="shared" si="14"/>
        <v>-0.51195152387886367</v>
      </c>
      <c r="AL66" s="70">
        <f t="shared" si="15"/>
        <v>4.3669099003411134</v>
      </c>
      <c r="AM66" s="70">
        <f t="shared" si="16"/>
        <v>3.7005069133049062</v>
      </c>
      <c r="AN66" s="70">
        <f t="shared" si="17"/>
        <v>4.0336364883899876</v>
      </c>
      <c r="AO66" s="70">
        <f t="shared" si="18"/>
        <v>2.870748373103126</v>
      </c>
      <c r="AP66" s="71"/>
      <c r="AQ66" s="71"/>
      <c r="AR66" s="72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M66" s="72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</row>
    <row r="67" spans="1:84" s="74" customFormat="1" ht="21" x14ac:dyDescent="0.45">
      <c r="A67" s="69">
        <v>43040</v>
      </c>
      <c r="B67" s="70">
        <v>109.69558377996002</v>
      </c>
      <c r="C67" s="70">
        <v>59.777631408503986</v>
      </c>
      <c r="D67" s="70">
        <v>118.56230476145487</v>
      </c>
      <c r="E67" s="70">
        <v>125.54319628191402</v>
      </c>
      <c r="F67" s="70">
        <v>118.65702245423972</v>
      </c>
      <c r="G67" s="70">
        <v>120.6132766006957</v>
      </c>
      <c r="H67" s="70">
        <v>118.58095626652108</v>
      </c>
      <c r="I67" s="70">
        <v>122.31587920030842</v>
      </c>
      <c r="J67" s="70">
        <v>115.36401219186796</v>
      </c>
      <c r="K67" s="70">
        <v>127.57529588310761</v>
      </c>
      <c r="L67" s="70">
        <v>119.1447438465773</v>
      </c>
      <c r="M67" s="70">
        <v>117.21251774387518</v>
      </c>
      <c r="N67" s="70">
        <v>123.39983550160191</v>
      </c>
      <c r="O67" s="70">
        <v>113.43288261175145</v>
      </c>
      <c r="P67" s="70">
        <v>86.96485552508355</v>
      </c>
      <c r="Q67" s="70">
        <v>125.00559980641334</v>
      </c>
      <c r="R67" s="70">
        <v>110.88906171870698</v>
      </c>
      <c r="S67" s="70">
        <v>124.31384607357568</v>
      </c>
      <c r="T67" s="70">
        <v>116.92073823638742</v>
      </c>
      <c r="U67" s="71"/>
      <c r="V67" s="69">
        <v>43040</v>
      </c>
      <c r="W67" s="70">
        <f t="shared" si="0"/>
        <v>2.0468536798869081</v>
      </c>
      <c r="X67" s="70">
        <f t="shared" si="1"/>
        <v>-55.589250119155118</v>
      </c>
      <c r="Y67" s="70">
        <f t="shared" si="2"/>
        <v>4.4853605777834531</v>
      </c>
      <c r="Z67" s="70">
        <f t="shared" si="3"/>
        <v>2.7021562422157643</v>
      </c>
      <c r="AA67" s="70">
        <f t="shared" si="4"/>
        <v>-4.5497155608301512</v>
      </c>
      <c r="AB67" s="70">
        <f t="shared" si="5"/>
        <v>2.6123880664581094</v>
      </c>
      <c r="AC67" s="70">
        <f t="shared" si="6"/>
        <v>-0.82100751495482882</v>
      </c>
      <c r="AD67" s="70">
        <f t="shared" si="7"/>
        <v>3.4785584623452195</v>
      </c>
      <c r="AE67" s="70">
        <f t="shared" si="8"/>
        <v>0.66552943943385401</v>
      </c>
      <c r="AF67" s="70">
        <f t="shared" si="9"/>
        <v>-3.4424485373408231</v>
      </c>
      <c r="AG67" s="70">
        <f t="shared" si="10"/>
        <v>3.5996942148158695</v>
      </c>
      <c r="AH67" s="70">
        <f t="shared" si="11"/>
        <v>2.8639489783185468</v>
      </c>
      <c r="AI67" s="70">
        <f t="shared" si="12"/>
        <v>6.7996539977380337</v>
      </c>
      <c r="AJ67" s="70">
        <f t="shared" si="13"/>
        <v>1.5221511137954309</v>
      </c>
      <c r="AK67" s="70">
        <f t="shared" si="14"/>
        <v>-0.79660356280368205</v>
      </c>
      <c r="AL67" s="70">
        <f t="shared" si="15"/>
        <v>2.6601496025447773</v>
      </c>
      <c r="AM67" s="70">
        <f t="shared" si="16"/>
        <v>-1.188700856690204</v>
      </c>
      <c r="AN67" s="70">
        <f t="shared" si="17"/>
        <v>6.5329255594932363</v>
      </c>
      <c r="AO67" s="70">
        <f t="shared" si="18"/>
        <v>1.6666558648474279</v>
      </c>
      <c r="AP67" s="71"/>
      <c r="AQ67" s="71"/>
      <c r="AR67" s="72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M67" s="72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</row>
    <row r="68" spans="1:84" s="74" customFormat="1" ht="21" x14ac:dyDescent="0.45">
      <c r="A68" s="75">
        <v>43070</v>
      </c>
      <c r="B68" s="76">
        <v>114.77919343609108</v>
      </c>
      <c r="C68" s="76">
        <v>62.132206102670736</v>
      </c>
      <c r="D68" s="76">
        <v>121.34627982061063</v>
      </c>
      <c r="E68" s="76">
        <v>125.66970165961676</v>
      </c>
      <c r="F68" s="76">
        <v>114.5867639076761</v>
      </c>
      <c r="G68" s="76">
        <v>121.84381072901051</v>
      </c>
      <c r="H68" s="76">
        <v>125.10511630548497</v>
      </c>
      <c r="I68" s="76">
        <v>147.81450394772048</v>
      </c>
      <c r="J68" s="76">
        <v>150.69309004178211</v>
      </c>
      <c r="K68" s="76">
        <v>140.59258957997932</v>
      </c>
      <c r="L68" s="76">
        <v>120.52855716282239</v>
      </c>
      <c r="M68" s="76">
        <v>128.56831798767885</v>
      </c>
      <c r="N68" s="76">
        <v>134.74131780536212</v>
      </c>
      <c r="O68" s="76">
        <v>116.0386465341787</v>
      </c>
      <c r="P68" s="76">
        <v>97.589083022210659</v>
      </c>
      <c r="Q68" s="76">
        <v>138.83637846948909</v>
      </c>
      <c r="R68" s="76">
        <v>108.9422792042992</v>
      </c>
      <c r="S68" s="76">
        <v>129.43509079968138</v>
      </c>
      <c r="T68" s="76">
        <v>122.62728412002156</v>
      </c>
      <c r="U68" s="71"/>
      <c r="V68" s="75">
        <v>43070</v>
      </c>
      <c r="W68" s="76">
        <f t="shared" si="0"/>
        <v>1.6402829912354662</v>
      </c>
      <c r="X68" s="76">
        <f t="shared" si="1"/>
        <v>-60.924485066390957</v>
      </c>
      <c r="Y68" s="76">
        <f t="shared" si="2"/>
        <v>-0.16122043753040316</v>
      </c>
      <c r="Z68" s="76">
        <f t="shared" si="3"/>
        <v>2.7010030922384374</v>
      </c>
      <c r="AA68" s="76">
        <f t="shared" si="4"/>
        <v>-3.5122948743589149</v>
      </c>
      <c r="AB68" s="76">
        <f t="shared" si="5"/>
        <v>1.8530165385333532</v>
      </c>
      <c r="AC68" s="76">
        <f t="shared" si="6"/>
        <v>-1.6568619034239873</v>
      </c>
      <c r="AD68" s="76">
        <f t="shared" si="7"/>
        <v>4.9062393850629604</v>
      </c>
      <c r="AE68" s="76">
        <f t="shared" si="8"/>
        <v>9.1310200447706933</v>
      </c>
      <c r="AF68" s="76">
        <f t="shared" si="9"/>
        <v>8.6824843511336098</v>
      </c>
      <c r="AG68" s="76">
        <f t="shared" si="10"/>
        <v>3.3467779553711097</v>
      </c>
      <c r="AH68" s="76">
        <f t="shared" si="11"/>
        <v>0.13481378028758684</v>
      </c>
      <c r="AI68" s="76">
        <f t="shared" si="12"/>
        <v>1.4324025322685259</v>
      </c>
      <c r="AJ68" s="76">
        <f t="shared" si="13"/>
        <v>2.8421078877218378</v>
      </c>
      <c r="AK68" s="76">
        <f t="shared" si="14"/>
        <v>-8.9839842723165475E-2</v>
      </c>
      <c r="AL68" s="76">
        <f t="shared" si="15"/>
        <v>11.889519022018646</v>
      </c>
      <c r="AM68" s="76">
        <f t="shared" si="16"/>
        <v>-0.29509560482695463</v>
      </c>
      <c r="AN68" s="76">
        <f t="shared" si="17"/>
        <v>7.6294259712344825</v>
      </c>
      <c r="AO68" s="76">
        <f t="shared" si="18"/>
        <v>1.6586566842053685</v>
      </c>
      <c r="AP68" s="71"/>
      <c r="AQ68" s="71"/>
      <c r="AR68" s="72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M68" s="72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</row>
    <row r="69" spans="1:84" s="74" customFormat="1" ht="21" x14ac:dyDescent="0.45">
      <c r="A69" s="106">
        <v>43101</v>
      </c>
      <c r="B69" s="107">
        <v>116.88802908770586</v>
      </c>
      <c r="C69" s="107">
        <v>64.664310654879614</v>
      </c>
      <c r="D69" s="107">
        <v>118.75629673468251</v>
      </c>
      <c r="E69" s="107">
        <v>125.24802750670246</v>
      </c>
      <c r="F69" s="107">
        <v>103.06975446568927</v>
      </c>
      <c r="G69" s="107">
        <v>117.5324763799788</v>
      </c>
      <c r="H69" s="107">
        <v>117.29557340035709</v>
      </c>
      <c r="I69" s="107">
        <v>115.63744732165387</v>
      </c>
      <c r="J69" s="107">
        <v>113.09661815545167</v>
      </c>
      <c r="K69" s="107">
        <v>147.51458052879997</v>
      </c>
      <c r="L69" s="107">
        <v>118.80367141420753</v>
      </c>
      <c r="M69" s="107">
        <v>109.16328381477156</v>
      </c>
      <c r="N69" s="107">
        <v>116.19862902106868</v>
      </c>
      <c r="O69" s="107">
        <v>112.82913834111841</v>
      </c>
      <c r="P69" s="107">
        <v>109.10039500576877</v>
      </c>
      <c r="Q69" s="107">
        <v>128.39828022830451</v>
      </c>
      <c r="R69" s="107">
        <v>117.37668507827421</v>
      </c>
      <c r="S69" s="107">
        <v>127.0865057166322</v>
      </c>
      <c r="T69" s="107">
        <v>117.73800777474257</v>
      </c>
      <c r="U69" s="71"/>
      <c r="V69" s="106">
        <v>43101</v>
      </c>
      <c r="W69" s="107">
        <f t="shared" si="0"/>
        <v>1.4775254287671942</v>
      </c>
      <c r="X69" s="107">
        <f t="shared" si="1"/>
        <v>-57.226077615881152</v>
      </c>
      <c r="Y69" s="107">
        <f t="shared" si="2"/>
        <v>2.5082505205604662</v>
      </c>
      <c r="Z69" s="107">
        <f t="shared" si="3"/>
        <v>7.0685433496607573</v>
      </c>
      <c r="AA69" s="107">
        <f t="shared" si="4"/>
        <v>-3.7954608488438168</v>
      </c>
      <c r="AB69" s="107">
        <f t="shared" si="5"/>
        <v>2.5914392553983703</v>
      </c>
      <c r="AC69" s="107">
        <f t="shared" si="6"/>
        <v>0.5921557884724109</v>
      </c>
      <c r="AD69" s="107">
        <f t="shared" si="7"/>
        <v>2.7919471140460246</v>
      </c>
      <c r="AE69" s="107">
        <f t="shared" si="8"/>
        <v>-0.38122489444198493</v>
      </c>
      <c r="AF69" s="107">
        <f t="shared" si="9"/>
        <v>5.5332485303287342</v>
      </c>
      <c r="AG69" s="107">
        <f t="shared" si="10"/>
        <v>3.6439992781480726</v>
      </c>
      <c r="AH69" s="107">
        <f t="shared" si="11"/>
        <v>1.2496119513308486</v>
      </c>
      <c r="AI69" s="107">
        <f t="shared" si="12"/>
        <v>2.6654487384621888</v>
      </c>
      <c r="AJ69" s="107">
        <f t="shared" si="13"/>
        <v>2.8058917603642044</v>
      </c>
      <c r="AK69" s="107">
        <f t="shared" si="14"/>
        <v>2.9003222469544454</v>
      </c>
      <c r="AL69" s="107">
        <f t="shared" si="15"/>
        <v>6.8281398572369199</v>
      </c>
      <c r="AM69" s="107">
        <f t="shared" si="16"/>
        <v>3.3589104772139109</v>
      </c>
      <c r="AN69" s="107">
        <f t="shared" si="17"/>
        <v>6.4308117616246108</v>
      </c>
      <c r="AO69" s="107">
        <f t="shared" si="18"/>
        <v>2.0313788817512943</v>
      </c>
      <c r="AP69" s="71"/>
      <c r="AQ69" s="71"/>
      <c r="AR69" s="72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M69" s="72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</row>
    <row r="70" spans="1:84" s="74" customFormat="1" ht="21" x14ac:dyDescent="0.45">
      <c r="A70" s="108">
        <v>43132</v>
      </c>
      <c r="B70" s="109">
        <v>122.8842080215544</v>
      </c>
      <c r="C70" s="109">
        <v>63.587877164725086</v>
      </c>
      <c r="D70" s="109">
        <v>118.33540717763972</v>
      </c>
      <c r="E70" s="109">
        <v>123.56621507375402</v>
      </c>
      <c r="F70" s="109">
        <v>108.92637793153602</v>
      </c>
      <c r="G70" s="109">
        <v>114.00879625085696</v>
      </c>
      <c r="H70" s="109">
        <v>116.91177089827571</v>
      </c>
      <c r="I70" s="109">
        <v>109.08365216766266</v>
      </c>
      <c r="J70" s="109">
        <v>113.63049967423954</v>
      </c>
      <c r="K70" s="109">
        <v>127.76303510036517</v>
      </c>
      <c r="L70" s="109">
        <v>118.51910888276414</v>
      </c>
      <c r="M70" s="109">
        <v>110.62083907288778</v>
      </c>
      <c r="N70" s="109">
        <v>115.9594622706863</v>
      </c>
      <c r="O70" s="109">
        <v>118.25631109639099</v>
      </c>
      <c r="P70" s="109">
        <v>127.31328127444606</v>
      </c>
      <c r="Q70" s="109">
        <v>127.2024471938356</v>
      </c>
      <c r="R70" s="109">
        <v>114.16360264413619</v>
      </c>
      <c r="S70" s="109">
        <v>122.49045373392659</v>
      </c>
      <c r="T70" s="109">
        <v>117.75329022639235</v>
      </c>
      <c r="U70" s="71"/>
      <c r="V70" s="108">
        <v>43132</v>
      </c>
      <c r="W70" s="109">
        <f t="shared" si="0"/>
        <v>3.0635725168264543</v>
      </c>
      <c r="X70" s="109">
        <f t="shared" si="1"/>
        <v>-52.068301914604106</v>
      </c>
      <c r="Y70" s="109">
        <f t="shared" si="2"/>
        <v>4.6240821296045453</v>
      </c>
      <c r="Z70" s="109">
        <f t="shared" si="3"/>
        <v>12.403906094973877</v>
      </c>
      <c r="AA70" s="109">
        <f t="shared" si="4"/>
        <v>0.44700644589062222</v>
      </c>
      <c r="AB70" s="109">
        <f t="shared" si="5"/>
        <v>2.4707239770134919</v>
      </c>
      <c r="AC70" s="109">
        <f t="shared" si="6"/>
        <v>3.2110839670324651</v>
      </c>
      <c r="AD70" s="109">
        <f t="shared" si="7"/>
        <v>4.0708425123026331</v>
      </c>
      <c r="AE70" s="109">
        <f t="shared" si="8"/>
        <v>3.0448733120193054</v>
      </c>
      <c r="AF70" s="109">
        <f t="shared" si="9"/>
        <v>5.1120234038795473</v>
      </c>
      <c r="AG70" s="109">
        <f t="shared" si="10"/>
        <v>3.8436143322681602</v>
      </c>
      <c r="AH70" s="109">
        <f t="shared" si="11"/>
        <v>1.4430404636884617</v>
      </c>
      <c r="AI70" s="109">
        <f t="shared" si="12"/>
        <v>2.0964556884241858</v>
      </c>
      <c r="AJ70" s="109">
        <f t="shared" si="13"/>
        <v>3.5071764751763936</v>
      </c>
      <c r="AK70" s="109">
        <f t="shared" si="14"/>
        <v>2.2112271563700716</v>
      </c>
      <c r="AL70" s="109">
        <f t="shared" si="15"/>
        <v>4.373526596817868</v>
      </c>
      <c r="AM70" s="109">
        <f t="shared" si="16"/>
        <v>2.8452634967576245</v>
      </c>
      <c r="AN70" s="109">
        <f t="shared" si="17"/>
        <v>5.2161451198423663</v>
      </c>
      <c r="AO70" s="109">
        <f t="shared" si="18"/>
        <v>3.0057822519682418</v>
      </c>
      <c r="AP70" s="71"/>
      <c r="AQ70" s="71"/>
      <c r="AR70" s="72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M70" s="72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</row>
    <row r="71" spans="1:84" s="74" customFormat="1" ht="21" x14ac:dyDescent="0.45">
      <c r="A71" s="108">
        <v>43160</v>
      </c>
      <c r="B71" s="109">
        <v>129.26576339718571</v>
      </c>
      <c r="C71" s="109">
        <v>64.35383906482123</v>
      </c>
      <c r="D71" s="109">
        <v>125.73038706852243</v>
      </c>
      <c r="E71" s="109">
        <v>125.20156429993882</v>
      </c>
      <c r="F71" s="109">
        <v>105.41090678638231</v>
      </c>
      <c r="G71" s="109">
        <v>115.00017861754414</v>
      </c>
      <c r="H71" s="109">
        <v>120.26357288006363</v>
      </c>
      <c r="I71" s="109">
        <v>131.42890226961802</v>
      </c>
      <c r="J71" s="109">
        <v>121.34483656531998</v>
      </c>
      <c r="K71" s="109">
        <v>129.89679511747346</v>
      </c>
      <c r="L71" s="109">
        <v>120.0704678780436</v>
      </c>
      <c r="M71" s="109">
        <v>115.58006172583033</v>
      </c>
      <c r="N71" s="109">
        <v>123.07026786806415</v>
      </c>
      <c r="O71" s="109">
        <v>120.10475458003417</v>
      </c>
      <c r="P71" s="109">
        <v>128.7109647332702</v>
      </c>
      <c r="Q71" s="109">
        <v>134.09328097722613</v>
      </c>
      <c r="R71" s="109">
        <v>120.15071359360255</v>
      </c>
      <c r="S71" s="109">
        <v>123.09613180893362</v>
      </c>
      <c r="T71" s="109">
        <v>121.72123776372553</v>
      </c>
      <c r="U71" s="71"/>
      <c r="V71" s="108">
        <v>43160</v>
      </c>
      <c r="W71" s="109">
        <f t="shared" si="0"/>
        <v>3.1687256262297439</v>
      </c>
      <c r="X71" s="109">
        <f t="shared" si="1"/>
        <v>-55.052186281192824</v>
      </c>
      <c r="Y71" s="109">
        <f t="shared" si="2"/>
        <v>5.0909631553672341</v>
      </c>
      <c r="Z71" s="109">
        <f t="shared" si="3"/>
        <v>8.1071534859436838</v>
      </c>
      <c r="AA71" s="109">
        <f t="shared" si="4"/>
        <v>1.3794757103224384</v>
      </c>
      <c r="AB71" s="109">
        <f t="shared" si="5"/>
        <v>2.046800939315105</v>
      </c>
      <c r="AC71" s="109">
        <f t="shared" si="6"/>
        <v>3.0118171884736995</v>
      </c>
      <c r="AD71" s="109">
        <f t="shared" si="7"/>
        <v>13.376369322423429</v>
      </c>
      <c r="AE71" s="109">
        <f t="shared" si="8"/>
        <v>3.7940071092499323</v>
      </c>
      <c r="AF71" s="109">
        <f t="shared" si="9"/>
        <v>4.1334958172398899</v>
      </c>
      <c r="AG71" s="109">
        <f t="shared" si="10"/>
        <v>4.0367837855444577</v>
      </c>
      <c r="AH71" s="109">
        <f t="shared" si="11"/>
        <v>0.8220765095795457</v>
      </c>
      <c r="AI71" s="109">
        <f t="shared" si="12"/>
        <v>2.1820661568719686</v>
      </c>
      <c r="AJ71" s="109">
        <f t="shared" si="13"/>
        <v>4.7052538720381278</v>
      </c>
      <c r="AK71" s="109">
        <f t="shared" si="14"/>
        <v>2.4649376673788339</v>
      </c>
      <c r="AL71" s="109">
        <f t="shared" si="15"/>
        <v>5.8549536445257502</v>
      </c>
      <c r="AM71" s="109">
        <f t="shared" si="16"/>
        <v>-0.8250472902328454</v>
      </c>
      <c r="AN71" s="109">
        <f t="shared" si="17"/>
        <v>4.4490139440956966</v>
      </c>
      <c r="AO71" s="109">
        <f t="shared" si="18"/>
        <v>3.077101108422184</v>
      </c>
      <c r="AP71" s="71"/>
      <c r="AQ71" s="71"/>
      <c r="AR71" s="72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M71" s="72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</row>
    <row r="72" spans="1:84" s="74" customFormat="1" ht="21" x14ac:dyDescent="0.45">
      <c r="A72" s="108">
        <v>43191</v>
      </c>
      <c r="B72" s="109">
        <v>116.65221398449562</v>
      </c>
      <c r="C72" s="109">
        <v>69.039101207675998</v>
      </c>
      <c r="D72" s="109">
        <v>121.09868965251697</v>
      </c>
      <c r="E72" s="109">
        <v>116.91987877455968</v>
      </c>
      <c r="F72" s="109">
        <v>110.21120864158216</v>
      </c>
      <c r="G72" s="109">
        <v>116.60797446709324</v>
      </c>
      <c r="H72" s="109">
        <v>120.17293699813261</v>
      </c>
      <c r="I72" s="109">
        <v>119.46904258107138</v>
      </c>
      <c r="J72" s="109">
        <v>127.15436563904541</v>
      </c>
      <c r="K72" s="109">
        <v>131.58854909889794</v>
      </c>
      <c r="L72" s="109">
        <v>120.68680092965641</v>
      </c>
      <c r="M72" s="109">
        <v>119.46659472232618</v>
      </c>
      <c r="N72" s="109">
        <v>121.79333109231754</v>
      </c>
      <c r="O72" s="109">
        <v>119.68258210255217</v>
      </c>
      <c r="P72" s="109">
        <v>112.35907881322744</v>
      </c>
      <c r="Q72" s="109">
        <v>134.0581327626968</v>
      </c>
      <c r="R72" s="109">
        <v>120.8533775965882</v>
      </c>
      <c r="S72" s="109">
        <v>124.53796937088813</v>
      </c>
      <c r="T72" s="109">
        <v>119.48038359466005</v>
      </c>
      <c r="U72" s="71"/>
      <c r="V72" s="108">
        <v>43191</v>
      </c>
      <c r="W72" s="109">
        <f t="shared" si="0"/>
        <v>3.6626921807606578</v>
      </c>
      <c r="X72" s="109">
        <f t="shared" si="1"/>
        <v>-40.765879363557765</v>
      </c>
      <c r="Y72" s="109">
        <f t="shared" si="2"/>
        <v>5.6918056400883472</v>
      </c>
      <c r="Z72" s="109">
        <f t="shared" si="3"/>
        <v>6.2475357746259164</v>
      </c>
      <c r="AA72" s="109">
        <f t="shared" si="4"/>
        <v>3.6746247587651055</v>
      </c>
      <c r="AB72" s="109">
        <f t="shared" si="5"/>
        <v>3.5105545255062793</v>
      </c>
      <c r="AC72" s="109">
        <f t="shared" si="6"/>
        <v>3.4464483138759334</v>
      </c>
      <c r="AD72" s="109">
        <f t="shared" si="7"/>
        <v>-4.4408933052352779</v>
      </c>
      <c r="AE72" s="109">
        <f t="shared" si="8"/>
        <v>14.411450986455421</v>
      </c>
      <c r="AF72" s="109">
        <f t="shared" si="9"/>
        <v>4.2489542848615116</v>
      </c>
      <c r="AG72" s="109">
        <f t="shared" si="10"/>
        <v>4.2498025584699377</v>
      </c>
      <c r="AH72" s="109">
        <f t="shared" si="11"/>
        <v>2.0536861790516809</v>
      </c>
      <c r="AI72" s="109">
        <f t="shared" si="12"/>
        <v>5.7573958566203203</v>
      </c>
      <c r="AJ72" s="109">
        <f t="shared" si="13"/>
        <v>5.3176520192723444</v>
      </c>
      <c r="AK72" s="109">
        <f t="shared" si="14"/>
        <v>2.1363544606994225</v>
      </c>
      <c r="AL72" s="109">
        <f t="shared" si="15"/>
        <v>11.3837733142486</v>
      </c>
      <c r="AM72" s="109">
        <f t="shared" si="16"/>
        <v>4.1340439895306389</v>
      </c>
      <c r="AN72" s="109">
        <f t="shared" si="17"/>
        <v>5.4370284560444162</v>
      </c>
      <c r="AO72" s="109">
        <f t="shared" si="18"/>
        <v>4.1936060108116067</v>
      </c>
      <c r="AP72" s="71"/>
      <c r="AQ72" s="71"/>
      <c r="AR72" s="72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M72" s="72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</row>
    <row r="73" spans="1:84" s="74" customFormat="1" ht="21" x14ac:dyDescent="0.45">
      <c r="A73" s="108">
        <v>43221</v>
      </c>
      <c r="B73" s="109">
        <v>112.31393613864715</v>
      </c>
      <c r="C73" s="109">
        <v>72.387708193961259</v>
      </c>
      <c r="D73" s="109">
        <v>117.41149833507197</v>
      </c>
      <c r="E73" s="109">
        <v>112.75526946028987</v>
      </c>
      <c r="F73" s="109">
        <v>120.25274442000261</v>
      </c>
      <c r="G73" s="109">
        <v>115.9978580885799</v>
      </c>
      <c r="H73" s="109">
        <v>119.4623286023273</v>
      </c>
      <c r="I73" s="109">
        <v>123.87399773105174</v>
      </c>
      <c r="J73" s="109">
        <v>134.86289664519839</v>
      </c>
      <c r="K73" s="109">
        <v>134.93939101105394</v>
      </c>
      <c r="L73" s="109">
        <v>121.12243706597012</v>
      </c>
      <c r="M73" s="109">
        <v>115.86719003914182</v>
      </c>
      <c r="N73" s="109">
        <v>119.03161789686472</v>
      </c>
      <c r="O73" s="109">
        <v>119.03996902631908</v>
      </c>
      <c r="P73" s="109">
        <v>104.63509663735776</v>
      </c>
      <c r="Q73" s="109">
        <v>133.48400276683427</v>
      </c>
      <c r="R73" s="109">
        <v>118.85724794910406</v>
      </c>
      <c r="S73" s="109">
        <v>124.17959418097685</v>
      </c>
      <c r="T73" s="109">
        <v>118.66511838849094</v>
      </c>
      <c r="U73" s="71"/>
      <c r="V73" s="108">
        <v>43221</v>
      </c>
      <c r="W73" s="109">
        <f t="shared" si="0"/>
        <v>4.515957540184985</v>
      </c>
      <c r="X73" s="109">
        <f t="shared" si="1"/>
        <v>-59.40132837055544</v>
      </c>
      <c r="Y73" s="109">
        <f t="shared" si="2"/>
        <v>4.1029867640691009</v>
      </c>
      <c r="Z73" s="109">
        <f t="shared" si="3"/>
        <v>4.7057205441343655</v>
      </c>
      <c r="AA73" s="109">
        <f t="shared" si="4"/>
        <v>7.8314299658458992</v>
      </c>
      <c r="AB73" s="109">
        <f t="shared" si="5"/>
        <v>4.7967358344916988</v>
      </c>
      <c r="AC73" s="109">
        <f t="shared" si="6"/>
        <v>4.3466109378691158</v>
      </c>
      <c r="AD73" s="109">
        <f t="shared" si="7"/>
        <v>3.9602445425922923</v>
      </c>
      <c r="AE73" s="109">
        <f t="shared" si="8"/>
        <v>17.723367480428436</v>
      </c>
      <c r="AF73" s="109">
        <f t="shared" si="9"/>
        <v>8.9687868438769698</v>
      </c>
      <c r="AG73" s="109">
        <f t="shared" si="10"/>
        <v>4.5091365233624856</v>
      </c>
      <c r="AH73" s="109">
        <f t="shared" si="11"/>
        <v>4.5907388509719453</v>
      </c>
      <c r="AI73" s="109">
        <f t="shared" si="12"/>
        <v>6.0790117154317329</v>
      </c>
      <c r="AJ73" s="109">
        <f t="shared" si="13"/>
        <v>5.3079108119770524</v>
      </c>
      <c r="AK73" s="109">
        <f t="shared" si="14"/>
        <v>1.8025412073243672</v>
      </c>
      <c r="AL73" s="109">
        <f t="shared" si="15"/>
        <v>0.68678903468295971</v>
      </c>
      <c r="AM73" s="109">
        <f t="shared" si="16"/>
        <v>0.59243156480394532</v>
      </c>
      <c r="AN73" s="109">
        <f t="shared" si="17"/>
        <v>6.8150408586811579</v>
      </c>
      <c r="AO73" s="109">
        <f t="shared" si="18"/>
        <v>4.3488031286194655</v>
      </c>
      <c r="AP73" s="71"/>
      <c r="AQ73" s="71"/>
      <c r="AR73" s="72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M73" s="72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</row>
    <row r="74" spans="1:84" s="74" customFormat="1" ht="21" x14ac:dyDescent="0.45">
      <c r="A74" s="108">
        <v>43252</v>
      </c>
      <c r="B74" s="109">
        <v>106.94269153708824</v>
      </c>
      <c r="C74" s="109">
        <v>67.448605700369441</v>
      </c>
      <c r="D74" s="109">
        <v>113.88032801448473</v>
      </c>
      <c r="E74" s="109">
        <v>121.50973879010799</v>
      </c>
      <c r="F74" s="109">
        <v>119.61560822839355</v>
      </c>
      <c r="G74" s="109">
        <v>114.96296410596472</v>
      </c>
      <c r="H74" s="109">
        <v>116.38404012480707</v>
      </c>
      <c r="I74" s="109">
        <v>122.29281565972653</v>
      </c>
      <c r="J74" s="109">
        <v>117.45743860688134</v>
      </c>
      <c r="K74" s="109">
        <v>130.82636363594838</v>
      </c>
      <c r="L74" s="109">
        <v>121.08446307039041</v>
      </c>
      <c r="M74" s="109">
        <v>113.17246920222115</v>
      </c>
      <c r="N74" s="109">
        <v>115.45284689802369</v>
      </c>
      <c r="O74" s="109">
        <v>118.85293767488669</v>
      </c>
      <c r="P74" s="109">
        <v>104.48143204944574</v>
      </c>
      <c r="Q74" s="109">
        <v>141.57555000681839</v>
      </c>
      <c r="R74" s="109">
        <v>116.01724808710749</v>
      </c>
      <c r="S74" s="109">
        <v>123.5716870388202</v>
      </c>
      <c r="T74" s="109">
        <v>116.40210459263859</v>
      </c>
      <c r="U74" s="71"/>
      <c r="V74" s="108">
        <v>43252</v>
      </c>
      <c r="W74" s="109">
        <f t="shared" si="0"/>
        <v>3.3903454333194816</v>
      </c>
      <c r="X74" s="109">
        <f t="shared" si="1"/>
        <v>-18.791977019079525</v>
      </c>
      <c r="Y74" s="109">
        <f t="shared" si="2"/>
        <v>3.0537962486652361</v>
      </c>
      <c r="Z74" s="109">
        <f t="shared" si="3"/>
        <v>3.8461427662895886</v>
      </c>
      <c r="AA74" s="109">
        <f t="shared" si="4"/>
        <v>10.897138262450753</v>
      </c>
      <c r="AB74" s="109">
        <f t="shared" si="5"/>
        <v>4.6543957919776204</v>
      </c>
      <c r="AC74" s="109">
        <f t="shared" si="6"/>
        <v>3.445134964806158</v>
      </c>
      <c r="AD74" s="109">
        <f t="shared" si="7"/>
        <v>1.5825114925639809</v>
      </c>
      <c r="AE74" s="109">
        <f t="shared" si="8"/>
        <v>2.0723225336201239</v>
      </c>
      <c r="AF74" s="109">
        <f t="shared" si="9"/>
        <v>5.6829857994920729</v>
      </c>
      <c r="AG74" s="109">
        <f t="shared" si="10"/>
        <v>4.3383500443822953</v>
      </c>
      <c r="AH74" s="109">
        <f t="shared" si="11"/>
        <v>6.5996772453787145</v>
      </c>
      <c r="AI74" s="109">
        <f t="shared" si="12"/>
        <v>6.2414966118492288</v>
      </c>
      <c r="AJ74" s="109">
        <f t="shared" si="13"/>
        <v>4.8942122855030448</v>
      </c>
      <c r="AK74" s="109">
        <f t="shared" si="14"/>
        <v>1.6138510300012854</v>
      </c>
      <c r="AL74" s="109">
        <f t="shared" si="15"/>
        <v>12.287809929261812</v>
      </c>
      <c r="AM74" s="109">
        <f t="shared" si="16"/>
        <v>-0.28230729068371829</v>
      </c>
      <c r="AN74" s="109">
        <f t="shared" si="17"/>
        <v>6.362092840997974</v>
      </c>
      <c r="AO74" s="109">
        <f t="shared" si="18"/>
        <v>4.2493264548634926</v>
      </c>
      <c r="AP74" s="71"/>
      <c r="AQ74" s="71"/>
      <c r="AR74" s="72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M74" s="72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</row>
    <row r="75" spans="1:84" s="74" customFormat="1" ht="21" x14ac:dyDescent="0.45">
      <c r="A75" s="108">
        <v>43282</v>
      </c>
      <c r="B75" s="109">
        <v>105.88912583028753</v>
      </c>
      <c r="C75" s="109">
        <v>71.158931454504867</v>
      </c>
      <c r="D75" s="109">
        <v>116.21126733628159</v>
      </c>
      <c r="E75" s="109">
        <v>117.88886889446908</v>
      </c>
      <c r="F75" s="109">
        <v>123.17553798243523</v>
      </c>
      <c r="G75" s="109">
        <v>115.61759105799698</v>
      </c>
      <c r="H75" s="109">
        <v>116.80265159353243</v>
      </c>
      <c r="I75" s="109">
        <v>132.10530013313661</v>
      </c>
      <c r="J75" s="109">
        <v>122.16844465934359</v>
      </c>
      <c r="K75" s="109">
        <v>135.25165445199806</v>
      </c>
      <c r="L75" s="109">
        <v>121.71080984541207</v>
      </c>
      <c r="M75" s="109">
        <v>119.71811221613402</v>
      </c>
      <c r="N75" s="109">
        <v>113.83723555722221</v>
      </c>
      <c r="O75" s="109">
        <v>119.04508735114372</v>
      </c>
      <c r="P75" s="109">
        <v>113.46168047057678</v>
      </c>
      <c r="Q75" s="109">
        <v>137.89523779338901</v>
      </c>
      <c r="R75" s="109">
        <v>119.89907303782519</v>
      </c>
      <c r="S75" s="109">
        <v>124.01026152084998</v>
      </c>
      <c r="T75" s="109">
        <v>118.23531862485578</v>
      </c>
      <c r="U75" s="71"/>
      <c r="V75" s="108">
        <v>43282</v>
      </c>
      <c r="W75" s="109">
        <f t="shared" si="0"/>
        <v>2.3135761096097838</v>
      </c>
      <c r="X75" s="109">
        <f t="shared" si="1"/>
        <v>17.077555173374265</v>
      </c>
      <c r="Y75" s="109">
        <f t="shared" si="2"/>
        <v>2.3973341582822485</v>
      </c>
      <c r="Z75" s="109">
        <f t="shared" si="3"/>
        <v>-0.37947883839200358</v>
      </c>
      <c r="AA75" s="109">
        <f t="shared" si="4"/>
        <v>6.3493241947498689</v>
      </c>
      <c r="AB75" s="109">
        <f t="shared" si="5"/>
        <v>3.5953101792597977</v>
      </c>
      <c r="AC75" s="109">
        <f t="shared" si="6"/>
        <v>4.7408625120701942</v>
      </c>
      <c r="AD75" s="109">
        <f t="shared" si="7"/>
        <v>0.5233140453892986</v>
      </c>
      <c r="AE75" s="109">
        <f t="shared" si="8"/>
        <v>4.122583672152814</v>
      </c>
      <c r="AF75" s="109">
        <f t="shared" si="9"/>
        <v>7.480205049350829</v>
      </c>
      <c r="AG75" s="109">
        <f t="shared" si="10"/>
        <v>4.2083862645542922</v>
      </c>
      <c r="AH75" s="109">
        <f t="shared" si="11"/>
        <v>8.4126828522190067</v>
      </c>
      <c r="AI75" s="109">
        <f t="shared" si="12"/>
        <v>5.8090936468446159</v>
      </c>
      <c r="AJ75" s="109">
        <f t="shared" si="13"/>
        <v>4.4833708968098591</v>
      </c>
      <c r="AK75" s="109">
        <f t="shared" si="14"/>
        <v>1.3895834535499603</v>
      </c>
      <c r="AL75" s="109">
        <f t="shared" si="15"/>
        <v>7.1056288805954324</v>
      </c>
      <c r="AM75" s="109">
        <f t="shared" si="16"/>
        <v>3.3733761308201196</v>
      </c>
      <c r="AN75" s="109">
        <f t="shared" si="17"/>
        <v>5.6564283756739542</v>
      </c>
      <c r="AO75" s="109">
        <f t="shared" si="18"/>
        <v>3.8591547371594572</v>
      </c>
      <c r="AP75" s="71"/>
      <c r="AQ75" s="71"/>
      <c r="AR75" s="72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M75" s="72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</row>
    <row r="76" spans="1:84" s="74" customFormat="1" ht="21" x14ac:dyDescent="0.45">
      <c r="A76" s="108">
        <v>43313</v>
      </c>
      <c r="B76" s="109">
        <v>110.68697129585351</v>
      </c>
      <c r="C76" s="109">
        <v>69.405670959371534</v>
      </c>
      <c r="D76" s="109">
        <v>114.13442939095447</v>
      </c>
      <c r="E76" s="109">
        <v>116.70699780558706</v>
      </c>
      <c r="F76" s="109">
        <v>127.46978974476501</v>
      </c>
      <c r="G76" s="109">
        <v>116.63483973733693</v>
      </c>
      <c r="H76" s="109">
        <v>116.71020185242079</v>
      </c>
      <c r="I76" s="109">
        <v>124.0335854789865</v>
      </c>
      <c r="J76" s="109">
        <v>117.30596943272857</v>
      </c>
      <c r="K76" s="109">
        <v>129.30829393212454</v>
      </c>
      <c r="L76" s="109">
        <v>121.92254986032391</v>
      </c>
      <c r="M76" s="109">
        <v>118.20752863688938</v>
      </c>
      <c r="N76" s="109">
        <v>110.39439898555287</v>
      </c>
      <c r="O76" s="109">
        <v>118.86968355488798</v>
      </c>
      <c r="P76" s="109">
        <v>113.92329923776046</v>
      </c>
      <c r="Q76" s="109">
        <v>135.89554822545122</v>
      </c>
      <c r="R76" s="109">
        <v>120.4398554404937</v>
      </c>
      <c r="S76" s="109">
        <v>123.70465266443573</v>
      </c>
      <c r="T76" s="109">
        <v>118.00699574092</v>
      </c>
      <c r="U76" s="71"/>
      <c r="V76" s="108">
        <v>43313</v>
      </c>
      <c r="W76" s="109">
        <f t="shared" si="0"/>
        <v>3.6677532699130211</v>
      </c>
      <c r="X76" s="109">
        <f t="shared" si="1"/>
        <v>6.5298057989079581</v>
      </c>
      <c r="Y76" s="109">
        <f t="shared" si="2"/>
        <v>4.482349089839758</v>
      </c>
      <c r="Z76" s="109">
        <f t="shared" si="3"/>
        <v>-1.8278461937156578</v>
      </c>
      <c r="AA76" s="109">
        <f t="shared" si="4"/>
        <v>4.6664868980593326</v>
      </c>
      <c r="AB76" s="109">
        <f t="shared" si="5"/>
        <v>2.3596612369403545</v>
      </c>
      <c r="AC76" s="109">
        <f t="shared" si="6"/>
        <v>3.1877167281906935</v>
      </c>
      <c r="AD76" s="109">
        <f t="shared" si="7"/>
        <v>3.3558759367748507</v>
      </c>
      <c r="AE76" s="109">
        <f t="shared" si="8"/>
        <v>1.5695146135993951</v>
      </c>
      <c r="AF76" s="109">
        <f t="shared" si="9"/>
        <v>5.5483631514592986</v>
      </c>
      <c r="AG76" s="109">
        <f t="shared" si="10"/>
        <v>4.0396148513052026</v>
      </c>
      <c r="AH76" s="109">
        <f t="shared" si="11"/>
        <v>9.2410619357363259</v>
      </c>
      <c r="AI76" s="109">
        <f t="shared" si="12"/>
        <v>3.6783784758715399</v>
      </c>
      <c r="AJ76" s="109">
        <f t="shared" si="13"/>
        <v>4.2505584179742613</v>
      </c>
      <c r="AK76" s="109">
        <f t="shared" si="14"/>
        <v>1.2196109839565707</v>
      </c>
      <c r="AL76" s="109">
        <f t="shared" si="15"/>
        <v>4.0173849787096714</v>
      </c>
      <c r="AM76" s="109">
        <f t="shared" si="16"/>
        <v>4.0440042308895698</v>
      </c>
      <c r="AN76" s="109">
        <f t="shared" si="17"/>
        <v>5.5575404019515275</v>
      </c>
      <c r="AO76" s="109">
        <f t="shared" si="18"/>
        <v>3.6110904531266357</v>
      </c>
      <c r="AP76" s="71"/>
      <c r="AQ76" s="71"/>
      <c r="AR76" s="72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M76" s="72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</row>
    <row r="77" spans="1:84" s="74" customFormat="1" ht="21" x14ac:dyDescent="0.45">
      <c r="A77" s="108">
        <v>43344</v>
      </c>
      <c r="B77" s="109">
        <v>105.7722998945237</v>
      </c>
      <c r="C77" s="109">
        <v>68.822077587560159</v>
      </c>
      <c r="D77" s="109">
        <v>107.87440154088041</v>
      </c>
      <c r="E77" s="109">
        <v>116.33858670807099</v>
      </c>
      <c r="F77" s="109">
        <v>118.45664925910573</v>
      </c>
      <c r="G77" s="109">
        <v>117.1949794318737</v>
      </c>
      <c r="H77" s="109">
        <v>117.65733164309002</v>
      </c>
      <c r="I77" s="109">
        <v>124.43507002280641</v>
      </c>
      <c r="J77" s="109">
        <v>114.28590469808643</v>
      </c>
      <c r="K77" s="109">
        <v>133.38782042640523</v>
      </c>
      <c r="L77" s="109">
        <v>122.11088410833118</v>
      </c>
      <c r="M77" s="109">
        <v>114.05476387126018</v>
      </c>
      <c r="N77" s="109">
        <v>112.41256502819476</v>
      </c>
      <c r="O77" s="109">
        <v>119.14349302364191</v>
      </c>
      <c r="P77" s="109">
        <v>105.94023912151677</v>
      </c>
      <c r="Q77" s="109">
        <v>128.66258486249734</v>
      </c>
      <c r="R77" s="109">
        <v>113.44115258413235</v>
      </c>
      <c r="S77" s="109">
        <v>123.27349213222521</v>
      </c>
      <c r="T77" s="109">
        <v>115.43647785684379</v>
      </c>
      <c r="U77" s="71"/>
      <c r="V77" s="108">
        <v>43344</v>
      </c>
      <c r="W77" s="109">
        <f t="shared" si="0"/>
        <v>1.795051541590567</v>
      </c>
      <c r="X77" s="109">
        <f t="shared" si="1"/>
        <v>8.2600678488942094</v>
      </c>
      <c r="Y77" s="109">
        <f t="shared" si="2"/>
        <v>1.2937623707323098</v>
      </c>
      <c r="Z77" s="109">
        <f t="shared" si="3"/>
        <v>-0.68818586895977774</v>
      </c>
      <c r="AA77" s="109">
        <f t="shared" si="4"/>
        <v>3.120092984710837</v>
      </c>
      <c r="AB77" s="109">
        <f t="shared" si="5"/>
        <v>2.0507717225218158</v>
      </c>
      <c r="AC77" s="109">
        <f t="shared" si="6"/>
        <v>4.7873185330093264</v>
      </c>
      <c r="AD77" s="109">
        <f t="shared" si="7"/>
        <v>7.8628688142245977</v>
      </c>
      <c r="AE77" s="109">
        <f t="shared" si="8"/>
        <v>2.2827513598307405</v>
      </c>
      <c r="AF77" s="109">
        <f t="shared" si="9"/>
        <v>5.5043312995180571</v>
      </c>
      <c r="AG77" s="109">
        <f t="shared" si="10"/>
        <v>4.162563263769826</v>
      </c>
      <c r="AH77" s="109">
        <f t="shared" si="11"/>
        <v>10.06910812682878</v>
      </c>
      <c r="AI77" s="109">
        <f t="shared" si="12"/>
        <v>2.830760718340315</v>
      </c>
      <c r="AJ77" s="109">
        <f t="shared" si="13"/>
        <v>4.9287831600404104</v>
      </c>
      <c r="AK77" s="109">
        <f t="shared" si="14"/>
        <v>1.1750927222194889</v>
      </c>
      <c r="AL77" s="109">
        <f t="shared" si="15"/>
        <v>2.2888347745762161</v>
      </c>
      <c r="AM77" s="109">
        <f t="shared" si="16"/>
        <v>1.695426387525842</v>
      </c>
      <c r="AN77" s="109">
        <f t="shared" si="17"/>
        <v>5.6275868863944822</v>
      </c>
      <c r="AO77" s="109">
        <f t="shared" si="18"/>
        <v>3.0088294196231544</v>
      </c>
      <c r="AP77" s="71"/>
      <c r="AQ77" s="71"/>
      <c r="AR77" s="72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M77" s="72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</row>
    <row r="78" spans="1:84" s="74" customFormat="1" ht="21" x14ac:dyDescent="0.45">
      <c r="A78" s="108">
        <v>43374</v>
      </c>
      <c r="B78" s="109">
        <v>103.96450095017359</v>
      </c>
      <c r="C78" s="109">
        <v>65.194747378909568</v>
      </c>
      <c r="D78" s="109">
        <v>113.46981725421942</v>
      </c>
      <c r="E78" s="109">
        <v>122.59030983469582</v>
      </c>
      <c r="F78" s="109">
        <v>127.02595846631746</v>
      </c>
      <c r="G78" s="109">
        <v>119.81763155791415</v>
      </c>
      <c r="H78" s="109">
        <v>121.14664665314534</v>
      </c>
      <c r="I78" s="109">
        <v>133.04523625998002</v>
      </c>
      <c r="J78" s="109">
        <v>120.25893407406275</v>
      </c>
      <c r="K78" s="109">
        <v>132.71323422532393</v>
      </c>
      <c r="L78" s="109">
        <v>123.84722644732273</v>
      </c>
      <c r="M78" s="109">
        <v>126.48437831781521</v>
      </c>
      <c r="N78" s="109">
        <v>116.95507926280209</v>
      </c>
      <c r="O78" s="109">
        <v>118.26106787710961</v>
      </c>
      <c r="P78" s="109">
        <v>90.826250349053339</v>
      </c>
      <c r="Q78" s="109">
        <v>137.14111627708317</v>
      </c>
      <c r="R78" s="109">
        <v>118.1557169763016</v>
      </c>
      <c r="S78" s="109">
        <v>126.95203080499751</v>
      </c>
      <c r="T78" s="109">
        <v>118.05273579009786</v>
      </c>
      <c r="U78" s="71"/>
      <c r="V78" s="108">
        <v>43374</v>
      </c>
      <c r="W78" s="109">
        <f t="shared" si="0"/>
        <v>2.172272052678565</v>
      </c>
      <c r="X78" s="109">
        <f t="shared" si="1"/>
        <v>4.0617686888215729</v>
      </c>
      <c r="Y78" s="109">
        <f t="shared" si="2"/>
        <v>4.275236177834401</v>
      </c>
      <c r="Z78" s="109">
        <f t="shared" si="3"/>
        <v>-1.133049359673393</v>
      </c>
      <c r="AA78" s="109">
        <f t="shared" si="4"/>
        <v>10.816400007772756</v>
      </c>
      <c r="AB78" s="109">
        <f t="shared" si="5"/>
        <v>2.4397458196630595</v>
      </c>
      <c r="AC78" s="109">
        <f t="shared" si="6"/>
        <v>4.718875619434499</v>
      </c>
      <c r="AD78" s="109">
        <f t="shared" si="7"/>
        <v>6.4062257548144856</v>
      </c>
      <c r="AE78" s="109">
        <f t="shared" si="8"/>
        <v>0.19158820769280283</v>
      </c>
      <c r="AF78" s="109">
        <f t="shared" si="9"/>
        <v>5.5812036883390732</v>
      </c>
      <c r="AG78" s="109">
        <f t="shared" si="10"/>
        <v>4.4473636081936689</v>
      </c>
      <c r="AH78" s="109">
        <f t="shared" si="11"/>
        <v>11.046689032933557</v>
      </c>
      <c r="AI78" s="109">
        <f t="shared" si="12"/>
        <v>1.5199437600793715</v>
      </c>
      <c r="AJ78" s="109">
        <f t="shared" si="13"/>
        <v>4.5925308389666668</v>
      </c>
      <c r="AK78" s="109">
        <f t="shared" si="14"/>
        <v>1.2887516010955551</v>
      </c>
      <c r="AL78" s="109">
        <f t="shared" si="15"/>
        <v>6.6078770659657238</v>
      </c>
      <c r="AM78" s="109">
        <f t="shared" si="16"/>
        <v>2.2100175649851508</v>
      </c>
      <c r="AN78" s="109">
        <f t="shared" si="17"/>
        <v>6.6638367023427918</v>
      </c>
      <c r="AO78" s="109">
        <f t="shared" si="18"/>
        <v>3.9094193575742935</v>
      </c>
      <c r="AP78" s="71"/>
      <c r="AQ78" s="71"/>
      <c r="AR78" s="72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M78" s="72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  <c r="CF78" s="73"/>
    </row>
    <row r="79" spans="1:84" s="74" customFormat="1" ht="21" x14ac:dyDescent="0.45">
      <c r="A79" s="108">
        <v>43405</v>
      </c>
      <c r="B79" s="109">
        <v>109.87270611080162</v>
      </c>
      <c r="C79" s="109">
        <v>71.161194252068867</v>
      </c>
      <c r="D79" s="109">
        <v>118.24373256472163</v>
      </c>
      <c r="E79" s="109">
        <v>123.48003144774819</v>
      </c>
      <c r="F79" s="109">
        <v>129.13651890007526</v>
      </c>
      <c r="G79" s="109">
        <v>122.45771379279805</v>
      </c>
      <c r="H79" s="109">
        <v>125.4493713438588</v>
      </c>
      <c r="I79" s="109">
        <v>132.14185632931719</v>
      </c>
      <c r="J79" s="109">
        <v>128.7961200332204</v>
      </c>
      <c r="K79" s="109">
        <v>141.99795756455117</v>
      </c>
      <c r="L79" s="109">
        <v>124.54763014538186</v>
      </c>
      <c r="M79" s="109">
        <v>129.39091390579622</v>
      </c>
      <c r="N79" s="109">
        <v>124.8577735242622</v>
      </c>
      <c r="O79" s="109">
        <v>119.16119484328925</v>
      </c>
      <c r="P79" s="109">
        <v>88.413978433780244</v>
      </c>
      <c r="Q79" s="109">
        <v>133.52975083351353</v>
      </c>
      <c r="R79" s="109">
        <v>115.40193059336961</v>
      </c>
      <c r="S79" s="109">
        <v>132.13000479933356</v>
      </c>
      <c r="T79" s="109">
        <v>121.16968886500258</v>
      </c>
      <c r="U79" s="71"/>
      <c r="V79" s="108">
        <v>43405</v>
      </c>
      <c r="W79" s="109">
        <f t="shared" si="0"/>
        <v>0.1614671482098089</v>
      </c>
      <c r="X79" s="109">
        <f t="shared" si="1"/>
        <v>19.04318149672531</v>
      </c>
      <c r="Y79" s="109">
        <f t="shared" si="2"/>
        <v>-0.26869602220891409</v>
      </c>
      <c r="Z79" s="109">
        <f t="shared" si="3"/>
        <v>-1.6433903988973526</v>
      </c>
      <c r="AA79" s="109">
        <f t="shared" si="4"/>
        <v>8.8317541002488724</v>
      </c>
      <c r="AB79" s="109">
        <f t="shared" si="5"/>
        <v>1.5292157249061233</v>
      </c>
      <c r="AC79" s="109">
        <f t="shared" si="6"/>
        <v>5.7921737971992258</v>
      </c>
      <c r="AD79" s="109">
        <f t="shared" si="7"/>
        <v>8.033280055909529</v>
      </c>
      <c r="AE79" s="109">
        <f t="shared" si="8"/>
        <v>11.64323915764372</v>
      </c>
      <c r="AF79" s="109">
        <f t="shared" si="9"/>
        <v>11.305215152829035</v>
      </c>
      <c r="AG79" s="109">
        <f t="shared" si="10"/>
        <v>4.5347248433903644</v>
      </c>
      <c r="AH79" s="109">
        <f t="shared" si="11"/>
        <v>10.390013282141467</v>
      </c>
      <c r="AI79" s="109">
        <f t="shared" si="12"/>
        <v>1.1814748510271329</v>
      </c>
      <c r="AJ79" s="109">
        <f t="shared" si="13"/>
        <v>5.0499573841777305</v>
      </c>
      <c r="AK79" s="109">
        <f t="shared" si="14"/>
        <v>1.6663316462116313</v>
      </c>
      <c r="AL79" s="109">
        <f t="shared" si="15"/>
        <v>6.8190153403534737</v>
      </c>
      <c r="AM79" s="109">
        <f t="shared" si="16"/>
        <v>4.0697150870574177</v>
      </c>
      <c r="AN79" s="109">
        <f t="shared" si="17"/>
        <v>6.2874401948209879</v>
      </c>
      <c r="AO79" s="109">
        <f t="shared" si="18"/>
        <v>3.6340436202384723</v>
      </c>
      <c r="AP79" s="71"/>
      <c r="AQ79" s="71"/>
      <c r="AR79" s="72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M79" s="72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  <c r="CF79" s="73"/>
    </row>
    <row r="80" spans="1:84" s="74" customFormat="1" ht="21" x14ac:dyDescent="0.45">
      <c r="A80" s="110">
        <v>43435</v>
      </c>
      <c r="B80" s="111">
        <v>115.61172856711858</v>
      </c>
      <c r="C80" s="111">
        <v>64.825099094651833</v>
      </c>
      <c r="D80" s="111">
        <v>124.08717497951633</v>
      </c>
      <c r="E80" s="111">
        <v>128.62632010240168</v>
      </c>
      <c r="F80" s="111">
        <v>123.50094216424527</v>
      </c>
      <c r="G80" s="111">
        <v>122.45010952906051</v>
      </c>
      <c r="H80" s="111">
        <v>128.11038943987114</v>
      </c>
      <c r="I80" s="111">
        <v>158.73451129481799</v>
      </c>
      <c r="J80" s="111">
        <v>141.97414907378027</v>
      </c>
      <c r="K80" s="111">
        <v>144.65230539214565</v>
      </c>
      <c r="L80" s="111">
        <v>125.4553628589436</v>
      </c>
      <c r="M80" s="111">
        <v>136.96726285798144</v>
      </c>
      <c r="N80" s="111">
        <v>137.73556265889761</v>
      </c>
      <c r="O80" s="111">
        <v>119.85839372036484</v>
      </c>
      <c r="P80" s="111">
        <v>99.712105430528197</v>
      </c>
      <c r="Q80" s="111">
        <v>133.98459606160091</v>
      </c>
      <c r="R80" s="111">
        <v>113.65848656615876</v>
      </c>
      <c r="S80" s="111">
        <v>134.21693318253909</v>
      </c>
      <c r="T80" s="111">
        <v>125.18826730924523</v>
      </c>
      <c r="U80" s="71"/>
      <c r="V80" s="110">
        <v>43435</v>
      </c>
      <c r="W80" s="111">
        <f t="shared" si="0"/>
        <v>0.72533627925434985</v>
      </c>
      <c r="X80" s="111">
        <f t="shared" si="1"/>
        <v>4.3341338750006742</v>
      </c>
      <c r="Y80" s="111">
        <f t="shared" si="2"/>
        <v>2.258738515064195</v>
      </c>
      <c r="Z80" s="111">
        <f t="shared" si="3"/>
        <v>2.3526899513082782</v>
      </c>
      <c r="AA80" s="111">
        <f t="shared" si="4"/>
        <v>7.7794135662574604</v>
      </c>
      <c r="AB80" s="111">
        <f t="shared" si="5"/>
        <v>0.49760328113706009</v>
      </c>
      <c r="AC80" s="111">
        <f t="shared" si="6"/>
        <v>2.4021984257205133</v>
      </c>
      <c r="AD80" s="111">
        <f t="shared" si="7"/>
        <v>7.3876426571507068</v>
      </c>
      <c r="AE80" s="111">
        <f t="shared" si="8"/>
        <v>-5.785893013133105</v>
      </c>
      <c r="AF80" s="111">
        <f t="shared" si="9"/>
        <v>2.8875745331206559</v>
      </c>
      <c r="AG80" s="111">
        <f t="shared" si="10"/>
        <v>4.0876667008181045</v>
      </c>
      <c r="AH80" s="111">
        <f t="shared" si="11"/>
        <v>6.5326707246084368</v>
      </c>
      <c r="AI80" s="111">
        <f t="shared" si="12"/>
        <v>2.2222172844270176</v>
      </c>
      <c r="AJ80" s="111">
        <f t="shared" si="13"/>
        <v>3.2917888137044713</v>
      </c>
      <c r="AK80" s="111">
        <f t="shared" si="14"/>
        <v>2.175471213142103</v>
      </c>
      <c r="AL80" s="111">
        <f t="shared" si="15"/>
        <v>-3.494604556365914</v>
      </c>
      <c r="AM80" s="111">
        <f t="shared" si="16"/>
        <v>4.3290882073572874</v>
      </c>
      <c r="AN80" s="111">
        <f t="shared" si="17"/>
        <v>3.6943941193337366</v>
      </c>
      <c r="AO80" s="111">
        <f t="shared" si="18"/>
        <v>2.0884285317100506</v>
      </c>
      <c r="AP80" s="71"/>
      <c r="AQ80" s="71"/>
      <c r="AR80" s="72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M80" s="72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</row>
    <row r="81" spans="1:84" s="74" customFormat="1" ht="21" x14ac:dyDescent="0.45">
      <c r="A81" s="77">
        <v>43466</v>
      </c>
      <c r="B81" s="78">
        <v>120.98724892434473</v>
      </c>
      <c r="C81" s="78">
        <v>64.089434836943397</v>
      </c>
      <c r="D81" s="78">
        <v>122.2981089217032</v>
      </c>
      <c r="E81" s="78">
        <v>125.78549612685897</v>
      </c>
      <c r="F81" s="78">
        <v>107.54941724719227</v>
      </c>
      <c r="G81" s="78">
        <v>120.17029099555073</v>
      </c>
      <c r="H81" s="78">
        <v>122.42571906264715</v>
      </c>
      <c r="I81" s="78">
        <v>122.3275787419814</v>
      </c>
      <c r="J81" s="78">
        <v>133.35833173261327</v>
      </c>
      <c r="K81" s="78">
        <v>149.52642718889487</v>
      </c>
      <c r="L81" s="78">
        <v>124.29964331018002</v>
      </c>
      <c r="M81" s="78">
        <v>115.25312228741572</v>
      </c>
      <c r="N81" s="78">
        <v>119.73329726713149</v>
      </c>
      <c r="O81" s="78">
        <v>116.54237809793253</v>
      </c>
      <c r="P81" s="78">
        <v>111.84322138736479</v>
      </c>
      <c r="Q81" s="78">
        <v>124.24162612152767</v>
      </c>
      <c r="R81" s="78">
        <v>119.42528113491122</v>
      </c>
      <c r="S81" s="78">
        <v>132.63217161611652</v>
      </c>
      <c r="T81" s="78">
        <v>121.92056205000517</v>
      </c>
      <c r="U81" s="71"/>
      <c r="V81" s="77">
        <v>43466</v>
      </c>
      <c r="W81" s="78">
        <f t="shared" si="0"/>
        <v>3.5069629188144233</v>
      </c>
      <c r="X81" s="78">
        <f t="shared" si="1"/>
        <v>-0.88901561327142531</v>
      </c>
      <c r="Y81" s="78">
        <f t="shared" si="2"/>
        <v>2.9824205405575981</v>
      </c>
      <c r="Z81" s="78">
        <f t="shared" si="3"/>
        <v>0.42912342082811961</v>
      </c>
      <c r="AA81" s="78">
        <f t="shared" si="4"/>
        <v>4.3462437693050191</v>
      </c>
      <c r="AB81" s="78">
        <f t="shared" si="5"/>
        <v>2.2443282885012508</v>
      </c>
      <c r="AC81" s="78">
        <f t="shared" si="6"/>
        <v>4.3736907656179795</v>
      </c>
      <c r="AD81" s="78">
        <f t="shared" si="7"/>
        <v>5.7854367899686139</v>
      </c>
      <c r="AE81" s="78">
        <f t="shared" si="8"/>
        <v>17.915401810964696</v>
      </c>
      <c r="AF81" s="78">
        <f t="shared" si="9"/>
        <v>1.3638290214316129</v>
      </c>
      <c r="AG81" s="78">
        <f t="shared" si="10"/>
        <v>4.6260960040627452</v>
      </c>
      <c r="AH81" s="78">
        <f t="shared" si="11"/>
        <v>5.5786508611974455</v>
      </c>
      <c r="AI81" s="78">
        <f t="shared" si="12"/>
        <v>3.0419190620759622</v>
      </c>
      <c r="AJ81" s="78">
        <f t="shared" si="13"/>
        <v>3.2910290829198914</v>
      </c>
      <c r="AK81" s="78">
        <f t="shared" si="14"/>
        <v>2.5140389101716778</v>
      </c>
      <c r="AL81" s="78">
        <f t="shared" si="15"/>
        <v>-3.2373129136822598</v>
      </c>
      <c r="AM81" s="78">
        <f t="shared" si="16"/>
        <v>1.7453176968414823</v>
      </c>
      <c r="AN81" s="78">
        <f t="shared" si="17"/>
        <v>4.3636937440467705</v>
      </c>
      <c r="AO81" s="78">
        <f t="shared" si="18"/>
        <v>3.5524248747818916</v>
      </c>
      <c r="AP81" s="71"/>
      <c r="AQ81" s="71"/>
      <c r="AR81" s="72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M81" s="72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</row>
    <row r="82" spans="1:84" s="74" customFormat="1" ht="21" x14ac:dyDescent="0.45">
      <c r="A82" s="69">
        <v>43497</v>
      </c>
      <c r="B82" s="70">
        <v>125.98649473655853</v>
      </c>
      <c r="C82" s="70">
        <v>65.035970625218354</v>
      </c>
      <c r="D82" s="70">
        <v>122.28176619937862</v>
      </c>
      <c r="E82" s="70">
        <v>119.99482087658674</v>
      </c>
      <c r="F82" s="70">
        <v>121.07544562633453</v>
      </c>
      <c r="G82" s="70">
        <v>119.11022812165993</v>
      </c>
      <c r="H82" s="70">
        <v>121.05597668548511</v>
      </c>
      <c r="I82" s="70">
        <v>118.24804271355102</v>
      </c>
      <c r="J82" s="70">
        <v>122.2332325771162</v>
      </c>
      <c r="K82" s="70">
        <v>136.20309137763647</v>
      </c>
      <c r="L82" s="70">
        <v>123.92235238467157</v>
      </c>
      <c r="M82" s="70">
        <v>116.69376955974603</v>
      </c>
      <c r="N82" s="70">
        <v>121.68561509080699</v>
      </c>
      <c r="O82" s="70">
        <v>119.89572183034754</v>
      </c>
      <c r="P82" s="70">
        <v>128.43200646171638</v>
      </c>
      <c r="Q82" s="70">
        <v>131.16503033829139</v>
      </c>
      <c r="R82" s="70">
        <v>115.41290675054709</v>
      </c>
      <c r="S82" s="70">
        <v>131.20944904493848</v>
      </c>
      <c r="T82" s="70">
        <v>122.67639061020043</v>
      </c>
      <c r="U82" s="71"/>
      <c r="V82" s="69">
        <v>43497</v>
      </c>
      <c r="W82" s="70">
        <f t="shared" si="0"/>
        <v>2.5245609382614731</v>
      </c>
      <c r="X82" s="70">
        <f t="shared" si="1"/>
        <v>2.2773105897873762</v>
      </c>
      <c r="Y82" s="70">
        <f t="shared" si="2"/>
        <v>3.3348928404959963</v>
      </c>
      <c r="Z82" s="70">
        <f t="shared" si="3"/>
        <v>-2.8902675339174095</v>
      </c>
      <c r="AA82" s="70">
        <f t="shared" si="4"/>
        <v>11.153467071524787</v>
      </c>
      <c r="AB82" s="70">
        <f t="shared" si="5"/>
        <v>4.474594977371865</v>
      </c>
      <c r="AC82" s="70">
        <f t="shared" si="6"/>
        <v>3.5447292906162886</v>
      </c>
      <c r="AD82" s="70">
        <f t="shared" si="7"/>
        <v>8.4012501999865208</v>
      </c>
      <c r="AE82" s="70">
        <f t="shared" si="8"/>
        <v>7.5707956292890657</v>
      </c>
      <c r="AF82" s="70">
        <f t="shared" si="9"/>
        <v>6.6060236207140548</v>
      </c>
      <c r="AG82" s="70">
        <f t="shared" si="10"/>
        <v>4.5589639956305774</v>
      </c>
      <c r="AH82" s="70">
        <f t="shared" si="11"/>
        <v>5.4898611669875521</v>
      </c>
      <c r="AI82" s="70">
        <f t="shared" si="12"/>
        <v>4.9380643097102421</v>
      </c>
      <c r="AJ82" s="70">
        <f t="shared" si="13"/>
        <v>1.3863198663623706</v>
      </c>
      <c r="AK82" s="70">
        <f t="shared" si="14"/>
        <v>0.87871836784940172</v>
      </c>
      <c r="AL82" s="70">
        <f t="shared" si="15"/>
        <v>3.1151783883665871</v>
      </c>
      <c r="AM82" s="70">
        <f t="shared" si="16"/>
        <v>1.0943103383879418</v>
      </c>
      <c r="AN82" s="70">
        <f t="shared" si="17"/>
        <v>7.1181018971088577</v>
      </c>
      <c r="AO82" s="70">
        <f t="shared" si="18"/>
        <v>4.1808601478081187</v>
      </c>
      <c r="AP82" s="71"/>
      <c r="AQ82" s="71"/>
      <c r="AR82" s="72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M82" s="72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73"/>
      <c r="CC82" s="73"/>
      <c r="CD82" s="73"/>
      <c r="CE82" s="73"/>
      <c r="CF82" s="73"/>
    </row>
    <row r="83" spans="1:84" s="74" customFormat="1" ht="21" x14ac:dyDescent="0.45">
      <c r="A83" s="69">
        <v>43525</v>
      </c>
      <c r="B83" s="70">
        <v>132.24756587489722</v>
      </c>
      <c r="C83" s="70">
        <v>65.40992531132882</v>
      </c>
      <c r="D83" s="70">
        <v>127.09851683756398</v>
      </c>
      <c r="E83" s="70">
        <v>123.9290955030222</v>
      </c>
      <c r="F83" s="70">
        <v>115.03209142683276</v>
      </c>
      <c r="G83" s="70">
        <v>120.65062512582119</v>
      </c>
      <c r="H83" s="70">
        <v>123.32096816191606</v>
      </c>
      <c r="I83" s="70">
        <v>134.72788905135451</v>
      </c>
      <c r="J83" s="70">
        <v>124.2041958324305</v>
      </c>
      <c r="K83" s="70">
        <v>139.62960473879468</v>
      </c>
      <c r="L83" s="70">
        <v>125.14464982577165</v>
      </c>
      <c r="M83" s="70">
        <v>119.84703641670359</v>
      </c>
      <c r="N83" s="70">
        <v>129.07665573736787</v>
      </c>
      <c r="O83" s="70">
        <v>121.51161917572043</v>
      </c>
      <c r="P83" s="70">
        <v>130.05199111910372</v>
      </c>
      <c r="Q83" s="70">
        <v>137.92786408346964</v>
      </c>
      <c r="R83" s="70">
        <v>120.81517953529519</v>
      </c>
      <c r="S83" s="70">
        <v>133.96096959697138</v>
      </c>
      <c r="T83" s="70">
        <v>125.93521783357295</v>
      </c>
      <c r="U83" s="71"/>
      <c r="V83" s="69">
        <v>43525</v>
      </c>
      <c r="W83" s="70">
        <f t="shared" si="0"/>
        <v>2.306722522149613</v>
      </c>
      <c r="X83" s="70">
        <f t="shared" si="1"/>
        <v>1.6410617639203195</v>
      </c>
      <c r="Y83" s="70">
        <f t="shared" si="2"/>
        <v>1.0881456749957579</v>
      </c>
      <c r="Z83" s="70">
        <f t="shared" si="3"/>
        <v>-1.0163361808070022</v>
      </c>
      <c r="AA83" s="70">
        <f t="shared" si="4"/>
        <v>9.1273141781694562</v>
      </c>
      <c r="AB83" s="70">
        <f t="shared" si="5"/>
        <v>4.9134241148170048</v>
      </c>
      <c r="AC83" s="70">
        <f t="shared" si="6"/>
        <v>2.5422455101192583</v>
      </c>
      <c r="AD83" s="70">
        <f t="shared" si="7"/>
        <v>2.510092319700604</v>
      </c>
      <c r="AE83" s="70">
        <f t="shared" si="8"/>
        <v>2.3563913785250605</v>
      </c>
      <c r="AF83" s="70">
        <f t="shared" si="9"/>
        <v>7.4927249841069994</v>
      </c>
      <c r="AG83" s="70">
        <f t="shared" si="10"/>
        <v>4.22600331072411</v>
      </c>
      <c r="AH83" s="70">
        <f t="shared" si="11"/>
        <v>3.6917913238314668</v>
      </c>
      <c r="AI83" s="70">
        <f t="shared" si="12"/>
        <v>4.8804540473925044</v>
      </c>
      <c r="AJ83" s="70">
        <f t="shared" si="13"/>
        <v>1.1713646146695851</v>
      </c>
      <c r="AK83" s="70">
        <f t="shared" si="14"/>
        <v>1.0418897788642596</v>
      </c>
      <c r="AL83" s="70">
        <f t="shared" si="15"/>
        <v>2.8596385130547759</v>
      </c>
      <c r="AM83" s="70">
        <f t="shared" si="16"/>
        <v>0.55302704563213467</v>
      </c>
      <c r="AN83" s="70">
        <f t="shared" si="17"/>
        <v>8.8263031732807491</v>
      </c>
      <c r="AO83" s="70">
        <f t="shared" si="18"/>
        <v>3.4619924569180256</v>
      </c>
      <c r="AP83" s="71"/>
      <c r="AQ83" s="71"/>
      <c r="AR83" s="72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M83" s="72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  <c r="CF83" s="73"/>
    </row>
    <row r="84" spans="1:84" s="74" customFormat="1" ht="21" x14ac:dyDescent="0.45">
      <c r="A84" s="69">
        <v>43556</v>
      </c>
      <c r="B84" s="70">
        <v>117.21070673410377</v>
      </c>
      <c r="C84" s="70">
        <v>68.324689354702869</v>
      </c>
      <c r="D84" s="70">
        <v>124.30079337752518</v>
      </c>
      <c r="E84" s="70">
        <v>119.876857172058</v>
      </c>
      <c r="F84" s="70">
        <v>130.7980756862477</v>
      </c>
      <c r="G84" s="70">
        <v>121.35722765918166</v>
      </c>
      <c r="H84" s="70">
        <v>121.94207456723994</v>
      </c>
      <c r="I84" s="70">
        <v>133.02926836870941</v>
      </c>
      <c r="J84" s="70">
        <v>128.55413572283496</v>
      </c>
      <c r="K84" s="70">
        <v>140.83695759769881</v>
      </c>
      <c r="L84" s="70">
        <v>125.70841742605936</v>
      </c>
      <c r="M84" s="70">
        <v>125.46069365506821</v>
      </c>
      <c r="N84" s="70">
        <v>121.82139153336655</v>
      </c>
      <c r="O84" s="70">
        <v>121.39748293103516</v>
      </c>
      <c r="P84" s="70">
        <v>113.31105526865895</v>
      </c>
      <c r="Q84" s="70">
        <v>131.39613018980921</v>
      </c>
      <c r="R84" s="70">
        <v>118.29038149281756</v>
      </c>
      <c r="S84" s="70">
        <v>136.3887141641701</v>
      </c>
      <c r="T84" s="70">
        <v>123.96542901315686</v>
      </c>
      <c r="U84" s="71"/>
      <c r="V84" s="69">
        <v>43556</v>
      </c>
      <c r="W84" s="70">
        <f t="shared" si="0"/>
        <v>0.47876738085945192</v>
      </c>
      <c r="X84" s="70">
        <f t="shared" si="1"/>
        <v>-1.0347930961964664</v>
      </c>
      <c r="Y84" s="70">
        <f t="shared" si="2"/>
        <v>2.644210052310541</v>
      </c>
      <c r="Z84" s="70">
        <f t="shared" si="3"/>
        <v>2.5290638585076124</v>
      </c>
      <c r="AA84" s="70">
        <f t="shared" si="4"/>
        <v>18.679467631659932</v>
      </c>
      <c r="AB84" s="70">
        <f t="shared" si="5"/>
        <v>4.0728373970929823</v>
      </c>
      <c r="AC84" s="70">
        <f t="shared" si="6"/>
        <v>1.4721597169043292</v>
      </c>
      <c r="AD84" s="70">
        <f t="shared" si="7"/>
        <v>11.35040969164551</v>
      </c>
      <c r="AE84" s="70">
        <f t="shared" si="8"/>
        <v>1.1008431183268073</v>
      </c>
      <c r="AF84" s="70">
        <f t="shared" si="9"/>
        <v>7.0282775835228932</v>
      </c>
      <c r="AG84" s="70">
        <f t="shared" si="10"/>
        <v>4.1608663563216481</v>
      </c>
      <c r="AH84" s="70">
        <f t="shared" si="11"/>
        <v>5.0173849406806852</v>
      </c>
      <c r="AI84" s="70">
        <f t="shared" si="12"/>
        <v>2.3039390414353988E-2</v>
      </c>
      <c r="AJ84" s="70">
        <f t="shared" si="13"/>
        <v>1.4328741896741093</v>
      </c>
      <c r="AK84" s="70">
        <f t="shared" si="14"/>
        <v>0.847262602618855</v>
      </c>
      <c r="AL84" s="70">
        <f t="shared" si="15"/>
        <v>-1.9857076314793431</v>
      </c>
      <c r="AM84" s="70">
        <f t="shared" si="16"/>
        <v>-2.1207484265156324</v>
      </c>
      <c r="AN84" s="70">
        <f t="shared" si="17"/>
        <v>9.5157684464800525</v>
      </c>
      <c r="AO84" s="70">
        <f t="shared" si="18"/>
        <v>3.7537922825159598</v>
      </c>
      <c r="AP84" s="71"/>
      <c r="AQ84" s="71"/>
      <c r="AR84" s="72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M84" s="72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</row>
    <row r="85" spans="1:84" s="74" customFormat="1" ht="21" x14ac:dyDescent="0.45">
      <c r="A85" s="69">
        <v>43586</v>
      </c>
      <c r="B85" s="70">
        <v>112.77171113828574</v>
      </c>
      <c r="C85" s="70">
        <v>80.133749020226801</v>
      </c>
      <c r="D85" s="70">
        <v>124.91531191611256</v>
      </c>
      <c r="E85" s="70">
        <v>112.87018912071271</v>
      </c>
      <c r="F85" s="70">
        <v>138.215346680084</v>
      </c>
      <c r="G85" s="70">
        <v>119.55281856457377</v>
      </c>
      <c r="H85" s="70">
        <v>123.03696390099232</v>
      </c>
      <c r="I85" s="70">
        <v>134.86324931397573</v>
      </c>
      <c r="J85" s="70">
        <v>127.50349302423237</v>
      </c>
      <c r="K85" s="70">
        <v>148.36985085930542</v>
      </c>
      <c r="L85" s="70">
        <v>126.44108400688124</v>
      </c>
      <c r="M85" s="70">
        <v>122.13298968138788</v>
      </c>
      <c r="N85" s="70">
        <v>120.09614243938708</v>
      </c>
      <c r="O85" s="70">
        <v>122.32907284055995</v>
      </c>
      <c r="P85" s="70">
        <v>105.46398449285353</v>
      </c>
      <c r="Q85" s="70">
        <v>141.61550406828175</v>
      </c>
      <c r="R85" s="70">
        <v>121.28119125089771</v>
      </c>
      <c r="S85" s="70">
        <v>134.53845235504716</v>
      </c>
      <c r="T85" s="70">
        <v>123.68143235667314</v>
      </c>
      <c r="U85" s="71"/>
      <c r="V85" s="69">
        <v>43586</v>
      </c>
      <c r="W85" s="70">
        <f t="shared" ref="W85:W86" si="19">B85/B73*100-100</f>
        <v>0.40758521638267098</v>
      </c>
      <c r="X85" s="70">
        <f t="shared" ref="X85:X86" si="20">C85/C73*100-100</f>
        <v>10.700768154601874</v>
      </c>
      <c r="Y85" s="70">
        <f t="shared" ref="Y85:Y86" si="21">D85/D73*100-100</f>
        <v>6.3910380903461572</v>
      </c>
      <c r="Z85" s="70">
        <f t="shared" ref="Z85:Z86" si="22">E85/E73*100-100</f>
        <v>0.10191954750578702</v>
      </c>
      <c r="AA85" s="70">
        <f t="shared" ref="AA85:AA86" si="23">F85/F73*100-100</f>
        <v>14.937374067193019</v>
      </c>
      <c r="AB85" s="70">
        <f t="shared" ref="AB85:AB86" si="24">G85/G73*100-100</f>
        <v>3.0646776885131572</v>
      </c>
      <c r="AC85" s="70">
        <f t="shared" ref="AC85:AC86" si="25">H85/H73*100-100</f>
        <v>2.9922698983747722</v>
      </c>
      <c r="AD85" s="70">
        <f t="shared" ref="AD85:AD86" si="26">I85/I73*100-100</f>
        <v>8.8713142259146451</v>
      </c>
      <c r="AE85" s="70">
        <f t="shared" ref="AE85:AE86" si="27">J85/J73*100-100</f>
        <v>-5.4569520631959847</v>
      </c>
      <c r="AF85" s="70">
        <f t="shared" ref="AF85:AF86" si="28">K85/K73*100-100</f>
        <v>9.9529572111017472</v>
      </c>
      <c r="AG85" s="70">
        <f t="shared" ref="AG85:AG86" si="29">L85/L73*100-100</f>
        <v>4.3911326998929923</v>
      </c>
      <c r="AH85" s="70">
        <f t="shared" ref="AH85:AH86" si="30">M85/M73*100-100</f>
        <v>5.4077428132410716</v>
      </c>
      <c r="AI85" s="70">
        <f t="shared" ref="AI85:AI86" si="31">N85/N73*100-100</f>
        <v>0.89432082108193356</v>
      </c>
      <c r="AJ85" s="70">
        <f t="shared" ref="AJ85:AJ86" si="32">O85/O73*100-100</f>
        <v>2.7630247564275408</v>
      </c>
      <c r="AK85" s="70">
        <f t="shared" ref="AK85:AK86" si="33">P85/P73*100-100</f>
        <v>0.79217001000009191</v>
      </c>
      <c r="AL85" s="70">
        <f t="shared" ref="AL85:AL86" si="34">Q85/Q73*100-100</f>
        <v>6.0917421810097636</v>
      </c>
      <c r="AM85" s="70">
        <f t="shared" ref="AM85:AM86" si="35">R85/R73*100-100</f>
        <v>2.0393735709172773</v>
      </c>
      <c r="AN85" s="70">
        <f t="shared" ref="AN85:AN86" si="36">S85/S73*100-100</f>
        <v>8.3418360660556772</v>
      </c>
      <c r="AO85" s="70">
        <f t="shared" ref="AO85:AO86" si="37">T85/T73*100-100</f>
        <v>4.2272860266818952</v>
      </c>
      <c r="AP85" s="71"/>
      <c r="AQ85" s="71"/>
      <c r="AR85" s="72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M85" s="72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</row>
    <row r="86" spans="1:84" s="74" customFormat="1" ht="21" x14ac:dyDescent="0.45">
      <c r="A86" s="69">
        <v>43617</v>
      </c>
      <c r="B86" s="70">
        <v>107.70792368568573</v>
      </c>
      <c r="C86" s="70">
        <v>65.290315270185815</v>
      </c>
      <c r="D86" s="70">
        <v>117.68182575567063</v>
      </c>
      <c r="E86" s="70">
        <v>110.02441081973862</v>
      </c>
      <c r="F86" s="70">
        <v>130.21412001282667</v>
      </c>
      <c r="G86" s="70">
        <v>117.80113808584758</v>
      </c>
      <c r="H86" s="70">
        <v>119.03841701695443</v>
      </c>
      <c r="I86" s="70">
        <v>136.47371509378928</v>
      </c>
      <c r="J86" s="70">
        <v>124.29963217426723</v>
      </c>
      <c r="K86" s="70">
        <v>143.51765433664741</v>
      </c>
      <c r="L86" s="70">
        <v>126.583154236767</v>
      </c>
      <c r="M86" s="70">
        <v>118.07924464831062</v>
      </c>
      <c r="N86" s="70">
        <v>119.53361914060652</v>
      </c>
      <c r="O86" s="70">
        <v>122.99889086398485</v>
      </c>
      <c r="P86" s="70">
        <v>105.47260202653764</v>
      </c>
      <c r="Q86" s="70">
        <v>138.72928867605847</v>
      </c>
      <c r="R86" s="70">
        <v>119.24716563314354</v>
      </c>
      <c r="S86" s="70">
        <v>132.01901913400846</v>
      </c>
      <c r="T86" s="70">
        <v>120.49924292601652</v>
      </c>
      <c r="U86" s="71"/>
      <c r="V86" s="69">
        <v>43617</v>
      </c>
      <c r="W86" s="70">
        <f t="shared" si="19"/>
        <v>0.71555347784762091</v>
      </c>
      <c r="X86" s="70">
        <f t="shared" si="20"/>
        <v>-3.1999037011550939</v>
      </c>
      <c r="Y86" s="70">
        <f t="shared" si="21"/>
        <v>3.338151380019184</v>
      </c>
      <c r="Z86" s="70">
        <f t="shared" si="22"/>
        <v>-9.4521871948130496</v>
      </c>
      <c r="AA86" s="70">
        <f t="shared" si="23"/>
        <v>8.8604756029801308</v>
      </c>
      <c r="AB86" s="70">
        <f t="shared" si="24"/>
        <v>2.4687724450692201</v>
      </c>
      <c r="AC86" s="70">
        <f t="shared" si="25"/>
        <v>2.2807052318349434</v>
      </c>
      <c r="AD86" s="70">
        <f t="shared" si="26"/>
        <v>11.595856516641476</v>
      </c>
      <c r="AE86" s="70">
        <f t="shared" si="27"/>
        <v>5.8252535118580795</v>
      </c>
      <c r="AF86" s="70">
        <f t="shared" si="28"/>
        <v>9.7008663605564891</v>
      </c>
      <c r="AG86" s="70">
        <f t="shared" si="29"/>
        <v>4.5412029148446749</v>
      </c>
      <c r="AH86" s="70">
        <f t="shared" si="30"/>
        <v>4.3356617388296428</v>
      </c>
      <c r="AI86" s="70">
        <f t="shared" si="31"/>
        <v>3.5345791396441228</v>
      </c>
      <c r="AJ86" s="70">
        <f t="shared" si="32"/>
        <v>3.4883051863969143</v>
      </c>
      <c r="AK86" s="70">
        <f t="shared" si="33"/>
        <v>0.94865657720200147</v>
      </c>
      <c r="AL86" s="70">
        <f t="shared" si="34"/>
        <v>-2.0104186991488575</v>
      </c>
      <c r="AM86" s="70">
        <f t="shared" si="35"/>
        <v>2.7839977238651556</v>
      </c>
      <c r="AN86" s="70">
        <f t="shared" si="36"/>
        <v>6.8359769924760485</v>
      </c>
      <c r="AO86" s="70">
        <f t="shared" si="37"/>
        <v>3.5198146525926575</v>
      </c>
      <c r="AP86" s="71"/>
      <c r="AQ86" s="71"/>
      <c r="AR86" s="72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M86" s="72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3"/>
      <c r="CA86" s="73"/>
      <c r="CB86" s="73"/>
      <c r="CC86" s="73"/>
      <c r="CD86" s="73"/>
      <c r="CE86" s="73"/>
      <c r="CF86" s="73"/>
    </row>
    <row r="87" spans="1:84" s="74" customFormat="1" ht="21" x14ac:dyDescent="0.45">
      <c r="A87" s="69">
        <v>43647</v>
      </c>
      <c r="B87" s="70">
        <v>109.33164318455857</v>
      </c>
      <c r="C87" s="70">
        <v>76.076800344329243</v>
      </c>
      <c r="D87" s="70">
        <v>122.12301269027161</v>
      </c>
      <c r="E87" s="70">
        <v>103.8223652433699</v>
      </c>
      <c r="F87" s="70">
        <v>133.29899336741815</v>
      </c>
      <c r="G87" s="70">
        <v>119.01196031348782</v>
      </c>
      <c r="H87" s="70">
        <v>119.73758182798585</v>
      </c>
      <c r="I87" s="70">
        <v>141.05008086404126</v>
      </c>
      <c r="J87" s="70">
        <v>129.85520685400351</v>
      </c>
      <c r="K87" s="70">
        <v>147.39828481350344</v>
      </c>
      <c r="L87" s="70">
        <v>127.23056544689923</v>
      </c>
      <c r="M87" s="70">
        <v>124.37450024270147</v>
      </c>
      <c r="N87" s="70">
        <v>120.23130098448539</v>
      </c>
      <c r="O87" s="70">
        <v>123.19479981243313</v>
      </c>
      <c r="P87" s="70">
        <v>114.99544735894506</v>
      </c>
      <c r="Q87" s="70">
        <v>144.46623436323964</v>
      </c>
      <c r="R87" s="70">
        <v>119.51018334065813</v>
      </c>
      <c r="S87" s="70">
        <v>132.60583079450555</v>
      </c>
      <c r="T87" s="70">
        <v>123.0362621913815</v>
      </c>
      <c r="U87" s="71"/>
      <c r="V87" s="69">
        <v>43647</v>
      </c>
      <c r="W87" s="70">
        <f t="shared" ref="W87:W89" si="38">B87/B75*100-100</f>
        <v>3.2510584323724601</v>
      </c>
      <c r="X87" s="70">
        <f t="shared" ref="X87:X89" si="39">C87/C75*100-100</f>
        <v>6.9111055904044889</v>
      </c>
      <c r="Y87" s="70">
        <f t="shared" ref="Y87:Y89" si="40">D87/D75*100-100</f>
        <v>5.0870672779801396</v>
      </c>
      <c r="Z87" s="70">
        <f t="shared" ref="Z87:Z89" si="41">E87/E75*100-100</f>
        <v>-11.932003235768704</v>
      </c>
      <c r="AA87" s="70">
        <f t="shared" ref="AA87:AA89" si="42">F87/F75*100-100</f>
        <v>8.2187222810640606</v>
      </c>
      <c r="AB87" s="70">
        <f t="shared" ref="AB87:AB89" si="43">G87/G75*100-100</f>
        <v>2.9358588294649195</v>
      </c>
      <c r="AC87" s="70">
        <f t="shared" ref="AC87:AC89" si="44">H87/H75*100-100</f>
        <v>2.5127256910800497</v>
      </c>
      <c r="AD87" s="70">
        <f t="shared" ref="AD87:AD89" si="45">I87/I75*100-100</f>
        <v>6.7709476621226088</v>
      </c>
      <c r="AE87" s="70">
        <f t="shared" ref="AE87:AE89" si="46">J87/J75*100-100</f>
        <v>6.2919375097995243</v>
      </c>
      <c r="AF87" s="70">
        <f t="shared" ref="AF87:AF89" si="47">K87/K75*100-100</f>
        <v>8.9807628680921709</v>
      </c>
      <c r="AG87" s="70">
        <f t="shared" ref="AG87:AG89" si="48">L87/L75*100-100</f>
        <v>4.5351399834558208</v>
      </c>
      <c r="AH87" s="70">
        <f t="shared" ref="AH87:AH89" si="49">M87/M75*100-100</f>
        <v>3.8894599491854791</v>
      </c>
      <c r="AI87" s="70">
        <f t="shared" ref="AI87:AI89" si="50">N87/N75*100-100</f>
        <v>5.6168488245211137</v>
      </c>
      <c r="AJ87" s="70">
        <f t="shared" ref="AJ87:AJ89" si="51">O87/O75*100-100</f>
        <v>3.4858325980719655</v>
      </c>
      <c r="AK87" s="70">
        <f t="shared" ref="AK87:AK89" si="52">P87/P75*100-100</f>
        <v>1.351792853769723</v>
      </c>
      <c r="AL87" s="70">
        <f t="shared" ref="AL87:AL89" si="53">Q87/Q75*100-100</f>
        <v>4.7652092088169553</v>
      </c>
      <c r="AM87" s="70">
        <f t="shared" ref="AM87:AM89" si="54">R87/R75*100-100</f>
        <v>-0.32434754274069633</v>
      </c>
      <c r="AN87" s="70">
        <f t="shared" ref="AN87:AN89" si="55">S87/S75*100-100</f>
        <v>6.9313371073008909</v>
      </c>
      <c r="AO87" s="70">
        <f t="shared" ref="AO87:AO89" si="56">T87/T75*100-100</f>
        <v>4.0604986922380135</v>
      </c>
      <c r="AP87" s="71"/>
      <c r="AQ87" s="71"/>
      <c r="AR87" s="72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M87" s="72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73"/>
      <c r="CB87" s="73"/>
      <c r="CC87" s="73"/>
      <c r="CD87" s="73"/>
      <c r="CE87" s="73"/>
      <c r="CF87" s="73"/>
    </row>
    <row r="88" spans="1:84" s="74" customFormat="1" ht="21" x14ac:dyDescent="0.45">
      <c r="A88" s="69">
        <v>43678</v>
      </c>
      <c r="B88" s="70">
        <v>112.26526989140289</v>
      </c>
      <c r="C88" s="70">
        <v>74.853420990265192</v>
      </c>
      <c r="D88" s="70">
        <v>116.4921550348203</v>
      </c>
      <c r="E88" s="70">
        <v>104.97077653478678</v>
      </c>
      <c r="F88" s="70">
        <v>133.94915460268643</v>
      </c>
      <c r="G88" s="70">
        <v>121.02704214224005</v>
      </c>
      <c r="H88" s="70">
        <v>120.07081450091734</v>
      </c>
      <c r="I88" s="70">
        <v>135.20640363166191</v>
      </c>
      <c r="J88" s="70">
        <v>124.2478928016901</v>
      </c>
      <c r="K88" s="70">
        <v>140.96375272273767</v>
      </c>
      <c r="L88" s="70">
        <v>127.19869284382457</v>
      </c>
      <c r="M88" s="70">
        <v>120.95191038045382</v>
      </c>
      <c r="N88" s="70">
        <v>110.07689732349718</v>
      </c>
      <c r="O88" s="70">
        <v>123.70986193789014</v>
      </c>
      <c r="P88" s="70">
        <v>115.68500863352702</v>
      </c>
      <c r="Q88" s="70">
        <v>143.32262529182711</v>
      </c>
      <c r="R88" s="70">
        <v>119.49817586157626</v>
      </c>
      <c r="S88" s="70">
        <v>132.60756227015796</v>
      </c>
      <c r="T88" s="70">
        <v>121.98566613895458</v>
      </c>
      <c r="U88" s="71"/>
      <c r="V88" s="69">
        <v>43678</v>
      </c>
      <c r="W88" s="70">
        <f t="shared" si="38"/>
        <v>1.4259118097384516</v>
      </c>
      <c r="X88" s="70">
        <f t="shared" si="39"/>
        <v>7.8491425204759508</v>
      </c>
      <c r="Y88" s="70">
        <f t="shared" si="40"/>
        <v>2.0657444527888487</v>
      </c>
      <c r="Z88" s="70">
        <f t="shared" si="41"/>
        <v>-10.056141869359649</v>
      </c>
      <c r="AA88" s="70">
        <f t="shared" si="42"/>
        <v>5.0830591867258761</v>
      </c>
      <c r="AB88" s="70">
        <f t="shared" si="43"/>
        <v>3.7657722296308833</v>
      </c>
      <c r="AC88" s="70">
        <f t="shared" si="44"/>
        <v>2.8794506351261617</v>
      </c>
      <c r="AD88" s="70">
        <f t="shared" si="45"/>
        <v>9.0078974251440087</v>
      </c>
      <c r="AE88" s="70">
        <f t="shared" si="46"/>
        <v>5.9177920804298907</v>
      </c>
      <c r="AF88" s="70">
        <f t="shared" si="47"/>
        <v>9.0136977576482593</v>
      </c>
      <c r="AG88" s="70">
        <f t="shared" si="48"/>
        <v>4.3274545927271646</v>
      </c>
      <c r="AH88" s="70">
        <f t="shared" si="49"/>
        <v>2.3216640895984426</v>
      </c>
      <c r="AI88" s="70">
        <f t="shared" si="50"/>
        <v>-0.28760667658261241</v>
      </c>
      <c r="AJ88" s="70">
        <f t="shared" si="51"/>
        <v>4.071835844306932</v>
      </c>
      <c r="AK88" s="70">
        <f t="shared" si="52"/>
        <v>1.5463995579076766</v>
      </c>
      <c r="AL88" s="70">
        <f t="shared" si="53"/>
        <v>5.4652835676812117</v>
      </c>
      <c r="AM88" s="70">
        <f t="shared" si="54"/>
        <v>-0.78186707836319158</v>
      </c>
      <c r="AN88" s="70">
        <f t="shared" si="55"/>
        <v>7.1969076457233001</v>
      </c>
      <c r="AO88" s="70">
        <f t="shared" si="56"/>
        <v>3.3715546888165875</v>
      </c>
      <c r="AP88" s="71"/>
      <c r="AQ88" s="71"/>
      <c r="AR88" s="72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M88" s="72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</row>
    <row r="89" spans="1:84" s="74" customFormat="1" ht="21" x14ac:dyDescent="0.45">
      <c r="A89" s="69">
        <v>43709</v>
      </c>
      <c r="B89" s="70">
        <v>106.44064510604818</v>
      </c>
      <c r="C89" s="70">
        <v>71.161508860581691</v>
      </c>
      <c r="D89" s="70">
        <v>111.20736698043375</v>
      </c>
      <c r="E89" s="70">
        <v>110.31370571276</v>
      </c>
      <c r="F89" s="70">
        <v>136.60582482931579</v>
      </c>
      <c r="G89" s="70">
        <v>122.03820034385387</v>
      </c>
      <c r="H89" s="70">
        <v>122.98410159113895</v>
      </c>
      <c r="I89" s="70">
        <v>128.80978210537322</v>
      </c>
      <c r="J89" s="70">
        <v>121.30986777093197</v>
      </c>
      <c r="K89" s="70">
        <v>144.61839553304245</v>
      </c>
      <c r="L89" s="70">
        <v>127.62858481956226</v>
      </c>
      <c r="M89" s="70">
        <v>117.49847672854567</v>
      </c>
      <c r="N89" s="70">
        <v>120.89161663975568</v>
      </c>
      <c r="O89" s="70">
        <v>123.75201643915688</v>
      </c>
      <c r="P89" s="70">
        <v>107.70801144444445</v>
      </c>
      <c r="Q89" s="70">
        <v>140.12974936812446</v>
      </c>
      <c r="R89" s="70">
        <v>120.30649346346212</v>
      </c>
      <c r="S89" s="70">
        <v>132.67208239946672</v>
      </c>
      <c r="T89" s="70">
        <v>120.84599276680278</v>
      </c>
      <c r="U89" s="71"/>
      <c r="V89" s="69">
        <v>43709</v>
      </c>
      <c r="W89" s="70">
        <f t="shared" si="38"/>
        <v>0.6318716830313349</v>
      </c>
      <c r="X89" s="70">
        <f t="shared" si="39"/>
        <v>3.3992453512394292</v>
      </c>
      <c r="Y89" s="70">
        <f t="shared" si="40"/>
        <v>3.0896722409998745</v>
      </c>
      <c r="Z89" s="70">
        <f t="shared" si="41"/>
        <v>-5.1787469366713736</v>
      </c>
      <c r="AA89" s="70">
        <f t="shared" si="42"/>
        <v>15.321364975056426</v>
      </c>
      <c r="AB89" s="70">
        <f t="shared" si="43"/>
        <v>4.1326180826675767</v>
      </c>
      <c r="AC89" s="70">
        <f t="shared" si="44"/>
        <v>4.5273591315223172</v>
      </c>
      <c r="AD89" s="70">
        <f t="shared" si="45"/>
        <v>3.5156584729409559</v>
      </c>
      <c r="AE89" s="70">
        <f t="shared" si="46"/>
        <v>6.1459574489093995</v>
      </c>
      <c r="AF89" s="70">
        <f t="shared" si="47"/>
        <v>8.4194906781864205</v>
      </c>
      <c r="AG89" s="70">
        <f t="shared" si="48"/>
        <v>4.5185986093885191</v>
      </c>
      <c r="AH89" s="70">
        <f t="shared" si="49"/>
        <v>3.0193503019063712</v>
      </c>
      <c r="AI89" s="70">
        <f t="shared" si="50"/>
        <v>7.5427970257899943</v>
      </c>
      <c r="AJ89" s="70">
        <f t="shared" si="51"/>
        <v>3.8680445726066495</v>
      </c>
      <c r="AK89" s="70">
        <f t="shared" si="52"/>
        <v>1.6686504935107678</v>
      </c>
      <c r="AL89" s="70">
        <f t="shared" si="53"/>
        <v>8.912586761630962</v>
      </c>
      <c r="AM89" s="70">
        <f t="shared" si="54"/>
        <v>6.0518962677483188</v>
      </c>
      <c r="AN89" s="70">
        <f t="shared" si="55"/>
        <v>7.6241778379738037</v>
      </c>
      <c r="AO89" s="70">
        <f t="shared" si="56"/>
        <v>4.6861399536699935</v>
      </c>
      <c r="AP89" s="71"/>
      <c r="AQ89" s="71"/>
      <c r="AR89" s="72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M89" s="72"/>
      <c r="BN89" s="73"/>
      <c r="BO89" s="73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3"/>
      <c r="CA89" s="73"/>
      <c r="CB89" s="73"/>
      <c r="CC89" s="73"/>
      <c r="CD89" s="73"/>
      <c r="CE89" s="73"/>
      <c r="CF89" s="73"/>
    </row>
    <row r="90" spans="1:84" s="74" customFormat="1" ht="21" x14ac:dyDescent="0.45">
      <c r="A90" s="69">
        <v>43739</v>
      </c>
      <c r="B90" s="70">
        <v>104.65211307294858</v>
      </c>
      <c r="C90" s="70">
        <v>72.69438690031437</v>
      </c>
      <c r="D90" s="70">
        <v>116.55346934926951</v>
      </c>
      <c r="E90" s="70">
        <v>131.84362407063134</v>
      </c>
      <c r="F90" s="70">
        <v>128.34726362985745</v>
      </c>
      <c r="G90" s="70">
        <v>125.0182844538523</v>
      </c>
      <c r="H90" s="70">
        <v>124.89444437068327</v>
      </c>
      <c r="I90" s="70">
        <v>137.55447842490693</v>
      </c>
      <c r="J90" s="70">
        <v>130.95515386036342</v>
      </c>
      <c r="K90" s="70">
        <v>146.22640248485098</v>
      </c>
      <c r="L90" s="70">
        <v>129.09050901769515</v>
      </c>
      <c r="M90" s="70">
        <v>128.63337738886273</v>
      </c>
      <c r="N90" s="70">
        <v>123.11806437174509</v>
      </c>
      <c r="O90" s="70">
        <v>122.76270997219908</v>
      </c>
      <c r="P90" s="70">
        <v>92.44425785256648</v>
      </c>
      <c r="Q90" s="70">
        <v>143.39293921815278</v>
      </c>
      <c r="R90" s="70">
        <v>123.55397737131311</v>
      </c>
      <c r="S90" s="70">
        <v>137.06258796774236</v>
      </c>
      <c r="T90" s="70">
        <v>122.94067851455911</v>
      </c>
      <c r="U90" s="71"/>
      <c r="V90" s="69">
        <v>43739</v>
      </c>
      <c r="W90" s="70">
        <f t="shared" ref="W90:W92" si="57">B90/B78*100-100</f>
        <v>0.66139125998839177</v>
      </c>
      <c r="X90" s="70">
        <f t="shared" ref="X90:X92" si="58">C90/C78*100-100</f>
        <v>11.503441339863102</v>
      </c>
      <c r="Y90" s="70">
        <f t="shared" ref="Y90:Y92" si="59">D90/D78*100-100</f>
        <v>2.7175967756618746</v>
      </c>
      <c r="Z90" s="70">
        <f t="shared" ref="Z90:Z92" si="60">E90/E78*100-100</f>
        <v>7.5481612277617671</v>
      </c>
      <c r="AA90" s="70">
        <f t="shared" ref="AA90:AA92" si="61">F90/F78*100-100</f>
        <v>1.0401851554541395</v>
      </c>
      <c r="AB90" s="70">
        <f t="shared" ref="AB90:AB92" si="62">G90/G78*100-100</f>
        <v>4.3404737919764358</v>
      </c>
      <c r="AC90" s="70">
        <f t="shared" ref="AC90:AC92" si="63">H90/H78*100-100</f>
        <v>3.0936041740125404</v>
      </c>
      <c r="AD90" s="70">
        <f t="shared" ref="AD90:AD92" si="64">I90/I78*100-100</f>
        <v>3.389254881787366</v>
      </c>
      <c r="AE90" s="70">
        <f t="shared" ref="AE90:AE92" si="65">J90/J78*100-100</f>
        <v>8.8943244580176355</v>
      </c>
      <c r="AF90" s="70">
        <f t="shared" ref="AF90:AF92" si="66">K90/K78*100-100</f>
        <v>10.182231137991906</v>
      </c>
      <c r="AG90" s="70">
        <f t="shared" ref="AG90:AG92" si="67">L90/L78*100-100</f>
        <v>4.2336697565065009</v>
      </c>
      <c r="AH90" s="70">
        <f t="shared" ref="AH90:AH92" si="68">M90/M78*100-100</f>
        <v>1.699023309936166</v>
      </c>
      <c r="AI90" s="70">
        <f t="shared" ref="AI90:AI92" si="69">N90/N78*100-100</f>
        <v>5.2695318132311115</v>
      </c>
      <c r="AJ90" s="70">
        <f t="shared" ref="AJ90:AJ92" si="70">O90/O78*100-100</f>
        <v>3.8065292119358531</v>
      </c>
      <c r="AK90" s="70">
        <f t="shared" ref="AK90:AK92" si="71">P90/P78*100-100</f>
        <v>1.7814315765486128</v>
      </c>
      <c r="AL90" s="70">
        <f t="shared" ref="AL90:AL92" si="72">Q90/Q78*100-100</f>
        <v>4.5586787615453375</v>
      </c>
      <c r="AM90" s="70">
        <f t="shared" ref="AM90:AM92" si="73">R90/R78*100-100</f>
        <v>4.5687678371874512</v>
      </c>
      <c r="AN90" s="70">
        <f t="shared" ref="AN90:AN92" si="74">S90/S78*100-100</f>
        <v>7.9640767450778469</v>
      </c>
      <c r="AO90" s="70">
        <f t="shared" ref="AO90:AO92" si="75">T90/T78*100-100</f>
        <v>4.1404739091791924</v>
      </c>
      <c r="AP90" s="71"/>
      <c r="AQ90" s="71"/>
      <c r="AR90" s="72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M90" s="72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</row>
    <row r="91" spans="1:84" s="74" customFormat="1" ht="21" x14ac:dyDescent="0.45">
      <c r="A91" s="69">
        <v>43770</v>
      </c>
      <c r="B91" s="70">
        <v>111.52256793545621</v>
      </c>
      <c r="C91" s="70">
        <v>73.576736419024115</v>
      </c>
      <c r="D91" s="70">
        <v>123.04055633017728</v>
      </c>
      <c r="E91" s="70">
        <v>138.01611765085877</v>
      </c>
      <c r="F91" s="70">
        <v>137.33370943062278</v>
      </c>
      <c r="G91" s="70">
        <v>128.04632531977043</v>
      </c>
      <c r="H91" s="70">
        <v>127.29440562557127</v>
      </c>
      <c r="I91" s="70">
        <v>143.2055913383692</v>
      </c>
      <c r="J91" s="70">
        <v>138.56398739709729</v>
      </c>
      <c r="K91" s="70">
        <v>151.16642572200681</v>
      </c>
      <c r="L91" s="70">
        <v>129.82164887721672</v>
      </c>
      <c r="M91" s="70">
        <v>132.13055508064545</v>
      </c>
      <c r="N91" s="70">
        <v>132.77565851255139</v>
      </c>
      <c r="O91" s="70">
        <v>122.82865390510257</v>
      </c>
      <c r="P91" s="70">
        <v>89.847837968191129</v>
      </c>
      <c r="Q91" s="70">
        <v>140.85188320607438</v>
      </c>
      <c r="R91" s="70">
        <v>125.3752934244453</v>
      </c>
      <c r="S91" s="70">
        <v>142.71048475546414</v>
      </c>
      <c r="T91" s="70">
        <v>127.0780309322309</v>
      </c>
      <c r="U91" s="71"/>
      <c r="V91" s="69">
        <v>43770</v>
      </c>
      <c r="W91" s="70">
        <f t="shared" si="57"/>
        <v>1.501612077335011</v>
      </c>
      <c r="X91" s="70">
        <f t="shared" si="58"/>
        <v>3.39446547004097</v>
      </c>
      <c r="Y91" s="70">
        <f t="shared" si="59"/>
        <v>4.0567255967076932</v>
      </c>
      <c r="Z91" s="70">
        <f t="shared" si="60"/>
        <v>11.772013687299449</v>
      </c>
      <c r="AA91" s="70">
        <f t="shared" si="61"/>
        <v>6.3476935884344527</v>
      </c>
      <c r="AB91" s="70">
        <f t="shared" si="62"/>
        <v>4.5637072209501355</v>
      </c>
      <c r="AC91" s="70">
        <f t="shared" si="63"/>
        <v>1.4707401575215613</v>
      </c>
      <c r="AD91" s="70">
        <f t="shared" si="64"/>
        <v>8.3726196349773687</v>
      </c>
      <c r="AE91" s="70">
        <f t="shared" si="65"/>
        <v>7.5839764127657361</v>
      </c>
      <c r="AF91" s="70">
        <f t="shared" si="66"/>
        <v>6.4567605863540081</v>
      </c>
      <c r="AG91" s="70">
        <f t="shared" si="67"/>
        <v>4.234539610009918</v>
      </c>
      <c r="AH91" s="70">
        <f t="shared" si="68"/>
        <v>2.1173365981817227</v>
      </c>
      <c r="AI91" s="70">
        <f t="shared" si="69"/>
        <v>6.3415234508811693</v>
      </c>
      <c r="AJ91" s="70">
        <f t="shared" si="70"/>
        <v>3.0777293452255634</v>
      </c>
      <c r="AK91" s="70">
        <f t="shared" si="71"/>
        <v>1.6217566043414706</v>
      </c>
      <c r="AL91" s="70">
        <f t="shared" si="72"/>
        <v>5.4835213327778689</v>
      </c>
      <c r="AM91" s="70">
        <f t="shared" si="73"/>
        <v>8.6422842146530741</v>
      </c>
      <c r="AN91" s="70">
        <f t="shared" si="74"/>
        <v>8.0076285263133116</v>
      </c>
      <c r="AO91" s="70">
        <f t="shared" si="75"/>
        <v>4.8760891627038063</v>
      </c>
      <c r="AP91" s="71"/>
      <c r="AQ91" s="71"/>
      <c r="AR91" s="72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M91" s="72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</row>
    <row r="92" spans="1:84" s="74" customFormat="1" ht="21" x14ac:dyDescent="0.45">
      <c r="A92" s="75">
        <v>43800</v>
      </c>
      <c r="B92" s="76">
        <v>118.66814672517246</v>
      </c>
      <c r="C92" s="76">
        <v>62.733351082878116</v>
      </c>
      <c r="D92" s="76">
        <v>127.00629551060237</v>
      </c>
      <c r="E92" s="76">
        <v>131.26731965879978</v>
      </c>
      <c r="F92" s="76">
        <v>142.93524674596532</v>
      </c>
      <c r="G92" s="76">
        <v>128.12349083717615</v>
      </c>
      <c r="H92" s="76">
        <v>131.72151141123041</v>
      </c>
      <c r="I92" s="76">
        <v>167.364307002082</v>
      </c>
      <c r="J92" s="76">
        <v>145.73770917378121</v>
      </c>
      <c r="K92" s="76">
        <v>155.65537912678636</v>
      </c>
      <c r="L92" s="76">
        <v>130.39296085662744</v>
      </c>
      <c r="M92" s="76">
        <v>139.26730027851855</v>
      </c>
      <c r="N92" s="76">
        <v>134.72119900206167</v>
      </c>
      <c r="O92" s="76">
        <v>123.62794900183307</v>
      </c>
      <c r="P92" s="76">
        <v>100.9261850689885</v>
      </c>
      <c r="Q92" s="76">
        <v>141.68974010938615</v>
      </c>
      <c r="R92" s="76">
        <v>125.60804740435347</v>
      </c>
      <c r="S92" s="76">
        <v>144.26763402849517</v>
      </c>
      <c r="T92" s="76">
        <v>130.65426172981793</v>
      </c>
      <c r="U92" s="71"/>
      <c r="V92" s="75">
        <v>43800</v>
      </c>
      <c r="W92" s="76">
        <f t="shared" si="57"/>
        <v>2.6436921201117229</v>
      </c>
      <c r="X92" s="76">
        <f t="shared" si="58"/>
        <v>-3.2267563659556231</v>
      </c>
      <c r="Y92" s="76">
        <f t="shared" si="59"/>
        <v>2.3524756136707197</v>
      </c>
      <c r="Z92" s="76">
        <f t="shared" si="60"/>
        <v>2.053234170343643</v>
      </c>
      <c r="AA92" s="76">
        <f t="shared" si="61"/>
        <v>15.736158964580312</v>
      </c>
      <c r="AB92" s="76">
        <f t="shared" si="62"/>
        <v>4.6332186471170047</v>
      </c>
      <c r="AC92" s="76">
        <f t="shared" si="63"/>
        <v>2.8187580938188859</v>
      </c>
      <c r="AD92" s="76">
        <f t="shared" si="64"/>
        <v>5.4366222171030358</v>
      </c>
      <c r="AE92" s="76">
        <f t="shared" si="65"/>
        <v>2.6508770255387191</v>
      </c>
      <c r="AF92" s="76">
        <f t="shared" si="66"/>
        <v>7.6065664524404895</v>
      </c>
      <c r="AG92" s="76">
        <f t="shared" si="67"/>
        <v>3.9357408764067401</v>
      </c>
      <c r="AH92" s="76">
        <f t="shared" si="68"/>
        <v>1.6792607025533925</v>
      </c>
      <c r="AI92" s="76">
        <f t="shared" si="69"/>
        <v>-2.188515150804605</v>
      </c>
      <c r="AJ92" s="76">
        <f t="shared" si="70"/>
        <v>3.1450073411318726</v>
      </c>
      <c r="AK92" s="76">
        <f t="shared" si="71"/>
        <v>1.217584999552713</v>
      </c>
      <c r="AL92" s="76">
        <f t="shared" si="72"/>
        <v>5.7507685765927334</v>
      </c>
      <c r="AM92" s="76">
        <f t="shared" si="73"/>
        <v>10.513566737701609</v>
      </c>
      <c r="AN92" s="76">
        <f t="shared" si="74"/>
        <v>7.4884000160298854</v>
      </c>
      <c r="AO92" s="76">
        <f t="shared" si="75"/>
        <v>4.3662194054258947</v>
      </c>
      <c r="AP92" s="71"/>
      <c r="AQ92" s="71"/>
      <c r="AR92" s="72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M92" s="72"/>
      <c r="BN92" s="73"/>
      <c r="BO92" s="73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3"/>
      <c r="CA92" s="73"/>
      <c r="CB92" s="73"/>
      <c r="CC92" s="73"/>
      <c r="CD92" s="73"/>
      <c r="CE92" s="73"/>
      <c r="CF92" s="73"/>
    </row>
    <row r="93" spans="1:84" s="74" customFormat="1" ht="21" x14ac:dyDescent="0.45">
      <c r="A93" s="106">
        <v>43831</v>
      </c>
      <c r="B93" s="107">
        <v>122.06874031649535</v>
      </c>
      <c r="C93" s="107">
        <v>72.819431569844696</v>
      </c>
      <c r="D93" s="107">
        <v>126.40886698946798</v>
      </c>
      <c r="E93" s="107">
        <v>132.92714634163326</v>
      </c>
      <c r="F93" s="107">
        <v>120.17215517431424</v>
      </c>
      <c r="G93" s="107">
        <v>125.57976848785178</v>
      </c>
      <c r="H93" s="107">
        <v>126.82509891735032</v>
      </c>
      <c r="I93" s="107">
        <v>127.92056469093315</v>
      </c>
      <c r="J93" s="107">
        <v>132.80220291104433</v>
      </c>
      <c r="K93" s="107">
        <v>163.9259451287011</v>
      </c>
      <c r="L93" s="107">
        <v>129.45577802857645</v>
      </c>
      <c r="M93" s="107">
        <v>118.89289264049754</v>
      </c>
      <c r="N93" s="107">
        <v>125.49397642770163</v>
      </c>
      <c r="O93" s="107">
        <v>121.92661106772977</v>
      </c>
      <c r="P93" s="107">
        <v>109.39722546682482</v>
      </c>
      <c r="Q93" s="107">
        <v>140.23908900597473</v>
      </c>
      <c r="R93" s="107">
        <v>122.45535344524076</v>
      </c>
      <c r="S93" s="107">
        <v>142.23112152906597</v>
      </c>
      <c r="T93" s="107">
        <v>127.12904993021111</v>
      </c>
      <c r="U93" s="71"/>
      <c r="V93" s="106">
        <v>43831</v>
      </c>
      <c r="W93" s="107">
        <f t="shared" ref="W93:W95" si="76">B93/B81*100-100</f>
        <v>0.89388873766928612</v>
      </c>
      <c r="X93" s="107">
        <f t="shared" ref="X93:X95" si="77">C93/C81*100-100</f>
        <v>13.621584829250239</v>
      </c>
      <c r="Y93" s="107">
        <f t="shared" ref="Y93:Y95" si="78">D93/D81*100-100</f>
        <v>3.3612605329789176</v>
      </c>
      <c r="Z93" s="107">
        <f t="shared" ref="Z93:Z95" si="79">E93/E81*100-100</f>
        <v>5.6776420451302982</v>
      </c>
      <c r="AA93" s="107">
        <f t="shared" ref="AA93:AA95" si="80">F93/F81*100-100</f>
        <v>11.736686492786646</v>
      </c>
      <c r="AB93" s="107">
        <f t="shared" ref="AB93:AB95" si="81">G93/G81*100-100</f>
        <v>4.5015098552947137</v>
      </c>
      <c r="AC93" s="107">
        <f t="shared" ref="AC93:AC95" si="82">H93/H81*100-100</f>
        <v>3.5935095079587995</v>
      </c>
      <c r="AD93" s="107">
        <f t="shared" ref="AD93:AD95" si="83">I93/I81*100-100</f>
        <v>4.5721381935865111</v>
      </c>
      <c r="AE93" s="107">
        <f t="shared" ref="AE93:AE95" si="84">J93/J81*100-100</f>
        <v>-0.4170184302275004</v>
      </c>
      <c r="AF93" s="107">
        <f t="shared" ref="AF93:AF95" si="85">K93/K81*100-100</f>
        <v>9.6300822607200445</v>
      </c>
      <c r="AG93" s="107">
        <f t="shared" ref="AG93:AG95" si="86">L93/L81*100-100</f>
        <v>4.1481492473230333</v>
      </c>
      <c r="AH93" s="107">
        <f t="shared" ref="AH93:AH95" si="87">M93/M81*100-100</f>
        <v>3.1580665936364198</v>
      </c>
      <c r="AI93" s="107">
        <f t="shared" ref="AI93:AI95" si="88">N93/N81*100-100</f>
        <v>4.8112591000628129</v>
      </c>
      <c r="AJ93" s="107">
        <f t="shared" ref="AJ93:AJ95" si="89">O93/O81*100-100</f>
        <v>4.6199786358167358</v>
      </c>
      <c r="AK93" s="107">
        <f t="shared" ref="AK93:AK95" si="90">P93/P81*100-100</f>
        <v>-2.1869862922388137</v>
      </c>
      <c r="AL93" s="107">
        <f t="shared" ref="AL93:AL95" si="91">Q93/Q81*100-100</f>
        <v>12.876089426581586</v>
      </c>
      <c r="AM93" s="107">
        <f t="shared" ref="AM93:AM95" si="92">R93/R81*100-100</f>
        <v>2.5372117876001141</v>
      </c>
      <c r="AN93" s="107">
        <f t="shared" ref="AN93:AN95" si="93">S93/S81*100-100</f>
        <v>7.2372711658014168</v>
      </c>
      <c r="AO93" s="107">
        <f t="shared" ref="AO93:AO95" si="94">T93/T81*100-100</f>
        <v>4.272034013483065</v>
      </c>
      <c r="AP93" s="71"/>
      <c r="AQ93" s="71"/>
      <c r="AR93" s="72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M93" s="72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3"/>
      <c r="CA93" s="73"/>
      <c r="CB93" s="73"/>
      <c r="CC93" s="73"/>
      <c r="CD93" s="73"/>
      <c r="CE93" s="73"/>
      <c r="CF93" s="73"/>
    </row>
    <row r="94" spans="1:84" s="74" customFormat="1" ht="21" x14ac:dyDescent="0.45">
      <c r="A94" s="108">
        <v>43862</v>
      </c>
      <c r="B94" s="109">
        <v>127.52489777054306</v>
      </c>
      <c r="C94" s="109">
        <v>66.166769632038154</v>
      </c>
      <c r="D94" s="109">
        <v>122.74463954669949</v>
      </c>
      <c r="E94" s="109">
        <v>123.4103178119114</v>
      </c>
      <c r="F94" s="109">
        <v>119.53509062100542</v>
      </c>
      <c r="G94" s="109">
        <v>123.18867111915262</v>
      </c>
      <c r="H94" s="109">
        <v>124.84049220237186</v>
      </c>
      <c r="I94" s="109">
        <v>130.0108786821028</v>
      </c>
      <c r="J94" s="109">
        <v>121.03613465820263</v>
      </c>
      <c r="K94" s="109">
        <v>149.62097348478636</v>
      </c>
      <c r="L94" s="109">
        <v>128.5436411659945</v>
      </c>
      <c r="M94" s="109">
        <v>117.9794813449614</v>
      </c>
      <c r="N94" s="109">
        <v>121.05612168804392</v>
      </c>
      <c r="O94" s="109">
        <v>124.69421260235168</v>
      </c>
      <c r="P94" s="109">
        <v>124.48823276048293</v>
      </c>
      <c r="Q94" s="109">
        <v>133.83568970501622</v>
      </c>
      <c r="R94" s="109">
        <v>118.25865615435038</v>
      </c>
      <c r="S94" s="109">
        <v>137.12398627924529</v>
      </c>
      <c r="T94" s="109">
        <v>125.5278210062371</v>
      </c>
      <c r="U94" s="71"/>
      <c r="V94" s="108">
        <v>43862</v>
      </c>
      <c r="W94" s="109">
        <f t="shared" si="76"/>
        <v>1.2210856704929967</v>
      </c>
      <c r="X94" s="109">
        <f t="shared" si="77"/>
        <v>1.7387285773533563</v>
      </c>
      <c r="Y94" s="109">
        <f t="shared" si="78"/>
        <v>0.37853014534165652</v>
      </c>
      <c r="Z94" s="109">
        <f t="shared" si="79"/>
        <v>2.8463702936291355</v>
      </c>
      <c r="AA94" s="109">
        <f t="shared" si="80"/>
        <v>-1.2722274094146115</v>
      </c>
      <c r="AB94" s="109">
        <f t="shared" si="81"/>
        <v>3.4240913327165714</v>
      </c>
      <c r="AC94" s="109">
        <f t="shared" si="82"/>
        <v>3.1262525159904158</v>
      </c>
      <c r="AD94" s="109">
        <f t="shared" si="83"/>
        <v>9.9475946481808251</v>
      </c>
      <c r="AE94" s="109">
        <f t="shared" si="84"/>
        <v>-0.9793555268681331</v>
      </c>
      <c r="AF94" s="109">
        <f t="shared" si="85"/>
        <v>9.8513785343884024</v>
      </c>
      <c r="AG94" s="109">
        <f t="shared" si="86"/>
        <v>3.7291809688843216</v>
      </c>
      <c r="AH94" s="109">
        <f t="shared" si="87"/>
        <v>1.1017827173344585</v>
      </c>
      <c r="AI94" s="109">
        <f t="shared" si="88"/>
        <v>-0.51731127158565471</v>
      </c>
      <c r="AJ94" s="109">
        <f t="shared" si="89"/>
        <v>4.0022201782929443</v>
      </c>
      <c r="AK94" s="109">
        <f t="shared" si="90"/>
        <v>-3.0707094048312911</v>
      </c>
      <c r="AL94" s="109">
        <f t="shared" si="91"/>
        <v>2.0361062394731704</v>
      </c>
      <c r="AM94" s="109">
        <f t="shared" si="92"/>
        <v>2.4657115776089711</v>
      </c>
      <c r="AN94" s="109">
        <f t="shared" si="93"/>
        <v>4.5077067828256219</v>
      </c>
      <c r="AO94" s="109">
        <f t="shared" si="94"/>
        <v>2.3243513946354994</v>
      </c>
      <c r="AP94" s="71"/>
      <c r="AQ94" s="71"/>
      <c r="AR94" s="72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M94" s="72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  <c r="CA94" s="73"/>
      <c r="CB94" s="73"/>
      <c r="CC94" s="73"/>
      <c r="CD94" s="73"/>
      <c r="CE94" s="73"/>
      <c r="CF94" s="73"/>
    </row>
    <row r="95" spans="1:84" s="74" customFormat="1" ht="21" x14ac:dyDescent="0.45">
      <c r="A95" s="108">
        <v>43891</v>
      </c>
      <c r="B95" s="109">
        <v>131.11246217944799</v>
      </c>
      <c r="C95" s="109">
        <v>62.731780812183281</v>
      </c>
      <c r="D95" s="109">
        <v>118.11929564249728</v>
      </c>
      <c r="E95" s="109">
        <v>124.39460031308323</v>
      </c>
      <c r="F95" s="109">
        <v>115.15056180609461</v>
      </c>
      <c r="G95" s="109">
        <v>118.73018606410193</v>
      </c>
      <c r="H95" s="109">
        <v>108.91114181471156</v>
      </c>
      <c r="I95" s="109">
        <v>95.712121828601155</v>
      </c>
      <c r="J95" s="109">
        <v>133.01362125178986</v>
      </c>
      <c r="K95" s="109">
        <v>147.13876864871131</v>
      </c>
      <c r="L95" s="109">
        <v>128.44850854985762</v>
      </c>
      <c r="M95" s="109">
        <v>116.806101847143</v>
      </c>
      <c r="N95" s="109">
        <v>116.96668211671307</v>
      </c>
      <c r="O95" s="109">
        <v>124.97987158642098</v>
      </c>
      <c r="P95" s="109">
        <v>110.79769706368548</v>
      </c>
      <c r="Q95" s="109">
        <v>128.34501802466332</v>
      </c>
      <c r="R95" s="109">
        <v>103.19820366656573</v>
      </c>
      <c r="S95" s="109">
        <v>128.02021181185808</v>
      </c>
      <c r="T95" s="109">
        <v>120.91118323391389</v>
      </c>
      <c r="U95" s="71"/>
      <c r="V95" s="108">
        <v>43891</v>
      </c>
      <c r="W95" s="109">
        <f t="shared" si="76"/>
        <v>-0.85831726878285508</v>
      </c>
      <c r="X95" s="109">
        <f t="shared" si="77"/>
        <v>-4.094400790703375</v>
      </c>
      <c r="Y95" s="109">
        <f t="shared" si="78"/>
        <v>-7.0647726019827815</v>
      </c>
      <c r="Z95" s="109">
        <f t="shared" si="79"/>
        <v>0.37562188941311092</v>
      </c>
      <c r="AA95" s="109">
        <f t="shared" si="80"/>
        <v>0.102988981415848</v>
      </c>
      <c r="AB95" s="109">
        <f t="shared" si="81"/>
        <v>-1.5917356911466669</v>
      </c>
      <c r="AC95" s="109">
        <f t="shared" si="82"/>
        <v>-11.684814482063516</v>
      </c>
      <c r="AD95" s="109">
        <f t="shared" si="83"/>
        <v>-28.958939012160755</v>
      </c>
      <c r="AE95" s="109">
        <f t="shared" si="84"/>
        <v>7.0926955086481485</v>
      </c>
      <c r="AF95" s="109">
        <f t="shared" si="85"/>
        <v>5.377916756238065</v>
      </c>
      <c r="AG95" s="109">
        <f t="shared" si="86"/>
        <v>2.6400319379898747</v>
      </c>
      <c r="AH95" s="109">
        <f t="shared" si="87"/>
        <v>-2.5373464880578069</v>
      </c>
      <c r="AI95" s="109">
        <f t="shared" si="88"/>
        <v>-9.382001378541247</v>
      </c>
      <c r="AJ95" s="109">
        <f t="shared" si="89"/>
        <v>2.8542557775360251</v>
      </c>
      <c r="AK95" s="109">
        <f t="shared" si="90"/>
        <v>-14.805074408883783</v>
      </c>
      <c r="AL95" s="109">
        <f t="shared" si="91"/>
        <v>-6.9477230887930546</v>
      </c>
      <c r="AM95" s="109">
        <f t="shared" si="92"/>
        <v>-14.581756974985751</v>
      </c>
      <c r="AN95" s="109">
        <f t="shared" si="93"/>
        <v>-4.4346930325947795</v>
      </c>
      <c r="AO95" s="109">
        <f t="shared" si="94"/>
        <v>-3.9893801639335464</v>
      </c>
      <c r="AP95" s="71"/>
      <c r="AQ95" s="71"/>
      <c r="AR95" s="72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M95" s="72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</row>
    <row r="96" spans="1:84" s="74" customFormat="1" ht="21" x14ac:dyDescent="0.45">
      <c r="A96" s="108">
        <v>43922</v>
      </c>
      <c r="B96" s="109">
        <v>113.87401330255716</v>
      </c>
      <c r="C96" s="109">
        <v>61.361388841744926</v>
      </c>
      <c r="D96" s="109">
        <v>110.63111546384036</v>
      </c>
      <c r="E96" s="109">
        <v>107.46401779604544</v>
      </c>
      <c r="F96" s="109">
        <v>119.04624816991598</v>
      </c>
      <c r="G96" s="109">
        <v>112.78620559496694</v>
      </c>
      <c r="H96" s="109">
        <v>86.755933488151371</v>
      </c>
      <c r="I96" s="109">
        <v>72.385541563340851</v>
      </c>
      <c r="J96" s="109">
        <v>123.77910220654756</v>
      </c>
      <c r="K96" s="109">
        <v>137.57004127693682</v>
      </c>
      <c r="L96" s="109">
        <v>128.24654199425387</v>
      </c>
      <c r="M96" s="109">
        <v>117.69181540698632</v>
      </c>
      <c r="N96" s="109">
        <v>119.62403058801837</v>
      </c>
      <c r="O96" s="109">
        <v>123.32830833831127</v>
      </c>
      <c r="P96" s="109">
        <v>92.436555872559893</v>
      </c>
      <c r="Q96" s="109">
        <v>110.74932564749621</v>
      </c>
      <c r="R96" s="109">
        <v>87.822085352443793</v>
      </c>
      <c r="S96" s="109">
        <v>116.49807563203544</v>
      </c>
      <c r="T96" s="109">
        <v>112.08808973560548</v>
      </c>
      <c r="U96" s="71"/>
      <c r="V96" s="108">
        <v>43922</v>
      </c>
      <c r="W96" s="109">
        <f t="shared" ref="W96:W98" si="95">B96/B84*100-100</f>
        <v>-2.8467479844789239</v>
      </c>
      <c r="X96" s="109">
        <f t="shared" ref="X96:X98" si="96">C96/C84*100-100</f>
        <v>-10.191485067437995</v>
      </c>
      <c r="Y96" s="109">
        <f t="shared" ref="Y96:Y98" si="97">D96/D84*100-100</f>
        <v>-10.997257171293668</v>
      </c>
      <c r="Z96" s="109">
        <f t="shared" ref="Z96:Z98" si="98">E96/E84*100-100</f>
        <v>-10.354658662928188</v>
      </c>
      <c r="AA96" s="109">
        <f t="shared" ref="AA96:AA98" si="99">F96/F84*100-100</f>
        <v>-8.9847097938363021</v>
      </c>
      <c r="AB96" s="109">
        <f t="shared" ref="AB96:AB98" si="100">G96/G84*100-100</f>
        <v>-7.0626383195613869</v>
      </c>
      <c r="AC96" s="109">
        <f t="shared" ref="AC96:AC98" si="101">H96/H84*100-100</f>
        <v>-28.854799464385536</v>
      </c>
      <c r="AD96" s="109">
        <f t="shared" ref="AD96:AD98" si="102">I96/I84*100-100</f>
        <v>-45.586755117141522</v>
      </c>
      <c r="AE96" s="109">
        <f t="shared" ref="AE96:AE98" si="103">J96/J84*100-100</f>
        <v>-3.714414545621807</v>
      </c>
      <c r="AF96" s="109">
        <f t="shared" ref="AF96:AF98" si="104">K96/K84*100-100</f>
        <v>-2.3196442016973577</v>
      </c>
      <c r="AG96" s="109">
        <f t="shared" ref="AG96:AG98" si="105">L96/L84*100-100</f>
        <v>2.0190569734023001</v>
      </c>
      <c r="AH96" s="109">
        <f t="shared" ref="AH96:AH98" si="106">M96/M84*100-100</f>
        <v>-6.1922806432435635</v>
      </c>
      <c r="AI96" s="109">
        <f t="shared" ref="AI96:AI98" si="107">N96/N84*100-100</f>
        <v>-1.8037562350010887</v>
      </c>
      <c r="AJ96" s="109">
        <f t="shared" ref="AJ96:AJ98" si="108">O96/O84*100-100</f>
        <v>1.5904987160013917</v>
      </c>
      <c r="AK96" s="109">
        <f t="shared" ref="AK96:AK98" si="109">P96/P84*100-100</f>
        <v>-18.422297230050418</v>
      </c>
      <c r="AL96" s="109">
        <f t="shared" ref="AL96:AL98" si="110">Q96/Q84*100-100</f>
        <v>-15.713403821320711</v>
      </c>
      <c r="AM96" s="109">
        <f t="shared" ref="AM96:AM98" si="111">R96/R84*100-100</f>
        <v>-25.757205071000428</v>
      </c>
      <c r="AN96" s="109">
        <f t="shared" ref="AN96:AN98" si="112">S96/S84*100-100</f>
        <v>-14.583786242161096</v>
      </c>
      <c r="AO96" s="109">
        <f t="shared" ref="AO96:AO98" si="113">T96/T84*100-100</f>
        <v>-9.581170631282049</v>
      </c>
      <c r="AP96" s="71"/>
      <c r="AQ96" s="71"/>
      <c r="AR96" s="72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M96" s="72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3"/>
      <c r="CA96" s="73"/>
      <c r="CB96" s="73"/>
      <c r="CC96" s="73"/>
      <c r="CD96" s="73"/>
      <c r="CE96" s="73"/>
      <c r="CF96" s="73"/>
    </row>
    <row r="97" spans="1:84" s="74" customFormat="1" ht="21" x14ac:dyDescent="0.45">
      <c r="A97" s="108">
        <v>43952</v>
      </c>
      <c r="B97" s="109">
        <v>110.23511903253215</v>
      </c>
      <c r="C97" s="109">
        <v>65.335893427394765</v>
      </c>
      <c r="D97" s="109">
        <v>111.01196143858104</v>
      </c>
      <c r="E97" s="109">
        <v>101.50975843415524</v>
      </c>
      <c r="F97" s="109">
        <v>130.23266855357474</v>
      </c>
      <c r="G97" s="109">
        <v>108.93597249369654</v>
      </c>
      <c r="H97" s="109">
        <v>83.636189603346324</v>
      </c>
      <c r="I97" s="109">
        <v>84.605609567489793</v>
      </c>
      <c r="J97" s="109">
        <v>122.79580207098711</v>
      </c>
      <c r="K97" s="109">
        <v>139.0235760928218</v>
      </c>
      <c r="L97" s="109">
        <v>127.91006377112609</v>
      </c>
      <c r="M97" s="109">
        <v>111.3760837123057</v>
      </c>
      <c r="N97" s="109">
        <v>106.25787397413555</v>
      </c>
      <c r="O97" s="109">
        <v>123.12334599469168</v>
      </c>
      <c r="P97" s="109">
        <v>89.9438463732494</v>
      </c>
      <c r="Q97" s="109">
        <v>117.22524849195923</v>
      </c>
      <c r="R97" s="109">
        <v>91.892481835732895</v>
      </c>
      <c r="S97" s="109">
        <v>110.42672117486038</v>
      </c>
      <c r="T97" s="109">
        <v>110.96427402173238</v>
      </c>
      <c r="U97" s="71"/>
      <c r="V97" s="108">
        <v>43952</v>
      </c>
      <c r="W97" s="109">
        <f t="shared" si="95"/>
        <v>-2.2493159677634935</v>
      </c>
      <c r="X97" s="109">
        <f t="shared" si="96"/>
        <v>-18.466446127582103</v>
      </c>
      <c r="Y97" s="109">
        <f t="shared" si="97"/>
        <v>-11.130221158850702</v>
      </c>
      <c r="Z97" s="109">
        <f t="shared" si="98"/>
        <v>-10.065040889058565</v>
      </c>
      <c r="AA97" s="109">
        <f t="shared" si="99"/>
        <v>-5.7755367390468706</v>
      </c>
      <c r="AB97" s="109">
        <f t="shared" si="100"/>
        <v>-8.8804648843496636</v>
      </c>
      <c r="AC97" s="109">
        <f t="shared" si="101"/>
        <v>-32.023526140771608</v>
      </c>
      <c r="AD97" s="109">
        <f t="shared" si="102"/>
        <v>-37.265630186234723</v>
      </c>
      <c r="AE97" s="109">
        <f t="shared" si="103"/>
        <v>-3.6922054773437196</v>
      </c>
      <c r="AF97" s="109">
        <f t="shared" si="104"/>
        <v>-6.2993085942685241</v>
      </c>
      <c r="AG97" s="109">
        <f t="shared" si="105"/>
        <v>1.1617899164522356</v>
      </c>
      <c r="AH97" s="109">
        <f t="shared" si="106"/>
        <v>-8.8075351280141945</v>
      </c>
      <c r="AI97" s="109">
        <f t="shared" si="107"/>
        <v>-11.522658583505915</v>
      </c>
      <c r="AJ97" s="109">
        <f t="shared" si="108"/>
        <v>0.64929222112797902</v>
      </c>
      <c r="AK97" s="109">
        <f t="shared" si="109"/>
        <v>-14.716055148339109</v>
      </c>
      <c r="AL97" s="109">
        <f t="shared" si="110"/>
        <v>-17.22287099621694</v>
      </c>
      <c r="AM97" s="109">
        <f t="shared" si="111"/>
        <v>-24.231877269714147</v>
      </c>
      <c r="AN97" s="109">
        <f t="shared" si="112"/>
        <v>-17.921813993040359</v>
      </c>
      <c r="AO97" s="109">
        <f t="shared" si="113"/>
        <v>-10.282188759155829</v>
      </c>
      <c r="AP97" s="71"/>
      <c r="AQ97" s="71"/>
      <c r="AR97" s="72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M97" s="72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3"/>
      <c r="CA97" s="73"/>
      <c r="CB97" s="73"/>
      <c r="CC97" s="73"/>
      <c r="CD97" s="73"/>
      <c r="CE97" s="73"/>
      <c r="CF97" s="73"/>
    </row>
    <row r="98" spans="1:84" s="74" customFormat="1" ht="21" x14ac:dyDescent="0.45">
      <c r="A98" s="108">
        <v>43983</v>
      </c>
      <c r="B98" s="109">
        <v>105.32124805387723</v>
      </c>
      <c r="C98" s="109">
        <v>58.927594832523617</v>
      </c>
      <c r="D98" s="109">
        <v>113.42320496762099</v>
      </c>
      <c r="E98" s="109">
        <v>105.86841366265668</v>
      </c>
      <c r="F98" s="109">
        <v>118.13640975735527</v>
      </c>
      <c r="G98" s="109">
        <v>111.41772986305631</v>
      </c>
      <c r="H98" s="109">
        <v>82.817014212539618</v>
      </c>
      <c r="I98" s="109">
        <v>73.822656568287115</v>
      </c>
      <c r="J98" s="109">
        <v>126.8140688363812</v>
      </c>
      <c r="K98" s="109">
        <v>139.78748331334202</v>
      </c>
      <c r="L98" s="109">
        <v>127.90979838722207</v>
      </c>
      <c r="M98" s="109">
        <v>107.81865620093662</v>
      </c>
      <c r="N98" s="109">
        <v>100.50159522680917</v>
      </c>
      <c r="O98" s="109">
        <v>123.27407282480578</v>
      </c>
      <c r="P98" s="109">
        <v>95.182663964875829</v>
      </c>
      <c r="Q98" s="109">
        <v>127.0670419455622</v>
      </c>
      <c r="R98" s="109">
        <v>94.024157648139138</v>
      </c>
      <c r="S98" s="109">
        <v>112.32764779300364</v>
      </c>
      <c r="T98" s="109">
        <v>111.0117160143564</v>
      </c>
      <c r="U98" s="71"/>
      <c r="V98" s="108">
        <v>43983</v>
      </c>
      <c r="W98" s="109">
        <f t="shared" si="95"/>
        <v>-2.2158774862036381</v>
      </c>
      <c r="X98" s="109">
        <f t="shared" si="96"/>
        <v>-9.7452744887688993</v>
      </c>
      <c r="Y98" s="109">
        <f t="shared" si="97"/>
        <v>-3.618758258298385</v>
      </c>
      <c r="Z98" s="109">
        <f t="shared" si="98"/>
        <v>-3.7773409792587103</v>
      </c>
      <c r="AA98" s="109">
        <f t="shared" si="99"/>
        <v>-9.2752692674816615</v>
      </c>
      <c r="AB98" s="109">
        <f t="shared" si="100"/>
        <v>-5.4188001291968533</v>
      </c>
      <c r="AC98" s="109">
        <f t="shared" si="101"/>
        <v>-30.428330376113664</v>
      </c>
      <c r="AD98" s="109">
        <f t="shared" si="102"/>
        <v>-45.907051392604259</v>
      </c>
      <c r="AE98" s="109">
        <f t="shared" si="103"/>
        <v>2.022883429444704</v>
      </c>
      <c r="AF98" s="109">
        <f t="shared" si="104"/>
        <v>-2.5991025567875852</v>
      </c>
      <c r="AG98" s="109">
        <f t="shared" si="105"/>
        <v>1.0480416280144595</v>
      </c>
      <c r="AH98" s="109">
        <f t="shared" si="106"/>
        <v>-8.6895783233830173</v>
      </c>
      <c r="AI98" s="109">
        <f t="shared" si="107"/>
        <v>-15.921900508517282</v>
      </c>
      <c r="AJ98" s="109">
        <f t="shared" si="108"/>
        <v>0.22372718882908771</v>
      </c>
      <c r="AK98" s="109">
        <f t="shared" si="109"/>
        <v>-9.7560293990592868</v>
      </c>
      <c r="AL98" s="109">
        <f t="shared" si="110"/>
        <v>-8.406477710505925</v>
      </c>
      <c r="AM98" s="109">
        <f t="shared" si="111"/>
        <v>-21.151872122983121</v>
      </c>
      <c r="AN98" s="109">
        <f t="shared" si="112"/>
        <v>-14.915556463131054</v>
      </c>
      <c r="AO98" s="109">
        <f t="shared" si="113"/>
        <v>-7.8735157842321257</v>
      </c>
      <c r="AP98" s="71"/>
      <c r="AQ98" s="71"/>
      <c r="AR98" s="72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M98" s="72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  <c r="CA98" s="73"/>
      <c r="CB98" s="73"/>
      <c r="CC98" s="73"/>
      <c r="CD98" s="73"/>
      <c r="CE98" s="73"/>
      <c r="CF98" s="73"/>
    </row>
    <row r="99" spans="1:84" s="74" customFormat="1" ht="21" x14ac:dyDescent="0.45">
      <c r="A99" s="108">
        <v>44013</v>
      </c>
      <c r="B99" s="109">
        <v>109.32659995353423</v>
      </c>
      <c r="C99" s="109">
        <v>70.35327108603849</v>
      </c>
      <c r="D99" s="109">
        <v>121.82906287693781</v>
      </c>
      <c r="E99" s="109">
        <v>104.08296915347022</v>
      </c>
      <c r="F99" s="109">
        <v>131.67828034882379</v>
      </c>
      <c r="G99" s="109">
        <v>117.16605260449762</v>
      </c>
      <c r="H99" s="109">
        <v>100.76327879038354</v>
      </c>
      <c r="I99" s="109">
        <v>85.210530951682401</v>
      </c>
      <c r="J99" s="109">
        <v>128.95840586123356</v>
      </c>
      <c r="K99" s="109">
        <v>150.97705947217187</v>
      </c>
      <c r="L99" s="109">
        <v>129.14070065136829</v>
      </c>
      <c r="M99" s="109">
        <v>115.56874060566261</v>
      </c>
      <c r="N99" s="109">
        <v>116.83750012626636</v>
      </c>
      <c r="O99" s="109">
        <v>123.52378106236569</v>
      </c>
      <c r="P99" s="109">
        <v>109.67302421379813</v>
      </c>
      <c r="Q99" s="109">
        <v>139.03838546074149</v>
      </c>
      <c r="R99" s="109">
        <v>99.361178339621915</v>
      </c>
      <c r="S99" s="109">
        <v>119.27342217919596</v>
      </c>
      <c r="T99" s="109">
        <v>118.26070763784737</v>
      </c>
      <c r="U99" s="71"/>
      <c r="V99" s="108">
        <v>44013</v>
      </c>
      <c r="W99" s="109">
        <f t="shared" ref="W99:W101" si="114">B99/B87*100-100</f>
        <v>-4.6127826102804192E-3</v>
      </c>
      <c r="X99" s="109">
        <f t="shared" ref="X99:X101" si="115">C99/C87*100-100</f>
        <v>-7.5233569660995698</v>
      </c>
      <c r="Y99" s="109">
        <f t="shared" ref="Y99:Y101" si="116">D99/D87*100-100</f>
        <v>-0.24069977218734095</v>
      </c>
      <c r="Z99" s="109">
        <f t="shared" ref="Z99:Z101" si="117">E99/E87*100-100</f>
        <v>0.2510094135203218</v>
      </c>
      <c r="AA99" s="109">
        <f t="shared" ref="AA99:AA101" si="118">F99/F87*100-100</f>
        <v>-1.2158479052629616</v>
      </c>
      <c r="AB99" s="109">
        <f t="shared" ref="AB99:AB101" si="119">G99/G87*100-100</f>
        <v>-1.5510270599088756</v>
      </c>
      <c r="AC99" s="109">
        <f t="shared" ref="AC99:AC101" si="120">H99/H87*100-100</f>
        <v>-15.846572770160549</v>
      </c>
      <c r="AD99" s="109">
        <f t="shared" ref="AD99:AD101" si="121">I99/I87*100-100</f>
        <v>-39.588456504454491</v>
      </c>
      <c r="AE99" s="109">
        <f t="shared" ref="AE99:AE101" si="122">J99/J87*100-100</f>
        <v>-0.69061612121433313</v>
      </c>
      <c r="AF99" s="109">
        <f t="shared" ref="AF99:AF101" si="123">K99/K87*100-100</f>
        <v>2.4279622135335615</v>
      </c>
      <c r="AG99" s="109">
        <f t="shared" ref="AG99:AG101" si="124">L99/L87*100-100</f>
        <v>1.5013178616000573</v>
      </c>
      <c r="AH99" s="109">
        <f t="shared" ref="AH99:AH101" si="125">M99/M87*100-100</f>
        <v>-7.080036197014266</v>
      </c>
      <c r="AI99" s="109">
        <f t="shared" ref="AI99:AI101" si="126">N99/N87*100-100</f>
        <v>-2.8227265532599972</v>
      </c>
      <c r="AJ99" s="109">
        <f t="shared" ref="AJ99:AJ101" si="127">O99/O87*100-100</f>
        <v>0.26704150697385387</v>
      </c>
      <c r="AK99" s="109">
        <f t="shared" ref="AK99:AK101" si="128">P99/P87*100-100</f>
        <v>-4.628377268304888</v>
      </c>
      <c r="AL99" s="109">
        <f t="shared" ref="AL99:AL101" si="129">Q99/Q87*100-100</f>
        <v>-3.7571747657314916</v>
      </c>
      <c r="AM99" s="109">
        <f t="shared" ref="AM99:AM101" si="130">R99/R87*100-100</f>
        <v>-16.859655334644103</v>
      </c>
      <c r="AN99" s="109">
        <f t="shared" ref="AN99:AN101" si="131">S99/S87*100-100</f>
        <v>-10.054164689010051</v>
      </c>
      <c r="AO99" s="109">
        <f t="shared" ref="AO99:AO101" si="132">T99/T87*100-100</f>
        <v>-3.8814203784131536</v>
      </c>
      <c r="AP99" s="71"/>
      <c r="AQ99" s="71"/>
      <c r="AR99" s="72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M99" s="72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3"/>
      <c r="CA99" s="73"/>
      <c r="CB99" s="73"/>
      <c r="CC99" s="73"/>
      <c r="CD99" s="73"/>
      <c r="CE99" s="73"/>
      <c r="CF99" s="73"/>
    </row>
    <row r="100" spans="1:84" s="74" customFormat="1" ht="21" x14ac:dyDescent="0.45">
      <c r="A100" s="108">
        <v>44044</v>
      </c>
      <c r="B100" s="109">
        <v>111.9238867073848</v>
      </c>
      <c r="C100" s="109">
        <v>75.016334462527752</v>
      </c>
      <c r="D100" s="109">
        <v>119.28853846349173</v>
      </c>
      <c r="E100" s="109">
        <v>115.14801357159006</v>
      </c>
      <c r="F100" s="109">
        <v>135.0580396873068</v>
      </c>
      <c r="G100" s="109">
        <v>122.84603071351793</v>
      </c>
      <c r="H100" s="109">
        <v>105.63936987683076</v>
      </c>
      <c r="I100" s="109">
        <v>97.910833069030446</v>
      </c>
      <c r="J100" s="109">
        <v>127.81001428454101</v>
      </c>
      <c r="K100" s="109">
        <v>148.79335200688101</v>
      </c>
      <c r="L100" s="109">
        <v>130.03843308703514</v>
      </c>
      <c r="M100" s="109">
        <v>114.42575211251878</v>
      </c>
      <c r="N100" s="109">
        <v>104.85501381546275</v>
      </c>
      <c r="O100" s="109">
        <v>123.30297929840749</v>
      </c>
      <c r="P100" s="109">
        <v>113.00644311482891</v>
      </c>
      <c r="Q100" s="109">
        <v>141.60271350898662</v>
      </c>
      <c r="R100" s="109">
        <v>104.81141481215278</v>
      </c>
      <c r="S100" s="109">
        <v>125.90260988295496</v>
      </c>
      <c r="T100" s="109">
        <v>120.62693709092541</v>
      </c>
      <c r="U100" s="71"/>
      <c r="V100" s="108">
        <v>44044</v>
      </c>
      <c r="W100" s="109">
        <f t="shared" si="114"/>
        <v>-0.30408619188135333</v>
      </c>
      <c r="X100" s="109">
        <f t="shared" si="115"/>
        <v>0.21764332225208705</v>
      </c>
      <c r="Y100" s="109">
        <f t="shared" si="116"/>
        <v>2.4004907693874884</v>
      </c>
      <c r="Z100" s="109">
        <f t="shared" si="117"/>
        <v>9.695305086583403</v>
      </c>
      <c r="AA100" s="109">
        <f t="shared" si="118"/>
        <v>0.82784030097799643</v>
      </c>
      <c r="AB100" s="109">
        <f t="shared" si="119"/>
        <v>1.5029604451045628</v>
      </c>
      <c r="AC100" s="109">
        <f t="shared" si="120"/>
        <v>-12.019111125440332</v>
      </c>
      <c r="AD100" s="109">
        <f t="shared" si="121"/>
        <v>-27.584174684680235</v>
      </c>
      <c r="AE100" s="109">
        <f t="shared" si="122"/>
        <v>2.8669471992867983</v>
      </c>
      <c r="AF100" s="109">
        <f t="shared" si="123"/>
        <v>5.5543351627020314</v>
      </c>
      <c r="AG100" s="109">
        <f t="shared" si="124"/>
        <v>2.2325231334705791</v>
      </c>
      <c r="AH100" s="109">
        <f t="shared" si="125"/>
        <v>-5.3956636545938323</v>
      </c>
      <c r="AI100" s="109">
        <f t="shared" si="126"/>
        <v>-4.7438505581132091</v>
      </c>
      <c r="AJ100" s="109">
        <f t="shared" si="127"/>
        <v>-0.32890073039361312</v>
      </c>
      <c r="AK100" s="109">
        <f t="shared" si="128"/>
        <v>-2.3153955299285229</v>
      </c>
      <c r="AL100" s="109">
        <f t="shared" si="129"/>
        <v>-1.2000281039636747</v>
      </c>
      <c r="AM100" s="109">
        <f t="shared" si="130"/>
        <v>-12.290364219815601</v>
      </c>
      <c r="AN100" s="109">
        <f t="shared" si="131"/>
        <v>-5.0562368181862496</v>
      </c>
      <c r="AO100" s="109">
        <f t="shared" si="132"/>
        <v>-1.1138432006277128</v>
      </c>
      <c r="AP100" s="71"/>
      <c r="AQ100" s="71"/>
      <c r="AR100" s="72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M100" s="72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73"/>
      <c r="BY100" s="73"/>
      <c r="BZ100" s="73"/>
      <c r="CA100" s="73"/>
      <c r="CB100" s="73"/>
      <c r="CC100" s="73"/>
      <c r="CD100" s="73"/>
      <c r="CE100" s="73"/>
      <c r="CF100" s="73"/>
    </row>
    <row r="101" spans="1:84" s="74" customFormat="1" ht="21" x14ac:dyDescent="0.45">
      <c r="A101" s="108">
        <v>44075</v>
      </c>
      <c r="B101" s="109">
        <v>108.34461833722429</v>
      </c>
      <c r="C101" s="109">
        <v>72.837807063687848</v>
      </c>
      <c r="D101" s="109">
        <v>119.71558197041647</v>
      </c>
      <c r="E101" s="109">
        <v>125.32286074063533</v>
      </c>
      <c r="F101" s="109">
        <v>128.85699243693074</v>
      </c>
      <c r="G101" s="109">
        <v>127.04023512024314</v>
      </c>
      <c r="H101" s="109">
        <v>110.62632534552722</v>
      </c>
      <c r="I101" s="109">
        <v>99.787751198355267</v>
      </c>
      <c r="J101" s="109">
        <v>129.05531196521798</v>
      </c>
      <c r="K101" s="109">
        <v>149.00676081105516</v>
      </c>
      <c r="L101" s="109">
        <v>131.19453491499686</v>
      </c>
      <c r="M101" s="109">
        <v>113.21118776742495</v>
      </c>
      <c r="N101" s="109">
        <v>110.33703651273002</v>
      </c>
      <c r="O101" s="109">
        <v>123.38444849146448</v>
      </c>
      <c r="P101" s="109">
        <v>107.36869370168277</v>
      </c>
      <c r="Q101" s="109">
        <v>146.0230013858129</v>
      </c>
      <c r="R101" s="109">
        <v>108.1128334288905</v>
      </c>
      <c r="S101" s="109">
        <v>131.53179258727158</v>
      </c>
      <c r="T101" s="109">
        <v>121.82077605505758</v>
      </c>
      <c r="U101" s="71"/>
      <c r="V101" s="108">
        <v>44075</v>
      </c>
      <c r="W101" s="109">
        <f t="shared" si="114"/>
        <v>1.788765212085238</v>
      </c>
      <c r="X101" s="109">
        <f t="shared" si="115"/>
        <v>2.355624873539881</v>
      </c>
      <c r="Y101" s="109">
        <f t="shared" si="116"/>
        <v>7.6507656111304954</v>
      </c>
      <c r="Z101" s="109">
        <f t="shared" si="117"/>
        <v>13.60588417449857</v>
      </c>
      <c r="AA101" s="109">
        <f t="shared" si="118"/>
        <v>-5.6724026241684413</v>
      </c>
      <c r="AB101" s="109">
        <f t="shared" si="119"/>
        <v>4.0987451161157367</v>
      </c>
      <c r="AC101" s="109">
        <f t="shared" si="120"/>
        <v>-10.048271350304447</v>
      </c>
      <c r="AD101" s="109">
        <f t="shared" si="121"/>
        <v>-22.530921512836969</v>
      </c>
      <c r="AE101" s="109">
        <f t="shared" si="122"/>
        <v>6.3848426649937977</v>
      </c>
      <c r="AF101" s="109">
        <f t="shared" si="123"/>
        <v>3.0344447273376431</v>
      </c>
      <c r="AG101" s="109">
        <f t="shared" si="124"/>
        <v>2.7940058259488154</v>
      </c>
      <c r="AH101" s="109">
        <f t="shared" si="125"/>
        <v>-3.6488038657944202</v>
      </c>
      <c r="AI101" s="109">
        <f t="shared" si="126"/>
        <v>-8.7306137682625291</v>
      </c>
      <c r="AJ101" s="109">
        <f t="shared" si="127"/>
        <v>-0.29701976441984357</v>
      </c>
      <c r="AK101" s="109">
        <f t="shared" si="128"/>
        <v>-0.31503482258298732</v>
      </c>
      <c r="AL101" s="109">
        <f t="shared" si="129"/>
        <v>4.2055680854796265</v>
      </c>
      <c r="AM101" s="109">
        <f t="shared" si="130"/>
        <v>-10.135496167773283</v>
      </c>
      <c r="AN101" s="109">
        <f t="shared" si="131"/>
        <v>-0.85947984803750899</v>
      </c>
      <c r="AO101" s="109">
        <f t="shared" si="132"/>
        <v>0.80663269500035994</v>
      </c>
      <c r="AP101" s="71"/>
      <c r="AQ101" s="71"/>
      <c r="AR101" s="72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M101" s="72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73"/>
      <c r="BY101" s="73"/>
      <c r="BZ101" s="73"/>
      <c r="CA101" s="73"/>
      <c r="CB101" s="73"/>
      <c r="CC101" s="73"/>
      <c r="CD101" s="73"/>
      <c r="CE101" s="73"/>
      <c r="CF101" s="73"/>
    </row>
    <row r="102" spans="1:84" s="74" customFormat="1" ht="21" x14ac:dyDescent="0.45">
      <c r="A102" s="108">
        <v>44105</v>
      </c>
      <c r="B102" s="109">
        <v>105.67182366123473</v>
      </c>
      <c r="C102" s="109">
        <v>77.718968058912665</v>
      </c>
      <c r="D102" s="109">
        <v>122.90650645747962</v>
      </c>
      <c r="E102" s="109">
        <v>136.93579462463686</v>
      </c>
      <c r="F102" s="109">
        <v>128.02369566265642</v>
      </c>
      <c r="G102" s="109">
        <v>130.61217941035989</v>
      </c>
      <c r="H102" s="109">
        <v>112.82313425649069</v>
      </c>
      <c r="I102" s="109">
        <v>114.71073195997371</v>
      </c>
      <c r="J102" s="109">
        <v>134.44392100525744</v>
      </c>
      <c r="K102" s="109">
        <v>154.46912175851494</v>
      </c>
      <c r="L102" s="109">
        <v>132.89064229358431</v>
      </c>
      <c r="M102" s="109">
        <v>126.73011860814599</v>
      </c>
      <c r="N102" s="109">
        <v>130.59708681442009</v>
      </c>
      <c r="O102" s="109">
        <v>122.80905098168736</v>
      </c>
      <c r="P102" s="109">
        <v>105.21940399627307</v>
      </c>
      <c r="Q102" s="109">
        <v>154.86931075710282</v>
      </c>
      <c r="R102" s="109">
        <v>117.48623738300472</v>
      </c>
      <c r="S102" s="109">
        <v>136.18220551084158</v>
      </c>
      <c r="T102" s="109">
        <v>125.69431940322193</v>
      </c>
      <c r="U102" s="71"/>
      <c r="V102" s="108">
        <v>44105</v>
      </c>
      <c r="W102" s="109">
        <f t="shared" ref="W102:W104" si="133">B102/B90*100-100</f>
        <v>0.97438126985103679</v>
      </c>
      <c r="X102" s="109">
        <f t="shared" ref="X102:X104" si="134">C102/C90*100-100</f>
        <v>6.9119245279398029</v>
      </c>
      <c r="Y102" s="109">
        <f t="shared" ref="Y102:Y104" si="135">D102/D90*100-100</f>
        <v>5.4507490370555303</v>
      </c>
      <c r="Z102" s="109">
        <f t="shared" ref="Z102:Z104" si="136">E102/E90*100-100</f>
        <v>3.8622804780286799</v>
      </c>
      <c r="AA102" s="109">
        <f t="shared" ref="AA102:AA104" si="137">F102/F90*100-100</f>
        <v>-0.25210351825978705</v>
      </c>
      <c r="AB102" s="109">
        <f t="shared" ref="AB102:AB104" si="138">G102/G90*100-100</f>
        <v>4.4744614605333624</v>
      </c>
      <c r="AC102" s="109">
        <f t="shared" ref="AC102:AC104" si="139">H102/H90*100-100</f>
        <v>-9.6652098298025635</v>
      </c>
      <c r="AD102" s="109">
        <f t="shared" ref="AD102:AD104" si="140">I102/I90*100-100</f>
        <v>-16.60705396618836</v>
      </c>
      <c r="AE102" s="109">
        <f t="shared" ref="AE102:AE104" si="141">J102/J90*100-100</f>
        <v>2.6640930441073465</v>
      </c>
      <c r="AF102" s="109">
        <f t="shared" ref="AF102:AF104" si="142">K102/K90*100-100</f>
        <v>5.6369568925953075</v>
      </c>
      <c r="AG102" s="109">
        <f t="shared" ref="AG102:AG104" si="143">L102/L90*100-100</f>
        <v>2.9437743369407912</v>
      </c>
      <c r="AH102" s="109">
        <f t="shared" ref="AH102:AH104" si="144">M102/M90*100-100</f>
        <v>-1.4795994782622586</v>
      </c>
      <c r="AI102" s="109">
        <f t="shared" ref="AI102:AI104" si="145">N102/N90*100-100</f>
        <v>6.0746751346680412</v>
      </c>
      <c r="AJ102" s="109">
        <f t="shared" ref="AJ102:AJ104" si="146">O102/O90*100-100</f>
        <v>3.7748441280569978E-2</v>
      </c>
      <c r="AK102" s="109">
        <f t="shared" ref="AK102:AK104" si="147">P102/P90*100-100</f>
        <v>13.819296558236061</v>
      </c>
      <c r="AL102" s="109">
        <f t="shared" ref="AL102:AL104" si="148">Q102/Q90*100-100</f>
        <v>8.0034425694352365</v>
      </c>
      <c r="AM102" s="109">
        <f t="shared" ref="AM102:AM104" si="149">R102/R90*100-100</f>
        <v>-4.9110033666283357</v>
      </c>
      <c r="AN102" s="109">
        <f t="shared" ref="AN102:AN104" si="150">S102/S90*100-100</f>
        <v>-0.64232148973283643</v>
      </c>
      <c r="AO102" s="109">
        <f t="shared" ref="AO102:AO104" si="151">T102/T90*100-100</f>
        <v>2.2398126656969026</v>
      </c>
      <c r="AP102" s="71"/>
      <c r="AQ102" s="71"/>
      <c r="AR102" s="72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M102" s="72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73"/>
      <c r="BY102" s="73"/>
      <c r="BZ102" s="73"/>
      <c r="CA102" s="73"/>
      <c r="CB102" s="73"/>
      <c r="CC102" s="73"/>
      <c r="CD102" s="73"/>
      <c r="CE102" s="73"/>
      <c r="CF102" s="73"/>
    </row>
    <row r="103" spans="1:84" s="74" customFormat="1" ht="21" x14ac:dyDescent="0.45">
      <c r="A103" s="108">
        <v>44136</v>
      </c>
      <c r="B103" s="109">
        <v>112.27380085324442</v>
      </c>
      <c r="C103" s="109">
        <v>69.104680465537697</v>
      </c>
      <c r="D103" s="109">
        <v>124.04739691171301</v>
      </c>
      <c r="E103" s="109">
        <v>135.27922467590179</v>
      </c>
      <c r="F103" s="109">
        <v>134.76703267045627</v>
      </c>
      <c r="G103" s="109">
        <v>134.34830259226203</v>
      </c>
      <c r="H103" s="109">
        <v>117.37477974181701</v>
      </c>
      <c r="I103" s="109">
        <v>116.51787937073529</v>
      </c>
      <c r="J103" s="109">
        <v>135.66702299310288</v>
      </c>
      <c r="K103" s="109">
        <v>156.17425375236294</v>
      </c>
      <c r="L103" s="109">
        <v>133.68911381078152</v>
      </c>
      <c r="M103" s="109">
        <v>130.35823513002308</v>
      </c>
      <c r="N103" s="109">
        <v>129.5687873931308</v>
      </c>
      <c r="O103" s="109">
        <v>123.17199221374486</v>
      </c>
      <c r="P103" s="109">
        <v>112.4975493832895</v>
      </c>
      <c r="Q103" s="109">
        <v>153.11279582426971</v>
      </c>
      <c r="R103" s="109">
        <v>118.84593410681029</v>
      </c>
      <c r="S103" s="109">
        <v>143.39225784372192</v>
      </c>
      <c r="T103" s="109">
        <v>128.69471925530442</v>
      </c>
      <c r="U103" s="71"/>
      <c r="V103" s="108">
        <v>44136</v>
      </c>
      <c r="W103" s="109">
        <f t="shared" si="133"/>
        <v>0.67361515404039096</v>
      </c>
      <c r="X103" s="109">
        <f t="shared" si="134"/>
        <v>-6.0780841487964068</v>
      </c>
      <c r="Y103" s="109">
        <f t="shared" si="135"/>
        <v>0.81829976356242184</v>
      </c>
      <c r="Z103" s="109">
        <f t="shared" si="136"/>
        <v>-1.983024172495945</v>
      </c>
      <c r="AA103" s="109">
        <f t="shared" si="137"/>
        <v>-1.8689342702587624</v>
      </c>
      <c r="AB103" s="109">
        <f t="shared" si="138"/>
        <v>4.9216385216472673</v>
      </c>
      <c r="AC103" s="109">
        <f t="shared" si="139"/>
        <v>-7.7926644419333257</v>
      </c>
      <c r="AD103" s="109">
        <f t="shared" si="140"/>
        <v>-18.635942715794968</v>
      </c>
      <c r="AE103" s="109">
        <f t="shared" si="141"/>
        <v>-2.0907051380473689</v>
      </c>
      <c r="AF103" s="109">
        <f t="shared" si="142"/>
        <v>3.3127911878828513</v>
      </c>
      <c r="AG103" s="109">
        <f t="shared" si="143"/>
        <v>2.9790600928375</v>
      </c>
      <c r="AH103" s="109">
        <f t="shared" si="144"/>
        <v>-1.3413399720758434</v>
      </c>
      <c r="AI103" s="109">
        <f t="shared" si="145"/>
        <v>-2.4152552925334874</v>
      </c>
      <c r="AJ103" s="109">
        <f t="shared" si="146"/>
        <v>0.27952623246001451</v>
      </c>
      <c r="AK103" s="109">
        <f t="shared" si="147"/>
        <v>25.208966545324159</v>
      </c>
      <c r="AL103" s="109">
        <f t="shared" si="148"/>
        <v>8.7048268997986611</v>
      </c>
      <c r="AM103" s="109">
        <f t="shared" si="149"/>
        <v>-5.2078516741974994</v>
      </c>
      <c r="AN103" s="109">
        <f t="shared" si="150"/>
        <v>0.47773160425180095</v>
      </c>
      <c r="AO103" s="109">
        <f t="shared" si="151"/>
        <v>1.2722012697345519</v>
      </c>
      <c r="AP103" s="71"/>
      <c r="AQ103" s="71"/>
      <c r="AR103" s="72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M103" s="72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73"/>
      <c r="BY103" s="73"/>
      <c r="BZ103" s="73"/>
      <c r="CA103" s="73"/>
      <c r="CB103" s="73"/>
      <c r="CC103" s="73"/>
      <c r="CD103" s="73"/>
      <c r="CE103" s="73"/>
      <c r="CF103" s="73"/>
    </row>
    <row r="104" spans="1:84" s="74" customFormat="1" ht="21" x14ac:dyDescent="0.45">
      <c r="A104" s="110">
        <v>44166</v>
      </c>
      <c r="B104" s="111">
        <v>120.87372962809795</v>
      </c>
      <c r="C104" s="111">
        <v>72.706368271821134</v>
      </c>
      <c r="D104" s="111">
        <v>135.66342045292362</v>
      </c>
      <c r="E104" s="111">
        <v>144.31872353325491</v>
      </c>
      <c r="F104" s="111">
        <v>137.74857216606352</v>
      </c>
      <c r="G104" s="111">
        <v>135.98761994100366</v>
      </c>
      <c r="H104" s="111">
        <v>127.15400104556822</v>
      </c>
      <c r="I104" s="111">
        <v>145.35517877033257</v>
      </c>
      <c r="J104" s="111">
        <v>159.14234936450757</v>
      </c>
      <c r="K104" s="111">
        <v>167.55667716119942</v>
      </c>
      <c r="L104" s="111">
        <v>134.88796546966609</v>
      </c>
      <c r="M104" s="111">
        <v>142.63297652168924</v>
      </c>
      <c r="N104" s="111">
        <v>150.93048395138732</v>
      </c>
      <c r="O104" s="111">
        <v>124.08441013045591</v>
      </c>
      <c r="P104" s="111">
        <v>110.59020007159684</v>
      </c>
      <c r="Q104" s="111">
        <v>161.04734820798259</v>
      </c>
      <c r="R104" s="111">
        <v>122.81655817829423</v>
      </c>
      <c r="S104" s="111">
        <v>148.92834987864376</v>
      </c>
      <c r="T104" s="111">
        <v>135.9702155941053</v>
      </c>
      <c r="U104" s="71"/>
      <c r="V104" s="110">
        <v>44166</v>
      </c>
      <c r="W104" s="111">
        <f t="shared" si="133"/>
        <v>1.8586140963619044</v>
      </c>
      <c r="X104" s="111">
        <f t="shared" si="134"/>
        <v>15.897472423826827</v>
      </c>
      <c r="Y104" s="111">
        <f t="shared" si="135"/>
        <v>6.8162959225895605</v>
      </c>
      <c r="Z104" s="111">
        <f t="shared" si="136"/>
        <v>9.9426147409571257</v>
      </c>
      <c r="AA104" s="111">
        <f t="shared" si="137"/>
        <v>-3.6286883032565953</v>
      </c>
      <c r="AB104" s="111">
        <f t="shared" si="138"/>
        <v>6.1379291591590572</v>
      </c>
      <c r="AC104" s="111">
        <f t="shared" si="139"/>
        <v>-3.4675508326066478</v>
      </c>
      <c r="AD104" s="111">
        <f t="shared" si="140"/>
        <v>-13.150431311184903</v>
      </c>
      <c r="AE104" s="111">
        <f t="shared" si="141"/>
        <v>9.1977843392215846</v>
      </c>
      <c r="AF104" s="111">
        <f t="shared" si="142"/>
        <v>7.645927883236908</v>
      </c>
      <c r="AG104" s="111">
        <f t="shared" si="143"/>
        <v>3.4472755151108743</v>
      </c>
      <c r="AH104" s="111">
        <f t="shared" si="144"/>
        <v>2.4167024394382111</v>
      </c>
      <c r="AI104" s="111">
        <f t="shared" si="145"/>
        <v>12.031725570581941</v>
      </c>
      <c r="AJ104" s="111">
        <f t="shared" si="146"/>
        <v>0.3692216301477913</v>
      </c>
      <c r="AK104" s="111">
        <f t="shared" si="147"/>
        <v>9.5753297283578576</v>
      </c>
      <c r="AL104" s="111">
        <f t="shared" si="148"/>
        <v>13.661968808505208</v>
      </c>
      <c r="AM104" s="111">
        <f t="shared" si="149"/>
        <v>-2.2223808774552225</v>
      </c>
      <c r="AN104" s="111">
        <f t="shared" si="150"/>
        <v>3.2306039268849673</v>
      </c>
      <c r="AO104" s="111">
        <f t="shared" si="151"/>
        <v>4.0687183057834773</v>
      </c>
      <c r="AP104" s="71"/>
      <c r="AQ104" s="71"/>
      <c r="AR104" s="72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M104" s="72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73"/>
      <c r="BY104" s="73"/>
      <c r="BZ104" s="73"/>
      <c r="CA104" s="73"/>
      <c r="CB104" s="73"/>
      <c r="CC104" s="73"/>
      <c r="CD104" s="73"/>
      <c r="CE104" s="73"/>
      <c r="CF104" s="73"/>
    </row>
    <row r="105" spans="1:84" s="74" customFormat="1" ht="21" x14ac:dyDescent="0.45">
      <c r="A105" s="77">
        <v>44197</v>
      </c>
      <c r="B105" s="78">
        <v>125.83235025902702</v>
      </c>
      <c r="C105" s="78">
        <v>65.544002386632357</v>
      </c>
      <c r="D105" s="78">
        <v>128.63491472561958</v>
      </c>
      <c r="E105" s="78">
        <v>134.07066626958439</v>
      </c>
      <c r="F105" s="78">
        <v>125.09901094754818</v>
      </c>
      <c r="G105" s="78">
        <v>132.08486701585929</v>
      </c>
      <c r="H105" s="78">
        <v>114.98141375397324</v>
      </c>
      <c r="I105" s="78">
        <v>117.96816665405808</v>
      </c>
      <c r="J105" s="78">
        <v>133.9851524047167</v>
      </c>
      <c r="K105" s="78">
        <v>169.02446527159199</v>
      </c>
      <c r="L105" s="78">
        <v>134.18546846641931</v>
      </c>
      <c r="M105" s="78">
        <v>121.00813085391908</v>
      </c>
      <c r="N105" s="78">
        <v>125.28947331740216</v>
      </c>
      <c r="O105" s="78">
        <v>121.79162145374892</v>
      </c>
      <c r="P105" s="78">
        <v>98.754125744975681</v>
      </c>
      <c r="Q105" s="78">
        <v>154.14021400957964</v>
      </c>
      <c r="R105" s="78">
        <v>111.96617362781593</v>
      </c>
      <c r="S105" s="78">
        <v>146.90436432237743</v>
      </c>
      <c r="T105" s="78">
        <v>128.85555476796955</v>
      </c>
      <c r="U105" s="71"/>
      <c r="V105" s="77">
        <v>44197</v>
      </c>
      <c r="W105" s="78">
        <f t="shared" ref="W105:W107" si="152">B105/B93*100-100</f>
        <v>3.0831889743217857</v>
      </c>
      <c r="X105" s="78">
        <f t="shared" ref="X105:X107" si="153">C105/C93*100-100</f>
        <v>-9.9910546215045883</v>
      </c>
      <c r="Y105" s="78">
        <f t="shared" ref="Y105:Y107" si="154">D105/D93*100-100</f>
        <v>1.7609901814380322</v>
      </c>
      <c r="Z105" s="78">
        <f t="shared" ref="Z105:Z107" si="155">E105/E93*100-100</f>
        <v>0.86026064609269781</v>
      </c>
      <c r="AA105" s="78">
        <f t="shared" ref="AA105:AA107" si="156">F105/F93*100-100</f>
        <v>4.0998314177584234</v>
      </c>
      <c r="AB105" s="78">
        <f t="shared" ref="AB105:AB107" si="157">G105/G93*100-100</f>
        <v>5.1800529705840148</v>
      </c>
      <c r="AC105" s="78">
        <f t="shared" ref="AC105:AC107" si="158">H105/H93*100-100</f>
        <v>-9.3385972212766717</v>
      </c>
      <c r="AD105" s="78">
        <f t="shared" ref="AD105:AD107" si="159">I105/I93*100-100</f>
        <v>-7.7801392300924448</v>
      </c>
      <c r="AE105" s="78">
        <f t="shared" ref="AE105:AE107" si="160">J105/J93*100-100</f>
        <v>0.89076044503926255</v>
      </c>
      <c r="AF105" s="78">
        <f t="shared" ref="AF105:AF107" si="161">K105/K93*100-100</f>
        <v>3.1102581954845192</v>
      </c>
      <c r="AG105" s="78">
        <f t="shared" ref="AG105:AG107" si="162">L105/L93*100-100</f>
        <v>3.653518220560855</v>
      </c>
      <c r="AH105" s="78">
        <f t="shared" ref="AH105:AH107" si="163">M105/M93*100-100</f>
        <v>1.7791124149174351</v>
      </c>
      <c r="AI105" s="78">
        <f t="shared" ref="AI105:AI107" si="164">N105/N93*100-100</f>
        <v>-0.16295850695055947</v>
      </c>
      <c r="AJ105" s="78">
        <f t="shared" ref="AJ105:AJ107" si="165">O105/O93*100-100</f>
        <v>-0.11071382432326971</v>
      </c>
      <c r="AK105" s="78">
        <f t="shared" ref="AK105:AK107" si="166">P105/P93*100-100</f>
        <v>-9.7288570861211667</v>
      </c>
      <c r="AL105" s="78">
        <f t="shared" ref="AL105:AL107" si="167">Q105/Q93*100-100</f>
        <v>9.9124467380222683</v>
      </c>
      <c r="AM105" s="78">
        <f t="shared" ref="AM105:AM107" si="168">R105/R93*100-100</f>
        <v>-8.565717645096953</v>
      </c>
      <c r="AN105" s="78">
        <f t="shared" ref="AN105:AN107" si="169">S105/S93*100-100</f>
        <v>3.2856682441025669</v>
      </c>
      <c r="AO105" s="78">
        <f t="shared" ref="AO105:AO107" si="170">T105/T93*100-100</f>
        <v>1.3580726346230136</v>
      </c>
      <c r="AP105" s="71"/>
      <c r="AQ105" s="71"/>
      <c r="AR105" s="72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M105" s="72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  <c r="BZ105" s="73"/>
      <c r="CA105" s="73"/>
      <c r="CB105" s="73"/>
      <c r="CC105" s="73"/>
      <c r="CD105" s="73"/>
      <c r="CE105" s="73"/>
      <c r="CF105" s="73"/>
    </row>
    <row r="106" spans="1:84" s="74" customFormat="1" ht="21" x14ac:dyDescent="0.45">
      <c r="A106" s="69">
        <v>44228</v>
      </c>
      <c r="B106" s="70">
        <v>130.22859424400048</v>
      </c>
      <c r="C106" s="70">
        <v>70.077303602512288</v>
      </c>
      <c r="D106" s="70">
        <v>128.11535097665316</v>
      </c>
      <c r="E106" s="70">
        <v>124.49122883610897</v>
      </c>
      <c r="F106" s="70">
        <v>137.29520132480604</v>
      </c>
      <c r="G106" s="70">
        <v>129.16375514046871</v>
      </c>
      <c r="H106" s="70">
        <v>117.29778574245765</v>
      </c>
      <c r="I106" s="70">
        <v>109.94269436909144</v>
      </c>
      <c r="J106" s="70">
        <v>130.02959314934543</v>
      </c>
      <c r="K106" s="70">
        <v>150.83941330172286</v>
      </c>
      <c r="L106" s="70">
        <v>133.78570413321725</v>
      </c>
      <c r="M106" s="70">
        <v>122.78415590836346</v>
      </c>
      <c r="N106" s="70">
        <v>123.38098316479777</v>
      </c>
      <c r="O106" s="70">
        <v>124.66772075416957</v>
      </c>
      <c r="P106" s="70">
        <v>111.62245238097985</v>
      </c>
      <c r="Q106" s="70">
        <v>146.46601976049382</v>
      </c>
      <c r="R106" s="70">
        <v>110.08625896475068</v>
      </c>
      <c r="S106" s="70">
        <v>142.7433676933193</v>
      </c>
      <c r="T106" s="70">
        <v>128.52347659416967</v>
      </c>
      <c r="U106" s="71"/>
      <c r="V106" s="69">
        <v>44228</v>
      </c>
      <c r="W106" s="70">
        <f t="shared" si="152"/>
        <v>2.120132241409209</v>
      </c>
      <c r="X106" s="70">
        <f t="shared" si="153"/>
        <v>5.910117710477806</v>
      </c>
      <c r="Y106" s="70">
        <f t="shared" si="154"/>
        <v>4.3755160712418188</v>
      </c>
      <c r="Z106" s="70">
        <f t="shared" si="155"/>
        <v>0.87586762870589041</v>
      </c>
      <c r="AA106" s="70">
        <f t="shared" si="156"/>
        <v>14.857654444007835</v>
      </c>
      <c r="AB106" s="70">
        <f t="shared" si="157"/>
        <v>4.8503518765429021</v>
      </c>
      <c r="AC106" s="70">
        <f t="shared" si="158"/>
        <v>-6.0418749773007647</v>
      </c>
      <c r="AD106" s="70">
        <f t="shared" si="159"/>
        <v>-15.435773157168825</v>
      </c>
      <c r="AE106" s="70">
        <f t="shared" si="160"/>
        <v>7.4303913591917734</v>
      </c>
      <c r="AF106" s="70">
        <f t="shared" si="161"/>
        <v>0.81435094863915936</v>
      </c>
      <c r="AG106" s="70">
        <f t="shared" si="162"/>
        <v>4.0780414493264914</v>
      </c>
      <c r="AH106" s="70">
        <f t="shared" si="163"/>
        <v>4.072466253139055</v>
      </c>
      <c r="AI106" s="70">
        <f t="shared" si="164"/>
        <v>1.9204823715936641</v>
      </c>
      <c r="AJ106" s="70">
        <f t="shared" si="165"/>
        <v>-2.1245451275746063E-2</v>
      </c>
      <c r="AK106" s="70">
        <f t="shared" si="166"/>
        <v>-10.33493696087487</v>
      </c>
      <c r="AL106" s="70">
        <f t="shared" si="167"/>
        <v>9.4371912927827992</v>
      </c>
      <c r="AM106" s="70">
        <f t="shared" si="168"/>
        <v>-6.9106122590579275</v>
      </c>
      <c r="AN106" s="70">
        <f t="shared" si="169"/>
        <v>4.0980295034819534</v>
      </c>
      <c r="AO106" s="70">
        <f t="shared" si="170"/>
        <v>2.3864475332394477</v>
      </c>
      <c r="AP106" s="71"/>
      <c r="AQ106" s="71"/>
      <c r="AR106" s="72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M106" s="72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3"/>
      <c r="CA106" s="73"/>
      <c r="CB106" s="73"/>
      <c r="CC106" s="73"/>
      <c r="CD106" s="73"/>
      <c r="CE106" s="73"/>
      <c r="CF106" s="73"/>
    </row>
    <row r="107" spans="1:84" s="74" customFormat="1" ht="21" x14ac:dyDescent="0.45">
      <c r="A107" s="69">
        <v>44256</v>
      </c>
      <c r="B107" s="70">
        <v>136.20461895010948</v>
      </c>
      <c r="C107" s="70">
        <v>76.170159110449561</v>
      </c>
      <c r="D107" s="70">
        <v>134.17656698656614</v>
      </c>
      <c r="E107" s="70">
        <v>133.11208107084352</v>
      </c>
      <c r="F107" s="70">
        <v>136.50919794476687</v>
      </c>
      <c r="G107" s="70">
        <v>129.11558571570856</v>
      </c>
      <c r="H107" s="70">
        <v>118.16142940576798</v>
      </c>
      <c r="I107" s="70">
        <v>120.06358996718836</v>
      </c>
      <c r="J107" s="70">
        <v>141.65899502292368</v>
      </c>
      <c r="K107" s="70">
        <v>152.93801594742038</v>
      </c>
      <c r="L107" s="70">
        <v>134.73777711617558</v>
      </c>
      <c r="M107" s="70">
        <v>126.34455547462808</v>
      </c>
      <c r="N107" s="70">
        <v>138.09377289323027</v>
      </c>
      <c r="O107" s="70">
        <v>125.79553496035334</v>
      </c>
      <c r="P107" s="70">
        <v>128.09767633158938</v>
      </c>
      <c r="Q107" s="70">
        <v>152.80539624886345</v>
      </c>
      <c r="R107" s="70">
        <v>114.8845661901323</v>
      </c>
      <c r="S107" s="70">
        <v>143.40240734226029</v>
      </c>
      <c r="T107" s="70">
        <v>132.97136798033455</v>
      </c>
      <c r="U107" s="71"/>
      <c r="V107" s="69">
        <v>44256</v>
      </c>
      <c r="W107" s="70">
        <f t="shared" si="152"/>
        <v>3.8838083626955893</v>
      </c>
      <c r="X107" s="70">
        <f t="shared" si="153"/>
        <v>21.421962080911271</v>
      </c>
      <c r="Y107" s="70">
        <f t="shared" si="154"/>
        <v>13.594113693894855</v>
      </c>
      <c r="Z107" s="70">
        <f t="shared" si="155"/>
        <v>7.0079253728213615</v>
      </c>
      <c r="AA107" s="70">
        <f t="shared" si="156"/>
        <v>18.548442841849692</v>
      </c>
      <c r="AB107" s="70">
        <f t="shared" si="157"/>
        <v>8.7470591901537063</v>
      </c>
      <c r="AC107" s="70">
        <f t="shared" si="158"/>
        <v>8.4934263262006198</v>
      </c>
      <c r="AD107" s="70">
        <f t="shared" si="159"/>
        <v>25.442407579465424</v>
      </c>
      <c r="AE107" s="70">
        <f t="shared" si="160"/>
        <v>6.4996153700442818</v>
      </c>
      <c r="AF107" s="70">
        <f t="shared" si="161"/>
        <v>3.9413455420131811</v>
      </c>
      <c r="AG107" s="70">
        <f t="shared" si="162"/>
        <v>4.8963344435227611</v>
      </c>
      <c r="AH107" s="70">
        <f t="shared" si="163"/>
        <v>8.1660576602132267</v>
      </c>
      <c r="AI107" s="70">
        <f t="shared" si="164"/>
        <v>18.06248616630495</v>
      </c>
      <c r="AJ107" s="70">
        <f t="shared" si="165"/>
        <v>0.65263579133088001</v>
      </c>
      <c r="AK107" s="70">
        <f t="shared" si="166"/>
        <v>15.614024231893595</v>
      </c>
      <c r="AL107" s="70">
        <f t="shared" si="167"/>
        <v>19.058299730418611</v>
      </c>
      <c r="AM107" s="70">
        <f t="shared" si="168"/>
        <v>11.324191806017581</v>
      </c>
      <c r="AN107" s="70">
        <f t="shared" si="169"/>
        <v>12.015442962247477</v>
      </c>
      <c r="AO107" s="70">
        <f t="shared" si="170"/>
        <v>9.9744162813204014</v>
      </c>
      <c r="AP107" s="71"/>
      <c r="AQ107" s="71"/>
      <c r="AR107" s="72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M107" s="72"/>
      <c r="BN107" s="73"/>
      <c r="BO107" s="73"/>
      <c r="BP107" s="73"/>
      <c r="BQ107" s="73"/>
      <c r="BR107" s="73"/>
      <c r="BS107" s="73"/>
      <c r="BT107" s="73"/>
      <c r="BU107" s="73"/>
      <c r="BV107" s="73"/>
      <c r="BW107" s="73"/>
      <c r="BX107" s="73"/>
      <c r="BY107" s="73"/>
      <c r="BZ107" s="73"/>
      <c r="CA107" s="73"/>
      <c r="CB107" s="73"/>
      <c r="CC107" s="73"/>
      <c r="CD107" s="73"/>
      <c r="CE107" s="73"/>
      <c r="CF107" s="73"/>
    </row>
    <row r="108" spans="1:84" s="74" customFormat="1" ht="21" x14ac:dyDescent="0.45">
      <c r="A108" s="69">
        <v>44287</v>
      </c>
      <c r="B108" s="70">
        <v>122.01799154753326</v>
      </c>
      <c r="C108" s="70">
        <v>78.959445567712066</v>
      </c>
      <c r="D108" s="70">
        <v>132.37158781297268</v>
      </c>
      <c r="E108" s="70">
        <v>116.09283594504335</v>
      </c>
      <c r="F108" s="70">
        <v>135.00428269556443</v>
      </c>
      <c r="G108" s="70">
        <v>131.63203138254494</v>
      </c>
      <c r="H108" s="70">
        <v>110.49474421742708</v>
      </c>
      <c r="I108" s="70">
        <v>126.25202972564779</v>
      </c>
      <c r="J108" s="70">
        <v>136.207825393913</v>
      </c>
      <c r="K108" s="70">
        <v>153.63267109550432</v>
      </c>
      <c r="L108" s="70">
        <v>134.79023828831768</v>
      </c>
      <c r="M108" s="70">
        <v>130.10387937437224</v>
      </c>
      <c r="N108" s="70">
        <v>131.05907525638949</v>
      </c>
      <c r="O108" s="70">
        <v>125.78198541416855</v>
      </c>
      <c r="P108" s="70">
        <v>112.29360767802007</v>
      </c>
      <c r="Q108" s="70">
        <v>149.82208985708314</v>
      </c>
      <c r="R108" s="70">
        <v>104.27774390294113</v>
      </c>
      <c r="S108" s="70">
        <v>141.36709869820325</v>
      </c>
      <c r="T108" s="70">
        <v>129.39933985228328</v>
      </c>
      <c r="U108" s="71"/>
      <c r="V108" s="69">
        <v>44287</v>
      </c>
      <c r="W108" s="70">
        <f t="shared" ref="W108:W110" si="171">B108/B96*100-100</f>
        <v>7.1517442907171187</v>
      </c>
      <c r="X108" s="70">
        <f t="shared" ref="X108:X110" si="172">C108/C96*100-100</f>
        <v>28.679365083071531</v>
      </c>
      <c r="Y108" s="70">
        <f t="shared" ref="Y108:Y110" si="173">D108/D96*100-100</f>
        <v>19.651318038312795</v>
      </c>
      <c r="Z108" s="70">
        <f t="shared" ref="Z108:Z110" si="174">E108/E96*100-100</f>
        <v>8.0294951984527785</v>
      </c>
      <c r="AA108" s="70">
        <f t="shared" ref="AA108:AA110" si="175">F108/F96*100-100</f>
        <v>13.404903364003019</v>
      </c>
      <c r="AB108" s="70">
        <f t="shared" ref="AB108:AB110" si="176">G108/G96*100-100</f>
        <v>16.709335763325811</v>
      </c>
      <c r="AC108" s="70">
        <f t="shared" ref="AC108:AC110" si="177">H108/H96*100-100</f>
        <v>27.362751773649947</v>
      </c>
      <c r="AD108" s="70">
        <f t="shared" ref="AD108:AD110" si="178">I108/I96*100-100</f>
        <v>74.416087797272525</v>
      </c>
      <c r="AE108" s="70">
        <f t="shared" ref="AE108:AE110" si="179">J108/J96*100-100</f>
        <v>10.041051329186317</v>
      </c>
      <c r="AF108" s="70">
        <f t="shared" ref="AF108:AF110" si="180">K108/K96*100-100</f>
        <v>11.675964962627617</v>
      </c>
      <c r="AG108" s="70">
        <f t="shared" ref="AG108:AG110" si="181">L108/L96*100-100</f>
        <v>5.1024348823042658</v>
      </c>
      <c r="AH108" s="70">
        <f t="shared" ref="AH108:AH110" si="182">M108/M96*100-100</f>
        <v>10.546242255218985</v>
      </c>
      <c r="AI108" s="70">
        <f t="shared" ref="AI108:AI110" si="183">N108/N96*100-100</f>
        <v>9.5591534678789429</v>
      </c>
      <c r="AJ108" s="70">
        <f t="shared" ref="AJ108:AJ110" si="184">O108/O96*100-100</f>
        <v>1.9895489599406631</v>
      </c>
      <c r="AK108" s="70">
        <f t="shared" ref="AK108:AK110" si="185">P108/P96*100-100</f>
        <v>21.481817034417233</v>
      </c>
      <c r="AL108" s="70">
        <f t="shared" ref="AL108:AL110" si="186">Q108/Q96*100-100</f>
        <v>35.280363091285608</v>
      </c>
      <c r="AM108" s="70">
        <f t="shared" ref="AM108:AM110" si="187">R108/R96*100-100</f>
        <v>18.73749465690571</v>
      </c>
      <c r="AN108" s="70">
        <f t="shared" ref="AN108:AN110" si="188">S108/S96*100-100</f>
        <v>21.347153531289024</v>
      </c>
      <c r="AO108" s="70">
        <f t="shared" ref="AO108:AO110" si="189">T108/T96*100-100</f>
        <v>15.444326116638933</v>
      </c>
      <c r="AP108" s="71"/>
      <c r="AQ108" s="71"/>
      <c r="AR108" s="72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M108" s="72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  <c r="CE108" s="73"/>
      <c r="CF108" s="73"/>
    </row>
    <row r="109" spans="1:84" s="74" customFormat="1" ht="21" x14ac:dyDescent="0.45">
      <c r="A109" s="69">
        <v>44317</v>
      </c>
      <c r="B109" s="70">
        <v>114.96324791227664</v>
      </c>
      <c r="C109" s="70">
        <v>75.341341267677819</v>
      </c>
      <c r="D109" s="70">
        <v>131.66708503953225</v>
      </c>
      <c r="E109" s="70">
        <v>129.47594004087773</v>
      </c>
      <c r="F109" s="70">
        <v>145.14735024065922</v>
      </c>
      <c r="G109" s="70">
        <v>130.41121516440688</v>
      </c>
      <c r="H109" s="70">
        <v>108.37892020650658</v>
      </c>
      <c r="I109" s="70">
        <v>137.61463324470895</v>
      </c>
      <c r="J109" s="70">
        <v>133.86211685400158</v>
      </c>
      <c r="K109" s="70">
        <v>156.33611353818947</v>
      </c>
      <c r="L109" s="70">
        <v>135.00271783673307</v>
      </c>
      <c r="M109" s="70">
        <v>126.64537205754415</v>
      </c>
      <c r="N109" s="70">
        <v>136.7295925984503</v>
      </c>
      <c r="O109" s="70">
        <v>125.7470351361893</v>
      </c>
      <c r="P109" s="70">
        <v>104.62772297302732</v>
      </c>
      <c r="Q109" s="70">
        <v>160.08696277328039</v>
      </c>
      <c r="R109" s="70">
        <v>111.7620983158576</v>
      </c>
      <c r="S109" s="70">
        <v>137.91752471497423</v>
      </c>
      <c r="T109" s="70">
        <v>129.44473040125925</v>
      </c>
      <c r="U109" s="71"/>
      <c r="V109" s="69">
        <v>44317</v>
      </c>
      <c r="W109" s="70">
        <f t="shared" si="171"/>
        <v>4.2891311963378485</v>
      </c>
      <c r="X109" s="70">
        <f t="shared" si="172"/>
        <v>15.31386090465223</v>
      </c>
      <c r="Y109" s="70">
        <f t="shared" si="173"/>
        <v>18.606214441476169</v>
      </c>
      <c r="Z109" s="70">
        <f t="shared" si="174"/>
        <v>27.550239541613024</v>
      </c>
      <c r="AA109" s="70">
        <f t="shared" si="175"/>
        <v>11.452335157325692</v>
      </c>
      <c r="AB109" s="70">
        <f t="shared" si="176"/>
        <v>19.713637450616233</v>
      </c>
      <c r="AC109" s="70">
        <f t="shared" si="177"/>
        <v>29.583761192977988</v>
      </c>
      <c r="AD109" s="70">
        <f t="shared" si="178"/>
        <v>62.654266009316927</v>
      </c>
      <c r="AE109" s="70">
        <f t="shared" si="179"/>
        <v>9.0119650642594138</v>
      </c>
      <c r="AF109" s="70">
        <f t="shared" si="180"/>
        <v>12.452950738232076</v>
      </c>
      <c r="AG109" s="70">
        <f t="shared" si="181"/>
        <v>5.5450320768333938</v>
      </c>
      <c r="AH109" s="70">
        <f t="shared" si="182"/>
        <v>13.709665339535889</v>
      </c>
      <c r="AI109" s="70">
        <f t="shared" si="183"/>
        <v>28.677139382378328</v>
      </c>
      <c r="AJ109" s="70">
        <f t="shared" si="184"/>
        <v>2.1309436649087985</v>
      </c>
      <c r="AK109" s="70">
        <f t="shared" si="185"/>
        <v>16.325604465304593</v>
      </c>
      <c r="AL109" s="70">
        <f t="shared" si="186"/>
        <v>36.563551651810855</v>
      </c>
      <c r="AM109" s="70">
        <f t="shared" si="187"/>
        <v>21.622679117148721</v>
      </c>
      <c r="AN109" s="70">
        <f t="shared" si="188"/>
        <v>24.895064570994776</v>
      </c>
      <c r="AO109" s="70">
        <f t="shared" si="189"/>
        <v>16.654420120756598</v>
      </c>
      <c r="AP109" s="71"/>
      <c r="AQ109" s="71"/>
      <c r="AR109" s="72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M109" s="72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  <c r="CB109" s="73"/>
      <c r="CC109" s="73"/>
      <c r="CD109" s="73"/>
      <c r="CE109" s="73"/>
      <c r="CF109" s="73"/>
    </row>
    <row r="110" spans="1:84" s="74" customFormat="1" ht="21" x14ac:dyDescent="0.45">
      <c r="A110" s="69">
        <v>44348</v>
      </c>
      <c r="B110" s="70">
        <v>112.28892876744807</v>
      </c>
      <c r="C110" s="70">
        <v>74.15497609603635</v>
      </c>
      <c r="D110" s="70">
        <v>130.7604678439331</v>
      </c>
      <c r="E110" s="70">
        <v>123.38693049167254</v>
      </c>
      <c r="F110" s="70">
        <v>136.40432996167522</v>
      </c>
      <c r="G110" s="70">
        <v>129.33199581207762</v>
      </c>
      <c r="H110" s="70">
        <v>111.760638270225</v>
      </c>
      <c r="I110" s="70">
        <v>113.54810814051993</v>
      </c>
      <c r="J110" s="70">
        <v>136.68882669142798</v>
      </c>
      <c r="K110" s="70">
        <v>151.74442436150241</v>
      </c>
      <c r="L110" s="70">
        <v>135.29835495884038</v>
      </c>
      <c r="M110" s="70">
        <v>123.1388553068853</v>
      </c>
      <c r="N110" s="70">
        <v>124.02313511425069</v>
      </c>
      <c r="O110" s="70">
        <v>126.08564485297099</v>
      </c>
      <c r="P110" s="70">
        <v>104.23273233092468</v>
      </c>
      <c r="Q110" s="70">
        <v>168.8421304241447</v>
      </c>
      <c r="R110" s="70">
        <v>107.21181683806563</v>
      </c>
      <c r="S110" s="70">
        <v>137.50559986726347</v>
      </c>
      <c r="T110" s="70">
        <v>127.14283494868907</v>
      </c>
      <c r="U110" s="71"/>
      <c r="V110" s="69">
        <v>44348</v>
      </c>
      <c r="W110" s="70">
        <f t="shared" si="171"/>
        <v>6.61564579068272</v>
      </c>
      <c r="X110" s="70">
        <f t="shared" si="172"/>
        <v>25.840832816594713</v>
      </c>
      <c r="Y110" s="70">
        <f t="shared" si="173"/>
        <v>15.285463747265297</v>
      </c>
      <c r="Z110" s="70">
        <f t="shared" si="174"/>
        <v>16.54744434429476</v>
      </c>
      <c r="AA110" s="70">
        <f t="shared" si="175"/>
        <v>15.463412373747531</v>
      </c>
      <c r="AB110" s="70">
        <f t="shared" si="176"/>
        <v>16.07846971127465</v>
      </c>
      <c r="AC110" s="70">
        <f t="shared" si="177"/>
        <v>34.948886207615686</v>
      </c>
      <c r="AD110" s="70">
        <f t="shared" si="178"/>
        <v>53.812004903245594</v>
      </c>
      <c r="AE110" s="70">
        <f t="shared" si="179"/>
        <v>7.7867999549698652</v>
      </c>
      <c r="AF110" s="70">
        <f t="shared" si="180"/>
        <v>8.5536564252739282</v>
      </c>
      <c r="AG110" s="70">
        <f t="shared" si="181"/>
        <v>5.7763804374477274</v>
      </c>
      <c r="AH110" s="70">
        <f t="shared" si="182"/>
        <v>14.209228389377387</v>
      </c>
      <c r="AI110" s="70">
        <f t="shared" si="183"/>
        <v>23.40414580918717</v>
      </c>
      <c r="AJ110" s="70">
        <f t="shared" si="184"/>
        <v>2.280748874226731</v>
      </c>
      <c r="AK110" s="70">
        <f t="shared" si="185"/>
        <v>9.508105771643983</v>
      </c>
      <c r="AL110" s="70">
        <f t="shared" si="186"/>
        <v>32.87641534653784</v>
      </c>
      <c r="AM110" s="70">
        <f t="shared" si="187"/>
        <v>14.025820086873694</v>
      </c>
      <c r="AN110" s="70">
        <f t="shared" si="188"/>
        <v>22.414741667748217</v>
      </c>
      <c r="AO110" s="70">
        <f t="shared" si="189"/>
        <v>14.531005837479839</v>
      </c>
      <c r="AP110" s="71"/>
      <c r="AQ110" s="71"/>
      <c r="AR110" s="72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M110" s="72"/>
      <c r="BN110" s="73"/>
      <c r="BO110" s="73"/>
      <c r="BP110" s="73"/>
      <c r="BQ110" s="73"/>
      <c r="BR110" s="73"/>
      <c r="BS110" s="73"/>
      <c r="BT110" s="73"/>
      <c r="BU110" s="73"/>
      <c r="BV110" s="73"/>
      <c r="BW110" s="73"/>
      <c r="BX110" s="73"/>
      <c r="BY110" s="73"/>
      <c r="BZ110" s="73"/>
      <c r="CA110" s="73"/>
      <c r="CB110" s="73"/>
      <c r="CC110" s="73"/>
      <c r="CD110" s="73"/>
      <c r="CE110" s="73"/>
      <c r="CF110" s="73"/>
    </row>
    <row r="111" spans="1:84" s="74" customFormat="1" ht="21" x14ac:dyDescent="0.45">
      <c r="A111" s="69">
        <v>44378</v>
      </c>
      <c r="B111" s="70">
        <v>112.9116928228448</v>
      </c>
      <c r="C111" s="70">
        <v>80.6259332187892</v>
      </c>
      <c r="D111" s="70">
        <v>132.82593677711958</v>
      </c>
      <c r="E111" s="70">
        <v>130.06353494023614</v>
      </c>
      <c r="F111" s="70">
        <v>146.07328746749522</v>
      </c>
      <c r="G111" s="70">
        <v>131.04409010891544</v>
      </c>
      <c r="H111" s="70">
        <v>117.89625649520598</v>
      </c>
      <c r="I111" s="70">
        <v>123.74843122308647</v>
      </c>
      <c r="J111" s="70">
        <v>133.25279531265625</v>
      </c>
      <c r="K111" s="70">
        <v>161.57953802094181</v>
      </c>
      <c r="L111" s="70">
        <v>136.50347015303561</v>
      </c>
      <c r="M111" s="70">
        <v>130.08461972758053</v>
      </c>
      <c r="N111" s="70">
        <v>138.65161611647181</v>
      </c>
      <c r="O111" s="70">
        <v>126.62207953822201</v>
      </c>
      <c r="P111" s="70">
        <v>114.83313614314858</v>
      </c>
      <c r="Q111" s="70">
        <v>175.36889670232952</v>
      </c>
      <c r="R111" s="70">
        <v>112.15292784566873</v>
      </c>
      <c r="S111" s="70">
        <v>139.63537619671553</v>
      </c>
      <c r="T111" s="70">
        <v>131.01755656495271</v>
      </c>
      <c r="U111" s="71"/>
      <c r="V111" s="69">
        <v>44378</v>
      </c>
      <c r="W111" s="70">
        <f t="shared" ref="W111:W113" si="190">B111/B99*100-100</f>
        <v>3.2792503113005438</v>
      </c>
      <c r="X111" s="70">
        <f t="shared" ref="X111:X113" si="191">C111/C99*100-100</f>
        <v>14.601541583173528</v>
      </c>
      <c r="Y111" s="70">
        <f t="shared" ref="Y111:Y113" si="192">D111/D99*100-100</f>
        <v>9.0264782807120127</v>
      </c>
      <c r="Z111" s="70">
        <f t="shared" ref="Z111:Z113" si="193">E111/E99*100-100</f>
        <v>24.961399543144864</v>
      </c>
      <c r="AA111" s="70">
        <f t="shared" ref="AA111:AA113" si="194">F111/F99*100-100</f>
        <v>10.931952544138767</v>
      </c>
      <c r="AB111" s="70">
        <f t="shared" ref="AB111:AB113" si="195">G111/G99*100-100</f>
        <v>11.844759805354315</v>
      </c>
      <c r="AC111" s="70">
        <f t="shared" ref="AC111:AC113" si="196">H111/H99*100-100</f>
        <v>17.003195916702879</v>
      </c>
      <c r="AD111" s="70">
        <f t="shared" ref="AD111:AD113" si="197">I111/I99*100-100</f>
        <v>45.226687172336142</v>
      </c>
      <c r="AE111" s="70">
        <f t="shared" ref="AE111:AE113" si="198">J111/J99*100-100</f>
        <v>3.3300577986701256</v>
      </c>
      <c r="AF111" s="70">
        <f t="shared" ref="AF111:AF113" si="199">K111/K99*100-100</f>
        <v>7.0225758706899342</v>
      </c>
      <c r="AG111" s="70">
        <f t="shared" ref="AG111:AG113" si="200">L111/L99*100-100</f>
        <v>5.7013547739252601</v>
      </c>
      <c r="AH111" s="70">
        <f t="shared" ref="AH111:AH113" si="201">M111/M99*100-100</f>
        <v>12.560385313402534</v>
      </c>
      <c r="AI111" s="70">
        <f t="shared" ref="AI111:AI113" si="202">N111/N99*100-100</f>
        <v>18.670474776189948</v>
      </c>
      <c r="AJ111" s="70">
        <f t="shared" ref="AJ111:AJ113" si="203">O111/O99*100-100</f>
        <v>2.5082607164461876</v>
      </c>
      <c r="AK111" s="70">
        <f t="shared" ref="AK111:AK113" si="204">P111/P99*100-100</f>
        <v>4.7049964805303972</v>
      </c>
      <c r="AL111" s="70">
        <f t="shared" ref="AL111:AL113" si="205">Q111/Q99*100-100</f>
        <v>26.129842576348253</v>
      </c>
      <c r="AM111" s="70">
        <f t="shared" ref="AM111:AM113" si="206">R111/R99*100-100</f>
        <v>12.873991351354476</v>
      </c>
      <c r="AN111" s="70">
        <f t="shared" ref="AN111:AN113" si="207">S111/S99*100-100</f>
        <v>17.071660765235563</v>
      </c>
      <c r="AO111" s="70">
        <f t="shared" ref="AO111:AO113" si="208">T111/T99*100-100</f>
        <v>10.78705614224036</v>
      </c>
      <c r="AP111" s="71"/>
      <c r="AQ111" s="71"/>
      <c r="AR111" s="72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M111" s="72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  <c r="CB111" s="73"/>
      <c r="CC111" s="73"/>
      <c r="CD111" s="73"/>
      <c r="CE111" s="73"/>
      <c r="CF111" s="73"/>
    </row>
    <row r="112" spans="1:84" s="74" customFormat="1" ht="21" x14ac:dyDescent="0.45">
      <c r="A112" s="69">
        <v>44409</v>
      </c>
      <c r="B112" s="70">
        <v>116.66082896593336</v>
      </c>
      <c r="C112" s="70">
        <v>78.746522754263211</v>
      </c>
      <c r="D112" s="70">
        <v>124.35953310391881</v>
      </c>
      <c r="E112" s="70">
        <v>128.69670710160375</v>
      </c>
      <c r="F112" s="70">
        <v>144.27475363358616</v>
      </c>
      <c r="G112" s="70">
        <v>132.52984592070811</v>
      </c>
      <c r="H112" s="70">
        <v>119.67412927761318</v>
      </c>
      <c r="I112" s="70">
        <v>118.03910854458918</v>
      </c>
      <c r="J112" s="70">
        <v>135.91891998869701</v>
      </c>
      <c r="K112" s="70">
        <v>161.48673110026374</v>
      </c>
      <c r="L112" s="70">
        <v>136.91871805495938</v>
      </c>
      <c r="M112" s="70">
        <v>127.21274344183112</v>
      </c>
      <c r="N112" s="70">
        <v>121.32942749360026</v>
      </c>
      <c r="O112" s="70">
        <v>127.60786782226454</v>
      </c>
      <c r="P112" s="70">
        <v>115.28703535933528</v>
      </c>
      <c r="Q112" s="70">
        <v>179.0070341744335</v>
      </c>
      <c r="R112" s="70">
        <v>111.56479985789778</v>
      </c>
      <c r="S112" s="70">
        <v>141.26799989851858</v>
      </c>
      <c r="T112" s="70">
        <v>129.97429936027891</v>
      </c>
      <c r="U112" s="71"/>
      <c r="V112" s="69">
        <v>44409</v>
      </c>
      <c r="W112" s="70">
        <f t="shared" si="190"/>
        <v>4.2322889223217288</v>
      </c>
      <c r="X112" s="70">
        <f t="shared" si="191"/>
        <v>4.9725014138070947</v>
      </c>
      <c r="Y112" s="70">
        <f t="shared" si="192"/>
        <v>4.2510325851456798</v>
      </c>
      <c r="Z112" s="70">
        <f t="shared" si="193"/>
        <v>11.766328493014072</v>
      </c>
      <c r="AA112" s="70">
        <f t="shared" si="194"/>
        <v>6.8242616045800446</v>
      </c>
      <c r="AB112" s="70">
        <f t="shared" si="195"/>
        <v>7.882888157593996</v>
      </c>
      <c r="AC112" s="70">
        <f t="shared" si="196"/>
        <v>13.285538731579067</v>
      </c>
      <c r="AD112" s="70">
        <f t="shared" si="197"/>
        <v>20.557761429082746</v>
      </c>
      <c r="AE112" s="70">
        <f t="shared" si="198"/>
        <v>6.3444994897686939</v>
      </c>
      <c r="AF112" s="70">
        <f t="shared" si="199"/>
        <v>8.5308778397543676</v>
      </c>
      <c r="AG112" s="70">
        <f t="shared" si="200"/>
        <v>5.2909626827933636</v>
      </c>
      <c r="AH112" s="70">
        <f t="shared" si="201"/>
        <v>11.174924431991911</v>
      </c>
      <c r="AI112" s="70">
        <f t="shared" si="202"/>
        <v>15.711612710414855</v>
      </c>
      <c r="AJ112" s="70">
        <f t="shared" si="203"/>
        <v>3.4913094138939726</v>
      </c>
      <c r="AK112" s="70">
        <f t="shared" si="204"/>
        <v>2.0181081552925377</v>
      </c>
      <c r="AL112" s="70">
        <f t="shared" si="205"/>
        <v>26.41497450052259</v>
      </c>
      <c r="AM112" s="70">
        <f t="shared" si="206"/>
        <v>6.4433678887444614</v>
      </c>
      <c r="AN112" s="70">
        <f t="shared" si="207"/>
        <v>12.204187053666331</v>
      </c>
      <c r="AO112" s="70">
        <f t="shared" si="208"/>
        <v>7.748984177810712</v>
      </c>
      <c r="AP112" s="71"/>
      <c r="AQ112" s="71"/>
      <c r="AR112" s="72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M112" s="72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</row>
    <row r="113" spans="1:84" s="74" customFormat="1" ht="21" x14ac:dyDescent="0.45">
      <c r="A113" s="69">
        <v>44440</v>
      </c>
      <c r="B113" s="70">
        <v>112.97856237706281</v>
      </c>
      <c r="C113" s="70">
        <v>73.195826377406732</v>
      </c>
      <c r="D113" s="70">
        <v>122.58437819301615</v>
      </c>
      <c r="E113" s="70">
        <v>128.46720720139308</v>
      </c>
      <c r="F113" s="70">
        <v>138.74982035714277</v>
      </c>
      <c r="G113" s="70">
        <v>133.24752364113365</v>
      </c>
      <c r="H113" s="70">
        <v>122.20432275286268</v>
      </c>
      <c r="I113" s="70">
        <v>116.35221859491202</v>
      </c>
      <c r="J113" s="70">
        <v>137.73509091873203</v>
      </c>
      <c r="K113" s="70">
        <v>161.07696756592904</v>
      </c>
      <c r="L113" s="70">
        <v>137.71930814269209</v>
      </c>
      <c r="M113" s="70">
        <v>124.66666335754644</v>
      </c>
      <c r="N113" s="70">
        <v>123.65551989455884</v>
      </c>
      <c r="O113" s="70">
        <v>127.62853762585085</v>
      </c>
      <c r="P113" s="70">
        <v>108.31047223705406</v>
      </c>
      <c r="Q113" s="70">
        <v>172.22902001440289</v>
      </c>
      <c r="R113" s="70">
        <v>117.80509192326942</v>
      </c>
      <c r="S113" s="70">
        <v>142.64845245779168</v>
      </c>
      <c r="T113" s="70">
        <v>129.09312007050778</v>
      </c>
      <c r="U113" s="71"/>
      <c r="V113" s="69">
        <v>44440</v>
      </c>
      <c r="W113" s="70">
        <f t="shared" si="190"/>
        <v>4.2770412697521465</v>
      </c>
      <c r="X113" s="70">
        <f t="shared" si="191"/>
        <v>0.49152950665558137</v>
      </c>
      <c r="Y113" s="70">
        <f t="shared" si="192"/>
        <v>2.3963432122884569</v>
      </c>
      <c r="Z113" s="70">
        <f t="shared" si="193"/>
        <v>2.5089967163015814</v>
      </c>
      <c r="AA113" s="70">
        <f t="shared" si="194"/>
        <v>7.6773698757978366</v>
      </c>
      <c r="AB113" s="70">
        <f t="shared" si="195"/>
        <v>4.8860807877247225</v>
      </c>
      <c r="AC113" s="70">
        <f t="shared" si="196"/>
        <v>10.465860970409224</v>
      </c>
      <c r="AD113" s="70">
        <f t="shared" si="197"/>
        <v>16.599700061012882</v>
      </c>
      <c r="AE113" s="70">
        <f t="shared" si="198"/>
        <v>6.725627036455009</v>
      </c>
      <c r="AF113" s="70">
        <f t="shared" si="199"/>
        <v>8.1004423485047283</v>
      </c>
      <c r="AG113" s="70">
        <f t="shared" si="200"/>
        <v>4.9733574892603087</v>
      </c>
      <c r="AH113" s="70">
        <f t="shared" si="201"/>
        <v>10.118678035297208</v>
      </c>
      <c r="AI113" s="70">
        <f t="shared" si="202"/>
        <v>12.070727837875367</v>
      </c>
      <c r="AJ113" s="70">
        <f t="shared" si="203"/>
        <v>3.4397277665669321</v>
      </c>
      <c r="AK113" s="70">
        <f t="shared" si="204"/>
        <v>0.877144447699024</v>
      </c>
      <c r="AL113" s="70">
        <f t="shared" si="205"/>
        <v>17.94650046902548</v>
      </c>
      <c r="AM113" s="70">
        <f t="shared" si="206"/>
        <v>8.9649472564733372</v>
      </c>
      <c r="AN113" s="70">
        <f t="shared" si="207"/>
        <v>8.4516903874355336</v>
      </c>
      <c r="AO113" s="70">
        <f t="shared" si="208"/>
        <v>5.9697075088106715</v>
      </c>
      <c r="AP113" s="71"/>
      <c r="AQ113" s="71"/>
      <c r="AR113" s="72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M113" s="72"/>
      <c r="BN113" s="73"/>
      <c r="BO113" s="73"/>
      <c r="BP113" s="73"/>
      <c r="BQ113" s="73"/>
      <c r="BR113" s="73"/>
      <c r="BS113" s="73"/>
      <c r="BT113" s="73"/>
      <c r="BU113" s="73"/>
      <c r="BV113" s="73"/>
      <c r="BW113" s="73"/>
      <c r="BX113" s="73"/>
      <c r="BY113" s="73"/>
      <c r="BZ113" s="73"/>
      <c r="CA113" s="73"/>
      <c r="CB113" s="73"/>
      <c r="CC113" s="73"/>
      <c r="CD113" s="73"/>
      <c r="CE113" s="73"/>
      <c r="CF113" s="73"/>
    </row>
    <row r="114" spans="1:84" s="74" customFormat="1" ht="21" x14ac:dyDescent="0.45">
      <c r="A114" s="69">
        <v>44470</v>
      </c>
      <c r="B114" s="70">
        <v>107.88082170184136</v>
      </c>
      <c r="C114" s="70">
        <v>75.793502075714613</v>
      </c>
      <c r="D114" s="70">
        <v>125.54708713612852</v>
      </c>
      <c r="E114" s="70">
        <v>127.22767977649886</v>
      </c>
      <c r="F114" s="70">
        <v>140.80024611967372</v>
      </c>
      <c r="G114" s="70">
        <v>135.49111260803417</v>
      </c>
      <c r="H114" s="70">
        <v>120.93311244629245</v>
      </c>
      <c r="I114" s="70">
        <v>128.42999879105949</v>
      </c>
      <c r="J114" s="70">
        <v>143.98068586300298</v>
      </c>
      <c r="K114" s="70">
        <v>169.29789107109329</v>
      </c>
      <c r="L114" s="70">
        <v>139.71364686660456</v>
      </c>
      <c r="M114" s="70">
        <v>137.46768097041735</v>
      </c>
      <c r="N114" s="70">
        <v>134.58318886403583</v>
      </c>
      <c r="O114" s="70">
        <v>126.56895778542847</v>
      </c>
      <c r="P114" s="70">
        <v>105.27962081372829</v>
      </c>
      <c r="Q114" s="70">
        <v>167.27824857771785</v>
      </c>
      <c r="R114" s="70">
        <v>126.66752474004468</v>
      </c>
      <c r="S114" s="70">
        <v>146.06675506872932</v>
      </c>
      <c r="T114" s="70">
        <v>131.32724025011387</v>
      </c>
      <c r="U114" s="71"/>
      <c r="V114" s="69">
        <v>44470</v>
      </c>
      <c r="W114" s="70">
        <f t="shared" ref="W114:W116" si="209">B114/B102*100-100</f>
        <v>2.0904324010611219</v>
      </c>
      <c r="X114" s="70">
        <f t="shared" ref="X114:X116" si="210">C114/C102*100-100</f>
        <v>-2.4774723999661319</v>
      </c>
      <c r="Y114" s="70">
        <f t="shared" ref="Y114:Y116" si="211">D114/D102*100-100</f>
        <v>2.1484466158530324</v>
      </c>
      <c r="Z114" s="70">
        <f t="shared" ref="Z114:Z116" si="212">E114/E102*100-100</f>
        <v>-7.0895377463208291</v>
      </c>
      <c r="AA114" s="70">
        <f t="shared" ref="AA114:AA116" si="213">F114/F102*100-100</f>
        <v>9.9798325543449522</v>
      </c>
      <c r="AB114" s="70">
        <f t="shared" ref="AB114:AB116" si="214">G114/G102*100-100</f>
        <v>3.7354351023770676</v>
      </c>
      <c r="AC114" s="70">
        <f t="shared" ref="AC114:AC116" si="215">H114/H102*100-100</f>
        <v>7.1882227375146783</v>
      </c>
      <c r="AD114" s="70">
        <f t="shared" ref="AD114:AD116" si="216">I114/I102*100-100</f>
        <v>11.959880820804855</v>
      </c>
      <c r="AE114" s="70">
        <f t="shared" ref="AE114:AE116" si="217">J114/J102*100-100</f>
        <v>7.0934890818697482</v>
      </c>
      <c r="AF114" s="70">
        <f t="shared" ref="AF114:AF116" si="218">K114/K102*100-100</f>
        <v>9.5998275537297957</v>
      </c>
      <c r="AG114" s="70">
        <f t="shared" ref="AG114:AG116" si="219">L114/L102*100-100</f>
        <v>5.1343002451194053</v>
      </c>
      <c r="AH114" s="70">
        <f t="shared" ref="AH114:AH116" si="220">M114/M102*100-100</f>
        <v>8.4727785945441099</v>
      </c>
      <c r="AI114" s="70">
        <f t="shared" ref="AI114:AI116" si="221">N114/N102*100-100</f>
        <v>3.0522136035699106</v>
      </c>
      <c r="AJ114" s="70">
        <f t="shared" ref="AJ114:AJ116" si="222">O114/O102*100-100</f>
        <v>3.0615877035820063</v>
      </c>
      <c r="AK114" s="70">
        <f t="shared" ref="AK114:AK116" si="223">P114/P102*100-100</f>
        <v>5.7229764822992024E-2</v>
      </c>
      <c r="AL114" s="70">
        <f t="shared" ref="AL114:AL116" si="224">Q114/Q102*100-100</f>
        <v>8.0125221452539392</v>
      </c>
      <c r="AM114" s="70">
        <f t="shared" ref="AM114:AM116" si="225">R114/R102*100-100</f>
        <v>7.8147769147708885</v>
      </c>
      <c r="AN114" s="70">
        <f t="shared" ref="AN114:AN116" si="226">S114/S102*100-100</f>
        <v>7.2583268282439661</v>
      </c>
      <c r="AO114" s="70">
        <f t="shared" ref="AO114:AO116" si="227">T114/T102*100-100</f>
        <v>4.4814442479470955</v>
      </c>
      <c r="AP114" s="71"/>
      <c r="AQ114" s="71"/>
      <c r="AR114" s="72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M114" s="72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</row>
    <row r="115" spans="1:84" s="74" customFormat="1" ht="21" x14ac:dyDescent="0.45">
      <c r="A115" s="69">
        <v>44501</v>
      </c>
      <c r="B115" s="70">
        <v>119.15542482888129</v>
      </c>
      <c r="C115" s="70">
        <v>76.230688614151532</v>
      </c>
      <c r="D115" s="70">
        <v>131.45873172437231</v>
      </c>
      <c r="E115" s="70">
        <v>129.81724112007186</v>
      </c>
      <c r="F115" s="70">
        <v>153.10967295798687</v>
      </c>
      <c r="G115" s="70">
        <v>139.53148273634565</v>
      </c>
      <c r="H115" s="70">
        <v>130.26654647655025</v>
      </c>
      <c r="I115" s="70">
        <v>130.74400200287607</v>
      </c>
      <c r="J115" s="70">
        <v>141.6916525822013</v>
      </c>
      <c r="K115" s="70">
        <v>172.87293230785181</v>
      </c>
      <c r="L115" s="70">
        <v>140.80950519068375</v>
      </c>
      <c r="M115" s="70">
        <v>142.46974810840638</v>
      </c>
      <c r="N115" s="70">
        <v>147.50898359109675</v>
      </c>
      <c r="O115" s="70">
        <v>127.06298962583887</v>
      </c>
      <c r="P115" s="70">
        <v>113.93930161210891</v>
      </c>
      <c r="Q115" s="70">
        <v>163.1194044581855</v>
      </c>
      <c r="R115" s="70">
        <v>127.02748361307323</v>
      </c>
      <c r="S115" s="70">
        <v>153.3957622622803</v>
      </c>
      <c r="T115" s="70">
        <v>136.64862556917467</v>
      </c>
      <c r="U115" s="71"/>
      <c r="V115" s="69">
        <v>44501</v>
      </c>
      <c r="W115" s="70">
        <f t="shared" si="209"/>
        <v>6.1293230685509599</v>
      </c>
      <c r="X115" s="70">
        <f t="shared" si="210"/>
        <v>10.311903767744866</v>
      </c>
      <c r="Y115" s="70">
        <f t="shared" si="211"/>
        <v>5.9745992235001211</v>
      </c>
      <c r="Z115" s="70">
        <f t="shared" si="212"/>
        <v>-4.0375627291741267</v>
      </c>
      <c r="AA115" s="70">
        <f t="shared" si="213"/>
        <v>13.61062859667139</v>
      </c>
      <c r="AB115" s="70">
        <f t="shared" si="214"/>
        <v>3.8580168443320275</v>
      </c>
      <c r="AC115" s="70">
        <f t="shared" si="215"/>
        <v>10.983421449727587</v>
      </c>
      <c r="AD115" s="70">
        <f t="shared" si="216"/>
        <v>12.209390274668721</v>
      </c>
      <c r="AE115" s="70">
        <f t="shared" si="217"/>
        <v>4.440747247328261</v>
      </c>
      <c r="AF115" s="70">
        <f t="shared" si="218"/>
        <v>10.692337664034596</v>
      </c>
      <c r="AG115" s="70">
        <f t="shared" si="219"/>
        <v>5.3260816658416559</v>
      </c>
      <c r="AH115" s="70">
        <f t="shared" si="220"/>
        <v>9.2909458050754807</v>
      </c>
      <c r="AI115" s="70">
        <f t="shared" si="221"/>
        <v>13.846078642021055</v>
      </c>
      <c r="AJ115" s="70">
        <f t="shared" si="222"/>
        <v>3.1589952733262834</v>
      </c>
      <c r="AK115" s="70">
        <f t="shared" si="223"/>
        <v>1.2815854538370814</v>
      </c>
      <c r="AL115" s="70">
        <f t="shared" si="224"/>
        <v>6.5354489675706589</v>
      </c>
      <c r="AM115" s="70">
        <f t="shared" si="225"/>
        <v>6.8841644165209317</v>
      </c>
      <c r="AN115" s="70">
        <f t="shared" si="226"/>
        <v>6.9763211549823296</v>
      </c>
      <c r="AO115" s="70">
        <f t="shared" si="227"/>
        <v>6.1804449785474844</v>
      </c>
      <c r="AP115" s="71"/>
      <c r="AQ115" s="71"/>
      <c r="AR115" s="72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M115" s="72"/>
      <c r="BN115" s="73"/>
      <c r="BO115" s="73"/>
      <c r="BP115" s="73"/>
      <c r="BQ115" s="73"/>
      <c r="BR115" s="73"/>
      <c r="BS115" s="73"/>
      <c r="BT115" s="73"/>
      <c r="BU115" s="73"/>
      <c r="BV115" s="73"/>
      <c r="BW115" s="73"/>
      <c r="BX115" s="73"/>
      <c r="BY115" s="73"/>
      <c r="BZ115" s="73"/>
      <c r="CA115" s="73"/>
      <c r="CB115" s="73"/>
      <c r="CC115" s="73"/>
      <c r="CD115" s="73"/>
      <c r="CE115" s="73"/>
      <c r="CF115" s="73"/>
    </row>
    <row r="116" spans="1:84" s="74" customFormat="1" ht="21" x14ac:dyDescent="0.45">
      <c r="A116" s="75">
        <v>44531</v>
      </c>
      <c r="B116" s="76">
        <v>126.0463831796374</v>
      </c>
      <c r="C116" s="76">
        <v>72.064914920204558</v>
      </c>
      <c r="D116" s="76">
        <v>141.42826859193545</v>
      </c>
      <c r="E116" s="76">
        <v>135.41329258174244</v>
      </c>
      <c r="F116" s="76">
        <v>143.5575822741948</v>
      </c>
      <c r="G116" s="76">
        <v>140.99421502654985</v>
      </c>
      <c r="H116" s="76">
        <v>141.1338182530738</v>
      </c>
      <c r="I116" s="76">
        <v>166.27563106347645</v>
      </c>
      <c r="J116" s="76">
        <v>150.30538574295252</v>
      </c>
      <c r="K116" s="76">
        <v>183.20904015524064</v>
      </c>
      <c r="L116" s="76">
        <v>141.9306047827956</v>
      </c>
      <c r="M116" s="76">
        <v>152.0751693497067</v>
      </c>
      <c r="N116" s="76">
        <v>153.60459160474096</v>
      </c>
      <c r="O116" s="76">
        <v>127.67148015576291</v>
      </c>
      <c r="P116" s="76">
        <v>111.47146766556435</v>
      </c>
      <c r="Q116" s="76">
        <v>169.43708607989564</v>
      </c>
      <c r="R116" s="76">
        <v>129.67115516648792</v>
      </c>
      <c r="S116" s="76">
        <v>158.66833621856236</v>
      </c>
      <c r="T116" s="76">
        <v>141.60598237340403</v>
      </c>
      <c r="U116" s="71"/>
      <c r="V116" s="75">
        <v>44531</v>
      </c>
      <c r="W116" s="76">
        <f t="shared" si="209"/>
        <v>4.2793860729329509</v>
      </c>
      <c r="X116" s="76">
        <f t="shared" si="210"/>
        <v>-0.88225194967574794</v>
      </c>
      <c r="Y116" s="76">
        <f t="shared" si="211"/>
        <v>4.2493754910243382</v>
      </c>
      <c r="Z116" s="76">
        <f t="shared" si="212"/>
        <v>-6.1706691505350193</v>
      </c>
      <c r="AA116" s="76">
        <f t="shared" si="213"/>
        <v>4.2171109411778076</v>
      </c>
      <c r="AB116" s="76">
        <f t="shared" si="214"/>
        <v>3.6816550563339803</v>
      </c>
      <c r="AC116" s="76">
        <f t="shared" si="215"/>
        <v>10.99439820418678</v>
      </c>
      <c r="AD116" s="76">
        <f t="shared" si="216"/>
        <v>14.392643227524132</v>
      </c>
      <c r="AE116" s="76">
        <f t="shared" si="217"/>
        <v>-5.5528673900084442</v>
      </c>
      <c r="AF116" s="76">
        <f t="shared" si="218"/>
        <v>9.3415334197530768</v>
      </c>
      <c r="AG116" s="76">
        <f t="shared" si="219"/>
        <v>5.2211027785968582</v>
      </c>
      <c r="AH116" s="76">
        <f t="shared" si="220"/>
        <v>6.6199227263420681</v>
      </c>
      <c r="AI116" s="76">
        <f t="shared" si="221"/>
        <v>1.7717478824323791</v>
      </c>
      <c r="AJ116" s="76">
        <f t="shared" si="222"/>
        <v>2.8908305415126279</v>
      </c>
      <c r="AK116" s="76">
        <f t="shared" si="223"/>
        <v>0.79687675164433358</v>
      </c>
      <c r="AL116" s="76">
        <f t="shared" si="224"/>
        <v>5.2094852633513824</v>
      </c>
      <c r="AM116" s="76">
        <f t="shared" si="225"/>
        <v>5.5811668148547255</v>
      </c>
      <c r="AN116" s="76">
        <f t="shared" si="226"/>
        <v>6.5400485185361532</v>
      </c>
      <c r="AO116" s="76">
        <f t="shared" si="227"/>
        <v>4.1448538966228199</v>
      </c>
      <c r="AP116" s="71"/>
      <c r="AQ116" s="71"/>
      <c r="AR116" s="72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M116" s="72"/>
      <c r="BN116" s="73"/>
      <c r="BO116" s="73"/>
      <c r="BP116" s="73"/>
      <c r="BQ116" s="73"/>
      <c r="BR116" s="73"/>
      <c r="BS116" s="73"/>
      <c r="BT116" s="73"/>
      <c r="BU116" s="73"/>
      <c r="BV116" s="73"/>
      <c r="BW116" s="73"/>
      <c r="BX116" s="73"/>
      <c r="BY116" s="73"/>
      <c r="BZ116" s="73"/>
      <c r="CA116" s="73"/>
      <c r="CB116" s="73"/>
      <c r="CC116" s="73"/>
      <c r="CD116" s="73"/>
      <c r="CE116" s="73"/>
      <c r="CF116" s="73"/>
    </row>
    <row r="117" spans="1:84" s="74" customFormat="1" ht="21" x14ac:dyDescent="0.45">
      <c r="A117" s="106">
        <v>44562</v>
      </c>
      <c r="B117" s="107">
        <v>129.4981506356954</v>
      </c>
      <c r="C117" s="107">
        <v>72.614518493255076</v>
      </c>
      <c r="D117" s="107">
        <v>134.78851581617704</v>
      </c>
      <c r="E117" s="107">
        <v>137.23398297004397</v>
      </c>
      <c r="F117" s="107">
        <v>134.16718503317438</v>
      </c>
      <c r="G117" s="107">
        <v>135.64647949962387</v>
      </c>
      <c r="H117" s="107">
        <v>130.36418138293868</v>
      </c>
      <c r="I117" s="107">
        <v>134.55605929586622</v>
      </c>
      <c r="J117" s="107">
        <v>138.63083302261225</v>
      </c>
      <c r="K117" s="107">
        <v>178.76925140566985</v>
      </c>
      <c r="L117" s="107">
        <v>141.25700289201288</v>
      </c>
      <c r="M117" s="107">
        <v>128.51952744711173</v>
      </c>
      <c r="N117" s="107">
        <v>141.92693604956446</v>
      </c>
      <c r="O117" s="107">
        <v>125.77937519189327</v>
      </c>
      <c r="P117" s="107">
        <v>101.77108973938985</v>
      </c>
      <c r="Q117" s="107">
        <v>164.33339932666556</v>
      </c>
      <c r="R117" s="107">
        <v>117.55307973216544</v>
      </c>
      <c r="S117" s="107">
        <v>147.11300688873322</v>
      </c>
      <c r="T117" s="107">
        <v>134.87762594234579</v>
      </c>
      <c r="U117" s="71"/>
      <c r="V117" s="106">
        <v>44562</v>
      </c>
      <c r="W117" s="107">
        <f t="shared" ref="W117:W119" si="228">B117/B105*100-100</f>
        <v>2.913241602117651</v>
      </c>
      <c r="X117" s="107">
        <f t="shared" ref="X117:X119" si="229">C117/C105*100-100</f>
        <v>10.787434165089607</v>
      </c>
      <c r="Y117" s="107">
        <f t="shared" ref="Y117:Y119" si="230">D117/D105*100-100</f>
        <v>4.7837720448473959</v>
      </c>
      <c r="Z117" s="107">
        <f t="shared" ref="Z117:Z119" si="231">E117/E105*100-100</f>
        <v>2.3594398301108583</v>
      </c>
      <c r="AA117" s="107">
        <f t="shared" ref="AA117:AA119" si="232">F117/F105*100-100</f>
        <v>7.2487975859604035</v>
      </c>
      <c r="AB117" s="107">
        <f t="shared" ref="AB117:AB119" si="233">G117/G105*100-100</f>
        <v>2.6964576368441442</v>
      </c>
      <c r="AC117" s="107">
        <f t="shared" ref="AC117:AC119" si="234">H117/H105*100-100</f>
        <v>13.378481901327177</v>
      </c>
      <c r="AD117" s="107">
        <f t="shared" ref="AD117:AD119" si="235">I117/I105*100-100</f>
        <v>14.061329519896802</v>
      </c>
      <c r="AE117" s="107">
        <f t="shared" ref="AE117:AE119" si="236">J117/J105*100-100</f>
        <v>3.4673100224290323</v>
      </c>
      <c r="AF117" s="107">
        <f t="shared" ref="AF117:AF119" si="237">K117/K105*100-100</f>
        <v>5.7653110266728191</v>
      </c>
      <c r="AG117" s="107">
        <f t="shared" ref="AG117:AG119" si="238">L117/L105*100-100</f>
        <v>5.2699703674420277</v>
      </c>
      <c r="AH117" s="107">
        <f t="shared" ref="AH117:AH119" si="239">M117/M105*100-100</f>
        <v>6.2073486634219677</v>
      </c>
      <c r="AI117" s="107">
        <f t="shared" ref="AI117:AI119" si="240">N117/N105*100-100</f>
        <v>13.279218350622159</v>
      </c>
      <c r="AJ117" s="107">
        <f t="shared" ref="AJ117:AJ119" si="241">O117/O105*100-100</f>
        <v>3.2742430805543705</v>
      </c>
      <c r="AK117" s="107">
        <f t="shared" ref="AK117:AK119" si="242">P117/P105*100-100</f>
        <v>3.0550257740169968</v>
      </c>
      <c r="AL117" s="107">
        <f t="shared" ref="AL117:AL119" si="243">Q117/Q105*100-100</f>
        <v>6.6129305597385724</v>
      </c>
      <c r="AM117" s="107">
        <f t="shared" ref="AM117:AM119" si="244">R117/R105*100-100</f>
        <v>4.9898160518736745</v>
      </c>
      <c r="AN117" s="107">
        <f t="shared" ref="AN117:AN119" si="245">S117/S105*100-100</f>
        <v>0.14202611836495294</v>
      </c>
      <c r="AO117" s="107">
        <f t="shared" ref="AO117:AO119" si="246">T117/T105*100-100</f>
        <v>4.6735052945293631</v>
      </c>
      <c r="AP117" s="71"/>
      <c r="AQ117" s="71"/>
      <c r="AR117" s="72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M117" s="72"/>
      <c r="BN117" s="73"/>
      <c r="BO117" s="73"/>
      <c r="BP117" s="73"/>
      <c r="BQ117" s="73"/>
      <c r="BR117" s="73"/>
      <c r="BS117" s="73"/>
      <c r="BT117" s="73"/>
      <c r="BU117" s="73"/>
      <c r="BV117" s="73"/>
      <c r="BW117" s="73"/>
      <c r="BX117" s="73"/>
      <c r="BY117" s="73"/>
      <c r="BZ117" s="73"/>
      <c r="CA117" s="73"/>
      <c r="CB117" s="73"/>
      <c r="CC117" s="73"/>
      <c r="CD117" s="73"/>
      <c r="CE117" s="73"/>
      <c r="CF117" s="73"/>
    </row>
    <row r="118" spans="1:84" s="74" customFormat="1" ht="21" x14ac:dyDescent="0.45">
      <c r="A118" s="108">
        <v>44593</v>
      </c>
      <c r="B118" s="109">
        <v>136.68944790953788</v>
      </c>
      <c r="C118" s="109">
        <v>73.470713638538427</v>
      </c>
      <c r="D118" s="109">
        <v>134.30889108554413</v>
      </c>
      <c r="E118" s="109">
        <v>132.85137054412252</v>
      </c>
      <c r="F118" s="109">
        <v>138.91391101705241</v>
      </c>
      <c r="G118" s="109">
        <v>132.90144567277719</v>
      </c>
      <c r="H118" s="109">
        <v>129.46104746464275</v>
      </c>
      <c r="I118" s="109">
        <v>131.21608431526656</v>
      </c>
      <c r="J118" s="109">
        <v>126.16895098859627</v>
      </c>
      <c r="K118" s="109">
        <v>163.145020286658</v>
      </c>
      <c r="L118" s="109">
        <v>140.61583944265655</v>
      </c>
      <c r="M118" s="109">
        <v>128.38158170183181</v>
      </c>
      <c r="N118" s="109">
        <v>145.28209849979922</v>
      </c>
      <c r="O118" s="109">
        <v>128.51879940688218</v>
      </c>
      <c r="P118" s="109">
        <v>114.63082616979342</v>
      </c>
      <c r="Q118" s="109">
        <v>159.72259928803572</v>
      </c>
      <c r="R118" s="109">
        <v>112.71037080961516</v>
      </c>
      <c r="S118" s="109">
        <v>139.7616989860463</v>
      </c>
      <c r="T118" s="109">
        <v>134.20809130270499</v>
      </c>
      <c r="U118" s="71"/>
      <c r="V118" s="108">
        <v>44593</v>
      </c>
      <c r="W118" s="109">
        <f t="shared" si="228"/>
        <v>4.9611636392481842</v>
      </c>
      <c r="X118" s="109">
        <f t="shared" si="229"/>
        <v>4.842381001520863</v>
      </c>
      <c r="Y118" s="109">
        <f t="shared" si="230"/>
        <v>4.8343465959981984</v>
      </c>
      <c r="Z118" s="109">
        <f t="shared" si="231"/>
        <v>6.7154463701371014</v>
      </c>
      <c r="AA118" s="109">
        <f t="shared" si="232"/>
        <v>1.1789994672988655</v>
      </c>
      <c r="AB118" s="109">
        <f t="shared" si="233"/>
        <v>2.89376112381035</v>
      </c>
      <c r="AC118" s="109">
        <f t="shared" si="234"/>
        <v>10.369557826855399</v>
      </c>
      <c r="AD118" s="109">
        <f t="shared" si="235"/>
        <v>19.349525739980209</v>
      </c>
      <c r="AE118" s="109">
        <f t="shared" si="236"/>
        <v>-2.969048865910878</v>
      </c>
      <c r="AF118" s="109">
        <f t="shared" si="237"/>
        <v>8.1580846249516696</v>
      </c>
      <c r="AG118" s="109">
        <f t="shared" si="238"/>
        <v>5.1052803837980889</v>
      </c>
      <c r="AH118" s="109">
        <f t="shared" si="239"/>
        <v>4.5587525133501998</v>
      </c>
      <c r="AI118" s="109">
        <f t="shared" si="240"/>
        <v>17.750803059940395</v>
      </c>
      <c r="AJ118" s="109">
        <f t="shared" si="241"/>
        <v>3.0890744046780867</v>
      </c>
      <c r="AK118" s="109">
        <f t="shared" si="242"/>
        <v>2.6951332143694913</v>
      </c>
      <c r="AL118" s="109">
        <f t="shared" si="243"/>
        <v>9.0509590888176774</v>
      </c>
      <c r="AM118" s="109">
        <f t="shared" si="244"/>
        <v>2.3836870010313476</v>
      </c>
      <c r="AN118" s="109">
        <f t="shared" si="245"/>
        <v>-2.0888316952694055</v>
      </c>
      <c r="AO118" s="109">
        <f t="shared" si="246"/>
        <v>4.4230166030174018</v>
      </c>
      <c r="AP118" s="71"/>
      <c r="AQ118" s="71"/>
      <c r="AR118" s="72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  <c r="BM118" s="72"/>
      <c r="BN118" s="73"/>
      <c r="BO118" s="73"/>
      <c r="BP118" s="73"/>
      <c r="BQ118" s="73"/>
      <c r="BR118" s="73"/>
      <c r="BS118" s="73"/>
      <c r="BT118" s="73"/>
      <c r="BU118" s="73"/>
      <c r="BV118" s="73"/>
      <c r="BW118" s="73"/>
      <c r="BX118" s="73"/>
      <c r="BY118" s="73"/>
      <c r="BZ118" s="73"/>
      <c r="CA118" s="73"/>
      <c r="CB118" s="73"/>
      <c r="CC118" s="73"/>
      <c r="CD118" s="73"/>
      <c r="CE118" s="73"/>
      <c r="CF118" s="73"/>
    </row>
    <row r="119" spans="1:84" s="74" customFormat="1" ht="21" x14ac:dyDescent="0.45">
      <c r="A119" s="108">
        <v>44621</v>
      </c>
      <c r="B119" s="109">
        <v>140.87170845726919</v>
      </c>
      <c r="C119" s="109">
        <v>72.306973815589373</v>
      </c>
      <c r="D119" s="109">
        <v>141.54367412630961</v>
      </c>
      <c r="E119" s="109">
        <v>143.77420919053858</v>
      </c>
      <c r="F119" s="109">
        <v>142.62025642519981</v>
      </c>
      <c r="G119" s="109">
        <v>134.0501530455158</v>
      </c>
      <c r="H119" s="109">
        <v>133.64532684402272</v>
      </c>
      <c r="I119" s="109">
        <v>142.39078183399621</v>
      </c>
      <c r="J119" s="109">
        <v>137.55107579587053</v>
      </c>
      <c r="K119" s="109">
        <v>169.76996295326626</v>
      </c>
      <c r="L119" s="109">
        <v>141.37177286779416</v>
      </c>
      <c r="M119" s="109">
        <v>132.38174191673778</v>
      </c>
      <c r="N119" s="109">
        <v>141.26721850016679</v>
      </c>
      <c r="O119" s="109">
        <v>129.1014040063539</v>
      </c>
      <c r="P119" s="109">
        <v>133.69031276108311</v>
      </c>
      <c r="Q119" s="109">
        <v>162.60796583385778</v>
      </c>
      <c r="R119" s="109">
        <v>120.15698428175318</v>
      </c>
      <c r="S119" s="109">
        <v>142.11984497791565</v>
      </c>
      <c r="T119" s="109">
        <v>138.93284175360458</v>
      </c>
      <c r="U119" s="71"/>
      <c r="V119" s="108">
        <v>44621</v>
      </c>
      <c r="W119" s="109">
        <f t="shared" si="228"/>
        <v>3.4265280745502622</v>
      </c>
      <c r="X119" s="109">
        <f t="shared" si="229"/>
        <v>-5.0717831496957047</v>
      </c>
      <c r="Y119" s="109">
        <f t="shared" si="230"/>
        <v>5.4906063742717919</v>
      </c>
      <c r="Z119" s="109">
        <f t="shared" si="231"/>
        <v>8.0098876329794564</v>
      </c>
      <c r="AA119" s="109">
        <f t="shared" si="232"/>
        <v>4.4766642632429381</v>
      </c>
      <c r="AB119" s="109">
        <f t="shared" si="233"/>
        <v>3.8218215891242977</v>
      </c>
      <c r="AC119" s="109">
        <f t="shared" si="234"/>
        <v>13.104020081783901</v>
      </c>
      <c r="AD119" s="109">
        <f t="shared" si="235"/>
        <v>18.596138823526402</v>
      </c>
      <c r="AE119" s="109">
        <f t="shared" si="236"/>
        <v>-2.8998647254192349</v>
      </c>
      <c r="AF119" s="109">
        <f t="shared" si="237"/>
        <v>11.005731244501462</v>
      </c>
      <c r="AG119" s="109">
        <f t="shared" si="238"/>
        <v>4.9236345541744555</v>
      </c>
      <c r="AH119" s="109">
        <f t="shared" si="239"/>
        <v>4.7783510887590808</v>
      </c>
      <c r="AI119" s="109">
        <f t="shared" si="240"/>
        <v>2.2980367184189703</v>
      </c>
      <c r="AJ119" s="109">
        <f t="shared" si="241"/>
        <v>2.6279701000853919</v>
      </c>
      <c r="AK119" s="109">
        <f t="shared" si="242"/>
        <v>4.3659155963273122</v>
      </c>
      <c r="AL119" s="109">
        <f t="shared" si="243"/>
        <v>6.4150676779958502</v>
      </c>
      <c r="AM119" s="109">
        <f t="shared" si="244"/>
        <v>4.5893180141317629</v>
      </c>
      <c r="AN119" s="109">
        <f t="shared" si="245"/>
        <v>-0.8943799397199399</v>
      </c>
      <c r="AO119" s="109">
        <f t="shared" si="246"/>
        <v>4.4832762600078695</v>
      </c>
      <c r="AP119" s="71"/>
      <c r="AQ119" s="71"/>
      <c r="AR119" s="72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  <c r="BM119" s="72"/>
      <c r="BN119" s="73"/>
      <c r="BO119" s="73"/>
      <c r="BP119" s="73"/>
      <c r="BQ119" s="73"/>
      <c r="BR119" s="73"/>
      <c r="BS119" s="73"/>
      <c r="BT119" s="73"/>
      <c r="BU119" s="73"/>
      <c r="BV119" s="73"/>
      <c r="BW119" s="73"/>
      <c r="BX119" s="73"/>
      <c r="BY119" s="73"/>
      <c r="BZ119" s="73"/>
      <c r="CA119" s="73"/>
      <c r="CB119" s="73"/>
      <c r="CC119" s="73"/>
      <c r="CD119" s="73"/>
      <c r="CE119" s="73"/>
      <c r="CF119" s="73"/>
    </row>
    <row r="120" spans="1:84" s="74" customFormat="1" ht="21" x14ac:dyDescent="0.45">
      <c r="A120" s="108">
        <v>44652</v>
      </c>
      <c r="B120" s="109">
        <v>127.34843484226685</v>
      </c>
      <c r="C120" s="109">
        <v>64.156870207573888</v>
      </c>
      <c r="D120" s="109">
        <v>136.92584344559316</v>
      </c>
      <c r="E120" s="109">
        <v>131.28624882493125</v>
      </c>
      <c r="F120" s="109">
        <v>135.54678452346556</v>
      </c>
      <c r="G120" s="109">
        <v>136.82179433237923</v>
      </c>
      <c r="H120" s="109">
        <v>117.31268219109459</v>
      </c>
      <c r="I120" s="109">
        <v>157.56666480175491</v>
      </c>
      <c r="J120" s="109">
        <v>137.40593837782478</v>
      </c>
      <c r="K120" s="109">
        <v>181.41868310794581</v>
      </c>
      <c r="L120" s="109">
        <v>141.86414201322515</v>
      </c>
      <c r="M120" s="109">
        <v>135.97517110601208</v>
      </c>
      <c r="N120" s="109">
        <v>145.16071001072703</v>
      </c>
      <c r="O120" s="109">
        <v>130.20644074852322</v>
      </c>
      <c r="P120" s="109">
        <v>116.41925897363436</v>
      </c>
      <c r="Q120" s="109">
        <v>154.15899016078345</v>
      </c>
      <c r="R120" s="109">
        <v>112.86142861117418</v>
      </c>
      <c r="S120" s="109">
        <v>141.2195134890863</v>
      </c>
      <c r="T120" s="109">
        <v>135.79977705412296</v>
      </c>
      <c r="U120" s="71"/>
      <c r="V120" s="108">
        <v>44652</v>
      </c>
      <c r="W120" s="109">
        <f t="shared" ref="W120:W122" si="247">B120/B108*100-100</f>
        <v>4.3685715746739362</v>
      </c>
      <c r="X120" s="109">
        <f t="shared" ref="X120:X122" si="248">C120/C108*100-100</f>
        <v>-18.747060916789437</v>
      </c>
      <c r="Y120" s="109">
        <f t="shared" ref="Y120:Y122" si="249">D120/D108*100-100</f>
        <v>3.4405084262154446</v>
      </c>
      <c r="Z120" s="109">
        <f t="shared" ref="Z120:Z122" si="250">E120/E108*100-100</f>
        <v>13.087295832001416</v>
      </c>
      <c r="AA120" s="109">
        <f t="shared" ref="AA120:AA122" si="251">F120/F108*100-100</f>
        <v>0.40184045799827572</v>
      </c>
      <c r="AB120" s="109">
        <f t="shared" ref="AB120:AB122" si="252">G120/G108*100-100</f>
        <v>3.9426292334211297</v>
      </c>
      <c r="AC120" s="109">
        <f t="shared" ref="AC120:AC122" si="253">H120/H108*100-100</f>
        <v>6.1703730996032249</v>
      </c>
      <c r="AD120" s="109">
        <f t="shared" ref="AD120:AD122" si="254">I120/I108*100-100</f>
        <v>24.803272584334252</v>
      </c>
      <c r="AE120" s="109">
        <f t="shared" ref="AE120:AE122" si="255">J120/J108*100-100</f>
        <v>0.87962125556796877</v>
      </c>
      <c r="AF120" s="109">
        <f t="shared" ref="AF120:AF122" si="256">K120/K108*100-100</f>
        <v>18.086004633199778</v>
      </c>
      <c r="AG120" s="109">
        <f t="shared" ref="AG120:AG122" si="257">L120/L108*100-100</f>
        <v>5.2480831065646782</v>
      </c>
      <c r="AH120" s="109">
        <f t="shared" ref="AH120:AH122" si="258">M120/M108*100-100</f>
        <v>4.5127722246815409</v>
      </c>
      <c r="AI120" s="109">
        <f t="shared" ref="AI120:AI122" si="259">N120/N108*100-100</f>
        <v>10.759754505173078</v>
      </c>
      <c r="AJ120" s="109">
        <f t="shared" ref="AJ120:AJ122" si="260">O120/O108*100-100</f>
        <v>3.5175588298960605</v>
      </c>
      <c r="AK120" s="109">
        <f t="shared" ref="AK120:AK122" si="261">P120/P108*100-100</f>
        <v>3.6739858847921028</v>
      </c>
      <c r="AL120" s="109">
        <f t="shared" ref="AL120:AL122" si="262">Q120/Q108*100-100</f>
        <v>2.8947001792842002</v>
      </c>
      <c r="AM120" s="109">
        <f t="shared" ref="AM120:AM122" si="263">R120/R108*100-100</f>
        <v>8.2315596664831077</v>
      </c>
      <c r="AN120" s="109">
        <f t="shared" ref="AN120:AN122" si="264">S120/S108*100-100</f>
        <v>-0.10439855558755085</v>
      </c>
      <c r="AO120" s="109">
        <f t="shared" ref="AO120:AO122" si="265">T120/T108*100-100</f>
        <v>4.9462672755101806</v>
      </c>
      <c r="AP120" s="71"/>
      <c r="AQ120" s="71"/>
      <c r="AR120" s="72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</row>
    <row r="121" spans="1:84" s="74" customFormat="1" ht="21" x14ac:dyDescent="0.45">
      <c r="A121" s="108">
        <v>44682</v>
      </c>
      <c r="B121" s="109">
        <v>120.53378833339956</v>
      </c>
      <c r="C121" s="109">
        <v>67.179726076630246</v>
      </c>
      <c r="D121" s="109">
        <v>138.9389721368357</v>
      </c>
      <c r="E121" s="109">
        <v>124.40680705155326</v>
      </c>
      <c r="F121" s="109">
        <v>149.39583332963824</v>
      </c>
      <c r="G121" s="109">
        <v>135.34027530955871</v>
      </c>
      <c r="H121" s="109">
        <v>117.88492241596012</v>
      </c>
      <c r="I121" s="109">
        <v>156.75245723430425</v>
      </c>
      <c r="J121" s="109">
        <v>140.76001407564956</v>
      </c>
      <c r="K121" s="109">
        <v>181.13345630259582</v>
      </c>
      <c r="L121" s="109">
        <v>142.47859213750667</v>
      </c>
      <c r="M121" s="109">
        <v>132.2132918407008</v>
      </c>
      <c r="N121" s="109">
        <v>149.32981545419653</v>
      </c>
      <c r="O121" s="109">
        <v>130.89311227459365</v>
      </c>
      <c r="P121" s="109">
        <v>108.18237380125851</v>
      </c>
      <c r="Q121" s="109">
        <v>163.31500146745239</v>
      </c>
      <c r="R121" s="109">
        <v>118.91352005771576</v>
      </c>
      <c r="S121" s="109">
        <v>140.20301187184066</v>
      </c>
      <c r="T121" s="109">
        <v>135.8772347077072</v>
      </c>
      <c r="U121" s="71"/>
      <c r="V121" s="108">
        <v>44682</v>
      </c>
      <c r="W121" s="109">
        <f t="shared" si="247"/>
        <v>4.8454967324631752</v>
      </c>
      <c r="X121" s="109">
        <f t="shared" si="248"/>
        <v>-10.832850933792699</v>
      </c>
      <c r="Y121" s="109">
        <f t="shared" si="249"/>
        <v>5.5229346765899123</v>
      </c>
      <c r="Z121" s="109">
        <f t="shared" si="250"/>
        <v>-3.9151158027692787</v>
      </c>
      <c r="AA121" s="109">
        <f t="shared" si="251"/>
        <v>2.9270138806770376</v>
      </c>
      <c r="AB121" s="109">
        <f t="shared" si="252"/>
        <v>3.7796290287900831</v>
      </c>
      <c r="AC121" s="109">
        <f t="shared" si="253"/>
        <v>8.7710803829201183</v>
      </c>
      <c r="AD121" s="109">
        <f t="shared" si="254"/>
        <v>13.906823379432367</v>
      </c>
      <c r="AE121" s="109">
        <f t="shared" si="255"/>
        <v>5.1529868074410103</v>
      </c>
      <c r="AF121" s="109">
        <f t="shared" si="256"/>
        <v>15.86155764218158</v>
      </c>
      <c r="AG121" s="109">
        <f t="shared" si="257"/>
        <v>5.5375731841299682</v>
      </c>
      <c r="AH121" s="109">
        <f t="shared" si="258"/>
        <v>4.3964652578277708</v>
      </c>
      <c r="AI121" s="109">
        <f t="shared" si="259"/>
        <v>9.2154321652597702</v>
      </c>
      <c r="AJ121" s="109">
        <f t="shared" si="260"/>
        <v>4.0924043519840865</v>
      </c>
      <c r="AK121" s="109">
        <f t="shared" si="261"/>
        <v>3.3974273043747303</v>
      </c>
      <c r="AL121" s="109">
        <f t="shared" si="262"/>
        <v>2.0164282201690753</v>
      </c>
      <c r="AM121" s="109">
        <f t="shared" si="263"/>
        <v>6.3987897951299146</v>
      </c>
      <c r="AN121" s="109">
        <f t="shared" si="264"/>
        <v>1.6571404987072498</v>
      </c>
      <c r="AO121" s="109">
        <f t="shared" si="265"/>
        <v>4.9693056538556277</v>
      </c>
      <c r="AP121" s="71"/>
      <c r="AQ121" s="71"/>
      <c r="AR121" s="72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  <c r="BI121" s="73"/>
      <c r="BJ121" s="73"/>
      <c r="BK121" s="73"/>
      <c r="BM121" s="72"/>
      <c r="BN121" s="73"/>
      <c r="BO121" s="73"/>
      <c r="BP121" s="73"/>
      <c r="BQ121" s="73"/>
      <c r="BR121" s="73"/>
      <c r="BS121" s="73"/>
      <c r="BT121" s="73"/>
      <c r="BU121" s="73"/>
      <c r="BV121" s="73"/>
      <c r="BW121" s="73"/>
      <c r="BX121" s="73"/>
      <c r="BY121" s="73"/>
      <c r="BZ121" s="73"/>
      <c r="CA121" s="73"/>
      <c r="CB121" s="73"/>
      <c r="CC121" s="73"/>
      <c r="CD121" s="73"/>
      <c r="CE121" s="73"/>
      <c r="CF121" s="73"/>
    </row>
    <row r="122" spans="1:84" s="74" customFormat="1" ht="21" x14ac:dyDescent="0.45">
      <c r="A122" s="108">
        <v>44713</v>
      </c>
      <c r="B122" s="109">
        <v>115.82242636387915</v>
      </c>
      <c r="C122" s="109">
        <v>70.099858093706445</v>
      </c>
      <c r="D122" s="109">
        <v>137.83102333950168</v>
      </c>
      <c r="E122" s="109">
        <v>133.98685828442626</v>
      </c>
      <c r="F122" s="109">
        <v>140.39934196002872</v>
      </c>
      <c r="G122" s="109">
        <v>134.06571261546526</v>
      </c>
      <c r="H122" s="109">
        <v>116.15974256711223</v>
      </c>
      <c r="I122" s="109">
        <v>126.81547461657765</v>
      </c>
      <c r="J122" s="109">
        <v>140.61966076487681</v>
      </c>
      <c r="K122" s="109">
        <v>174.52109646404227</v>
      </c>
      <c r="L122" s="109">
        <v>141.86798851557916</v>
      </c>
      <c r="M122" s="109">
        <v>127.84283268291252</v>
      </c>
      <c r="N122" s="109">
        <v>130.82215390149796</v>
      </c>
      <c r="O122" s="109">
        <v>131.17637347648778</v>
      </c>
      <c r="P122" s="109">
        <v>107.92579065587751</v>
      </c>
      <c r="Q122" s="109">
        <v>171.59038458160157</v>
      </c>
      <c r="R122" s="109">
        <v>113.71279411642003</v>
      </c>
      <c r="S122" s="109">
        <v>134.62633497687793</v>
      </c>
      <c r="T122" s="109">
        <v>132.61100870654525</v>
      </c>
      <c r="U122" s="71"/>
      <c r="V122" s="108">
        <v>44713</v>
      </c>
      <c r="W122" s="109">
        <f t="shared" si="247"/>
        <v>3.1467907256903231</v>
      </c>
      <c r="X122" s="109">
        <f t="shared" si="248"/>
        <v>-5.4684368006244313</v>
      </c>
      <c r="Y122" s="109">
        <f t="shared" si="249"/>
        <v>5.4072577225767731</v>
      </c>
      <c r="Z122" s="109">
        <f t="shared" si="250"/>
        <v>8.5908027296854641</v>
      </c>
      <c r="AA122" s="109">
        <f t="shared" si="251"/>
        <v>2.9288014533526621</v>
      </c>
      <c r="AB122" s="109">
        <f t="shared" si="252"/>
        <v>3.6601281636957452</v>
      </c>
      <c r="AC122" s="109">
        <f t="shared" si="253"/>
        <v>3.9361839418370721</v>
      </c>
      <c r="AD122" s="109">
        <f t="shared" si="254"/>
        <v>11.684357135777958</v>
      </c>
      <c r="AE122" s="109">
        <f t="shared" si="255"/>
        <v>2.8757537602708538</v>
      </c>
      <c r="AF122" s="109">
        <f t="shared" si="256"/>
        <v>15.009890609409652</v>
      </c>
      <c r="AG122" s="109">
        <f t="shared" si="257"/>
        <v>4.8556640313456541</v>
      </c>
      <c r="AH122" s="109">
        <f t="shared" si="258"/>
        <v>3.820059366561452</v>
      </c>
      <c r="AI122" s="109">
        <f t="shared" si="259"/>
        <v>5.4820568605881306</v>
      </c>
      <c r="AJ122" s="109">
        <f t="shared" si="260"/>
        <v>4.0375164273880131</v>
      </c>
      <c r="AK122" s="109">
        <f t="shared" si="261"/>
        <v>3.5430888573734052</v>
      </c>
      <c r="AL122" s="109">
        <f t="shared" si="262"/>
        <v>1.6277063968294101</v>
      </c>
      <c r="AM122" s="109">
        <f t="shared" si="263"/>
        <v>6.0636760667656375</v>
      </c>
      <c r="AN122" s="109">
        <f t="shared" si="264"/>
        <v>-2.0939255515156816</v>
      </c>
      <c r="AO122" s="109">
        <f t="shared" si="265"/>
        <v>4.3008115715391853</v>
      </c>
      <c r="AP122" s="71"/>
      <c r="AQ122" s="71"/>
      <c r="AR122" s="72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M122" s="72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73"/>
      <c r="CC122" s="73"/>
      <c r="CD122" s="73"/>
      <c r="CE122" s="73"/>
      <c r="CF122" s="73"/>
    </row>
    <row r="123" spans="1:84" s="74" customFormat="1" ht="21" x14ac:dyDescent="0.45">
      <c r="A123" s="108">
        <v>44743</v>
      </c>
      <c r="B123" s="109">
        <v>115.04457695298295</v>
      </c>
      <c r="C123" s="109">
        <v>73.916255369813939</v>
      </c>
      <c r="D123" s="109">
        <v>137.88505804913891</v>
      </c>
      <c r="E123" s="109">
        <v>135.54983609397314</v>
      </c>
      <c r="F123" s="109">
        <v>151.84774278861752</v>
      </c>
      <c r="G123" s="109">
        <v>135.26588646570056</v>
      </c>
      <c r="H123" s="109">
        <v>121.31189804778458</v>
      </c>
      <c r="I123" s="109">
        <v>143.1705106876442</v>
      </c>
      <c r="J123" s="109">
        <v>137.26169037612686</v>
      </c>
      <c r="K123" s="109">
        <v>182.12766241656183</v>
      </c>
      <c r="L123" s="109">
        <v>143.1556929698427</v>
      </c>
      <c r="M123" s="109">
        <v>133.34639927162812</v>
      </c>
      <c r="N123" s="109">
        <v>140.11513706513605</v>
      </c>
      <c r="O123" s="109">
        <v>131.52782327847683</v>
      </c>
      <c r="P123" s="109">
        <v>119.06353191047609</v>
      </c>
      <c r="Q123" s="109">
        <v>165.91320562947141</v>
      </c>
      <c r="R123" s="109">
        <v>117.93061260565035</v>
      </c>
      <c r="S123" s="109">
        <v>138.82237225731834</v>
      </c>
      <c r="T123" s="109">
        <v>135.5991096823536</v>
      </c>
      <c r="U123" s="71"/>
      <c r="V123" s="108">
        <v>44743</v>
      </c>
      <c r="W123" s="109">
        <f t="shared" ref="W123:W125" si="266">B123/B111*100-100</f>
        <v>1.8889842821545386</v>
      </c>
      <c r="X123" s="109">
        <f t="shared" ref="X123:X125" si="267">C123/C111*100-100</f>
        <v>-8.3219847276280916</v>
      </c>
      <c r="Y123" s="109">
        <f t="shared" ref="Y123:Y125" si="268">D123/D111*100-100</f>
        <v>3.8088353786719154</v>
      </c>
      <c r="Z123" s="109">
        <f t="shared" ref="Z123:Z125" si="269">E123/E111*100-100</f>
        <v>4.218170109137759</v>
      </c>
      <c r="AA123" s="109">
        <f t="shared" ref="AA123:AA125" si="270">F123/F111*100-100</f>
        <v>3.9531220397892781</v>
      </c>
      <c r="AB123" s="109">
        <f t="shared" ref="AB123:AB125" si="271">G123/G111*100-100</f>
        <v>3.2216610098755609</v>
      </c>
      <c r="AC123" s="109">
        <f t="shared" ref="AC123:AC125" si="272">H123/H111*100-100</f>
        <v>2.8971586156490758</v>
      </c>
      <c r="AD123" s="109">
        <f t="shared" ref="AD123:AD125" si="273">I123/I111*100-100</f>
        <v>15.69480863118558</v>
      </c>
      <c r="AE123" s="109">
        <f t="shared" ref="AE123:AE125" si="274">J123/J111*100-100</f>
        <v>3.0084885304389957</v>
      </c>
      <c r="AF123" s="109">
        <f t="shared" ref="AF123:AF125" si="275">K123/K111*100-100</f>
        <v>12.717033757675949</v>
      </c>
      <c r="AG123" s="109">
        <f t="shared" ref="AG123:AG125" si="276">L123/L111*100-100</f>
        <v>4.8732994182120137</v>
      </c>
      <c r="AH123" s="109">
        <f t="shared" ref="AH123:AH125" si="277">M123/M111*100-100</f>
        <v>2.5074290495512059</v>
      </c>
      <c r="AI123" s="109">
        <f t="shared" ref="AI123:AI125" si="278">N123/N111*100-100</f>
        <v>1.0555383266754177</v>
      </c>
      <c r="AJ123" s="109">
        <f t="shared" ref="AJ123:AJ125" si="279">O123/O111*100-100</f>
        <v>3.8743193589503306</v>
      </c>
      <c r="AK123" s="109">
        <f t="shared" ref="AK123:AK125" si="280">P123/P111*100-100</f>
        <v>3.6839503904639344</v>
      </c>
      <c r="AL123" s="109">
        <f t="shared" ref="AL123:AL125" si="281">Q123/Q111*100-100</f>
        <v>-5.3918860474489776</v>
      </c>
      <c r="AM123" s="109">
        <f t="shared" ref="AM123:AM125" si="282">R123/R111*100-100</f>
        <v>5.1516129547078577</v>
      </c>
      <c r="AN123" s="109">
        <f t="shared" ref="AN123:AN125" si="283">S123/S111*100-100</f>
        <v>-0.58223350095167348</v>
      </c>
      <c r="AO123" s="109">
        <f t="shared" ref="AO123:AO125" si="284">T123/T111*100-100</f>
        <v>3.4969001388218857</v>
      </c>
      <c r="AP123" s="71"/>
      <c r="AQ123" s="71"/>
      <c r="AR123" s="72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M123" s="72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73"/>
      <c r="BY123" s="73"/>
      <c r="BZ123" s="73"/>
      <c r="CA123" s="73"/>
      <c r="CB123" s="73"/>
      <c r="CC123" s="73"/>
      <c r="CD123" s="73"/>
      <c r="CE123" s="73"/>
      <c r="CF123" s="73"/>
    </row>
    <row r="124" spans="1:84" s="74" customFormat="1" ht="21" x14ac:dyDescent="0.45">
      <c r="A124" s="108">
        <v>44774</v>
      </c>
      <c r="B124" s="109">
        <v>119.28797671292421</v>
      </c>
      <c r="C124" s="109">
        <v>74.565922593412068</v>
      </c>
      <c r="D124" s="109">
        <v>128.90189288838332</v>
      </c>
      <c r="E124" s="109">
        <v>137.99864464070401</v>
      </c>
      <c r="F124" s="109">
        <v>159.55533289942878</v>
      </c>
      <c r="G124" s="109">
        <v>136.94788406944883</v>
      </c>
      <c r="H124" s="109">
        <v>124.06736887646696</v>
      </c>
      <c r="I124" s="109">
        <v>139.71966278953363</v>
      </c>
      <c r="J124" s="109">
        <v>136.3859045374974</v>
      </c>
      <c r="K124" s="109">
        <v>173.51097851699396</v>
      </c>
      <c r="L124" s="109">
        <v>144.01250920077939</v>
      </c>
      <c r="M124" s="109">
        <v>131.97530612961617</v>
      </c>
      <c r="N124" s="109">
        <v>147.48466956721228</v>
      </c>
      <c r="O124" s="109">
        <v>131.74153201182335</v>
      </c>
      <c r="P124" s="109">
        <v>119.83030229382668</v>
      </c>
      <c r="Q124" s="109">
        <v>171.06106669440206</v>
      </c>
      <c r="R124" s="109">
        <v>116.59724724289272</v>
      </c>
      <c r="S124" s="109">
        <v>144.21706001180976</v>
      </c>
      <c r="T124" s="109">
        <v>135.96715941717051</v>
      </c>
      <c r="U124" s="71"/>
      <c r="V124" s="108">
        <v>44774</v>
      </c>
      <c r="W124" s="109">
        <f t="shared" si="266"/>
        <v>2.2519536079741158</v>
      </c>
      <c r="X124" s="109">
        <f t="shared" si="267"/>
        <v>-5.3089330355540199</v>
      </c>
      <c r="Y124" s="109">
        <f t="shared" si="268"/>
        <v>3.6526027969796075</v>
      </c>
      <c r="Z124" s="109">
        <f t="shared" si="269"/>
        <v>7.2277976248114442</v>
      </c>
      <c r="AA124" s="109">
        <f t="shared" si="270"/>
        <v>10.59130504887267</v>
      </c>
      <c r="AB124" s="109">
        <f t="shared" si="271"/>
        <v>3.3336175093601241</v>
      </c>
      <c r="AC124" s="109">
        <f t="shared" si="272"/>
        <v>3.6710019328092187</v>
      </c>
      <c r="AD124" s="109">
        <f t="shared" si="273"/>
        <v>18.36726362327164</v>
      </c>
      <c r="AE124" s="109">
        <f t="shared" si="274"/>
        <v>0.34357582361543848</v>
      </c>
      <c r="AF124" s="109">
        <f t="shared" si="275"/>
        <v>7.4459662009410721</v>
      </c>
      <c r="AG124" s="109">
        <f t="shared" si="276"/>
        <v>5.1810236369380362</v>
      </c>
      <c r="AH124" s="109">
        <f t="shared" si="277"/>
        <v>3.7437779886908515</v>
      </c>
      <c r="AI124" s="109">
        <f t="shared" si="278"/>
        <v>21.557212140469062</v>
      </c>
      <c r="AJ124" s="109">
        <f t="shared" si="279"/>
        <v>3.2393489994804128</v>
      </c>
      <c r="AK124" s="109">
        <f t="shared" si="280"/>
        <v>3.9408307450448348</v>
      </c>
      <c r="AL124" s="109">
        <f t="shared" si="281"/>
        <v>-4.4389135414022292</v>
      </c>
      <c r="AM124" s="109">
        <f t="shared" si="282"/>
        <v>4.5107842181448348</v>
      </c>
      <c r="AN124" s="109">
        <f t="shared" si="283"/>
        <v>2.0875641443282689</v>
      </c>
      <c r="AO124" s="109">
        <f t="shared" si="284"/>
        <v>4.6108038946067751</v>
      </c>
      <c r="AP124" s="71"/>
      <c r="AQ124" s="71"/>
      <c r="AR124" s="72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M124" s="72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73"/>
      <c r="BY124" s="73"/>
      <c r="BZ124" s="73"/>
      <c r="CA124" s="73"/>
      <c r="CB124" s="73"/>
      <c r="CC124" s="73"/>
      <c r="CD124" s="73"/>
      <c r="CE124" s="73"/>
      <c r="CF124" s="73"/>
    </row>
    <row r="125" spans="1:84" s="74" customFormat="1" ht="21" x14ac:dyDescent="0.45">
      <c r="A125" s="108">
        <v>44805</v>
      </c>
      <c r="B125" s="109">
        <v>114.19227581261508</v>
      </c>
      <c r="C125" s="109">
        <v>67.057669569932273</v>
      </c>
      <c r="D125" s="109">
        <v>125.4895512002649</v>
      </c>
      <c r="E125" s="109">
        <v>136.99095899044076</v>
      </c>
      <c r="F125" s="109">
        <v>155.13447052439849</v>
      </c>
      <c r="G125" s="109">
        <v>137.00577421974938</v>
      </c>
      <c r="H125" s="109">
        <v>123.9610053694483</v>
      </c>
      <c r="I125" s="109">
        <v>135.8620061614528</v>
      </c>
      <c r="J125" s="109">
        <v>135.83196116053188</v>
      </c>
      <c r="K125" s="109">
        <v>176.70816790223475</v>
      </c>
      <c r="L125" s="109">
        <v>143.78859214407069</v>
      </c>
      <c r="M125" s="109">
        <v>128.32968864078691</v>
      </c>
      <c r="N125" s="109">
        <v>136.51659873389056</v>
      </c>
      <c r="O125" s="109">
        <v>131.70391116506974</v>
      </c>
      <c r="P125" s="109">
        <v>112.38159545953749</v>
      </c>
      <c r="Q125" s="109">
        <v>166.3220788907509</v>
      </c>
      <c r="R125" s="109">
        <v>121.99766555376196</v>
      </c>
      <c r="S125" s="109">
        <v>146.2301842391737</v>
      </c>
      <c r="T125" s="109">
        <v>134.00655505720346</v>
      </c>
      <c r="U125" s="71"/>
      <c r="V125" s="108">
        <v>44805</v>
      </c>
      <c r="W125" s="109">
        <f t="shared" si="266"/>
        <v>1.0742864929556504</v>
      </c>
      <c r="X125" s="109">
        <f t="shared" si="267"/>
        <v>-8.3859382580440638</v>
      </c>
      <c r="Y125" s="109">
        <f t="shared" si="268"/>
        <v>2.3699373852305854</v>
      </c>
      <c r="Z125" s="109">
        <f t="shared" si="269"/>
        <v>6.6349630966020072</v>
      </c>
      <c r="AA125" s="109">
        <f t="shared" si="270"/>
        <v>11.808772166393851</v>
      </c>
      <c r="AB125" s="109">
        <f t="shared" si="271"/>
        <v>2.8205031327543253</v>
      </c>
      <c r="AC125" s="109">
        <f t="shared" si="272"/>
        <v>1.4374962988324143</v>
      </c>
      <c r="AD125" s="109">
        <f t="shared" si="273"/>
        <v>16.767868977613062</v>
      </c>
      <c r="AE125" s="109">
        <f t="shared" si="274"/>
        <v>-1.3817319504461238</v>
      </c>
      <c r="AF125" s="109">
        <f t="shared" si="275"/>
        <v>9.7041809096063645</v>
      </c>
      <c r="AG125" s="109">
        <f t="shared" si="276"/>
        <v>4.4069957097738097</v>
      </c>
      <c r="AH125" s="109">
        <f t="shared" si="277"/>
        <v>2.9382556527841359</v>
      </c>
      <c r="AI125" s="109">
        <f t="shared" si="278"/>
        <v>10.400731686137732</v>
      </c>
      <c r="AJ125" s="109">
        <f t="shared" si="279"/>
        <v>3.193152264398762</v>
      </c>
      <c r="AK125" s="109">
        <f t="shared" si="280"/>
        <v>3.7587530904427808</v>
      </c>
      <c r="AL125" s="109">
        <f t="shared" si="281"/>
        <v>-3.4297014075549015</v>
      </c>
      <c r="AM125" s="109">
        <f t="shared" si="282"/>
        <v>3.5589069725638893</v>
      </c>
      <c r="AN125" s="109">
        <f t="shared" si="283"/>
        <v>2.5108802231428484</v>
      </c>
      <c r="AO125" s="109">
        <f t="shared" si="284"/>
        <v>3.8061168434166461</v>
      </c>
      <c r="AP125" s="71"/>
      <c r="AQ125" s="71"/>
      <c r="AR125" s="72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M125" s="72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73"/>
      <c r="BY125" s="73"/>
      <c r="BZ125" s="73"/>
      <c r="CA125" s="73"/>
      <c r="CB125" s="73"/>
      <c r="CC125" s="73"/>
      <c r="CD125" s="73"/>
      <c r="CE125" s="73"/>
      <c r="CF125" s="73"/>
    </row>
    <row r="126" spans="1:84" s="74" customFormat="1" ht="21" x14ac:dyDescent="0.45">
      <c r="A126" s="108">
        <v>44835</v>
      </c>
      <c r="B126" s="109">
        <v>108.74851423657503</v>
      </c>
      <c r="C126" s="109">
        <v>75.815164398467914</v>
      </c>
      <c r="D126" s="109">
        <v>127.898515612271</v>
      </c>
      <c r="E126" s="109">
        <v>138.66008103847028</v>
      </c>
      <c r="F126" s="109">
        <v>159.56566908312934</v>
      </c>
      <c r="G126" s="109">
        <v>138.15807781073073</v>
      </c>
      <c r="H126" s="109">
        <v>126.03298300232933</v>
      </c>
      <c r="I126" s="109">
        <v>147.72093466064103</v>
      </c>
      <c r="J126" s="109">
        <v>137.27069510371322</v>
      </c>
      <c r="K126" s="109">
        <v>179.96265407855165</v>
      </c>
      <c r="L126" s="109">
        <v>145.34922572635659</v>
      </c>
      <c r="M126" s="109">
        <v>141.80187485127945</v>
      </c>
      <c r="N126" s="109">
        <v>148.92406726533815</v>
      </c>
      <c r="O126" s="109">
        <v>129.7344023778036</v>
      </c>
      <c r="P126" s="109">
        <v>108.99734995103401</v>
      </c>
      <c r="Q126" s="109">
        <v>163.08966348365203</v>
      </c>
      <c r="R126" s="109">
        <v>129.54582877486175</v>
      </c>
      <c r="S126" s="109">
        <v>152.8958528828457</v>
      </c>
      <c r="T126" s="109">
        <v>136.12195528091232</v>
      </c>
      <c r="U126" s="71"/>
      <c r="V126" s="108">
        <v>44835</v>
      </c>
      <c r="W126" s="109">
        <f t="shared" ref="W126:W128" si="285">B126/B114*100-100</f>
        <v>0.80430656816072599</v>
      </c>
      <c r="X126" s="109">
        <f t="shared" ref="X126:X128" si="286">C126/C114*100-100</f>
        <v>2.8580712277488374E-2</v>
      </c>
      <c r="Y126" s="109">
        <f t="shared" ref="Y126:Y128" si="287">D126/D114*100-100</f>
        <v>1.8729454659452784</v>
      </c>
      <c r="Z126" s="109">
        <f t="shared" ref="Z126:Z128" si="288">E126/E114*100-100</f>
        <v>8.9857814604925181</v>
      </c>
      <c r="AA126" s="109">
        <f t="shared" ref="AA126:AA128" si="289">F126/F114*100-100</f>
        <v>13.327691875982865</v>
      </c>
      <c r="AB126" s="109">
        <f t="shared" ref="AB126:AB128" si="290">G126/G114*100-100</f>
        <v>1.9683691065493605</v>
      </c>
      <c r="AC126" s="109">
        <f t="shared" ref="AC126:AC128" si="291">H126/H114*100-100</f>
        <v>4.2171002241439624</v>
      </c>
      <c r="AD126" s="109">
        <f t="shared" ref="AD126:AD128" si="292">I126/I114*100-100</f>
        <v>15.020584015550469</v>
      </c>
      <c r="AE126" s="109">
        <f t="shared" ref="AE126:AE128" si="293">J126/J114*100-100</f>
        <v>-4.6603408777162514</v>
      </c>
      <c r="AF126" s="109">
        <f t="shared" ref="AF126:AF128" si="294">K126/K114*100-100</f>
        <v>6.2994068856887964</v>
      </c>
      <c r="AG126" s="109">
        <f t="shared" ref="AG126:AG128" si="295">L126/L114*100-100</f>
        <v>4.0336638446870836</v>
      </c>
      <c r="AH126" s="109">
        <f t="shared" ref="AH126:AH128" si="296">M126/M114*100-100</f>
        <v>3.152882081276104</v>
      </c>
      <c r="AI126" s="109">
        <f t="shared" ref="AI126:AI128" si="297">N126/N114*100-100</f>
        <v>10.655772479719118</v>
      </c>
      <c r="AJ126" s="109">
        <f t="shared" ref="AJ126:AJ128" si="298">O126/O114*100-100</f>
        <v>2.5009644132027091</v>
      </c>
      <c r="AK126" s="109">
        <f t="shared" ref="AK126:AK128" si="299">P126/P114*100-100</f>
        <v>3.5312903946372671</v>
      </c>
      <c r="AL126" s="109">
        <f t="shared" ref="AL126:AL128" si="300">Q126/Q114*100-100</f>
        <v>-2.5039627863629761</v>
      </c>
      <c r="AM126" s="109">
        <f t="shared" ref="AM126:AM128" si="301">R126/R114*100-100</f>
        <v>2.2723298972835408</v>
      </c>
      <c r="AN126" s="109">
        <f t="shared" ref="AN126:AN128" si="302">S126/S114*100-100</f>
        <v>4.6753265730474141</v>
      </c>
      <c r="AO126" s="109">
        <f t="shared" ref="AO126:AO128" si="303">T126/T114*100-100</f>
        <v>3.6509676299196343</v>
      </c>
      <c r="AP126" s="71"/>
      <c r="AQ126" s="71"/>
      <c r="AR126" s="72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M126" s="72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73"/>
      <c r="BY126" s="73"/>
      <c r="BZ126" s="73"/>
      <c r="CA126" s="73"/>
      <c r="CB126" s="73"/>
      <c r="CC126" s="73"/>
      <c r="CD126" s="73"/>
      <c r="CE126" s="73"/>
      <c r="CF126" s="73"/>
    </row>
    <row r="127" spans="1:84" s="74" customFormat="1" ht="21" x14ac:dyDescent="0.45">
      <c r="A127" s="108">
        <v>44866</v>
      </c>
      <c r="B127" s="109">
        <v>119.58578756503616</v>
      </c>
      <c r="C127" s="109">
        <v>74.653312141574546</v>
      </c>
      <c r="D127" s="109">
        <v>135.56547083684507</v>
      </c>
      <c r="E127" s="109">
        <v>139.78687040378645</v>
      </c>
      <c r="F127" s="109">
        <v>175.36056038168371</v>
      </c>
      <c r="G127" s="109">
        <v>141.36121220069245</v>
      </c>
      <c r="H127" s="109">
        <v>133.90592906582037</v>
      </c>
      <c r="I127" s="109">
        <v>144.43236951943589</v>
      </c>
      <c r="J127" s="109">
        <v>136.95406478588495</v>
      </c>
      <c r="K127" s="109">
        <v>177.54617570472951</v>
      </c>
      <c r="L127" s="109">
        <v>146.09339584493264</v>
      </c>
      <c r="M127" s="109">
        <v>146.28781729099327</v>
      </c>
      <c r="N127" s="109">
        <v>153.93911378236956</v>
      </c>
      <c r="O127" s="109">
        <v>130.11351092170491</v>
      </c>
      <c r="P127" s="109">
        <v>117.75683018085738</v>
      </c>
      <c r="Q127" s="109">
        <v>166.08184278782159</v>
      </c>
      <c r="R127" s="109">
        <v>132.44699527812824</v>
      </c>
      <c r="S127" s="109">
        <v>159.30511531782651</v>
      </c>
      <c r="T127" s="109">
        <v>141.21452613080493</v>
      </c>
      <c r="U127" s="71"/>
      <c r="V127" s="108">
        <v>44866</v>
      </c>
      <c r="W127" s="109">
        <f t="shared" si="285"/>
        <v>0.361177627265306</v>
      </c>
      <c r="X127" s="109">
        <f t="shared" si="286"/>
        <v>-2.0692145135419366</v>
      </c>
      <c r="Y127" s="109">
        <f t="shared" si="287"/>
        <v>3.1239759113782526</v>
      </c>
      <c r="Z127" s="109">
        <f t="shared" si="288"/>
        <v>7.6797420725444283</v>
      </c>
      <c r="AA127" s="109">
        <f t="shared" si="289"/>
        <v>14.532646431687212</v>
      </c>
      <c r="AB127" s="109">
        <f t="shared" si="290"/>
        <v>1.3113380783061075</v>
      </c>
      <c r="AC127" s="109">
        <f t="shared" si="291"/>
        <v>2.7937967864414475</v>
      </c>
      <c r="AD127" s="109">
        <f t="shared" si="292"/>
        <v>10.469595015348162</v>
      </c>
      <c r="AE127" s="109">
        <f t="shared" si="293"/>
        <v>-3.3435899080701859</v>
      </c>
      <c r="AF127" s="109">
        <f t="shared" si="294"/>
        <v>2.7032823094338454</v>
      </c>
      <c r="AG127" s="109">
        <f t="shared" si="295"/>
        <v>3.7525099226032097</v>
      </c>
      <c r="AH127" s="109">
        <f t="shared" si="296"/>
        <v>2.6799157247626226</v>
      </c>
      <c r="AI127" s="109">
        <f t="shared" si="297"/>
        <v>4.3591448023921657</v>
      </c>
      <c r="AJ127" s="109">
        <f t="shared" si="298"/>
        <v>2.4007945231328875</v>
      </c>
      <c r="AK127" s="109">
        <f t="shared" si="299"/>
        <v>3.3504932141367192</v>
      </c>
      <c r="AL127" s="109">
        <f t="shared" si="300"/>
        <v>1.8161164451746714</v>
      </c>
      <c r="AM127" s="109">
        <f t="shared" si="301"/>
        <v>4.2664087415624721</v>
      </c>
      <c r="AN127" s="109">
        <f t="shared" si="302"/>
        <v>3.8523574369950637</v>
      </c>
      <c r="AO127" s="109">
        <f t="shared" si="303"/>
        <v>3.3413439342051134</v>
      </c>
      <c r="AP127" s="71"/>
      <c r="AQ127" s="71"/>
      <c r="AR127" s="72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M127" s="72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73"/>
      <c r="BY127" s="73"/>
      <c r="BZ127" s="73"/>
      <c r="CA127" s="73"/>
      <c r="CB127" s="73"/>
      <c r="CC127" s="73"/>
      <c r="CD127" s="73"/>
      <c r="CE127" s="73"/>
      <c r="CF127" s="73"/>
    </row>
    <row r="128" spans="1:84" s="74" customFormat="1" ht="21" x14ac:dyDescent="0.45">
      <c r="A128" s="110">
        <v>44896</v>
      </c>
      <c r="B128" s="111">
        <v>126.07206583870611</v>
      </c>
      <c r="C128" s="111">
        <v>73.705166804970219</v>
      </c>
      <c r="D128" s="111">
        <v>144.86513707102813</v>
      </c>
      <c r="E128" s="111">
        <v>147.11032623604478</v>
      </c>
      <c r="F128" s="111">
        <v>166.31040439640401</v>
      </c>
      <c r="G128" s="111">
        <v>143.10495263878039</v>
      </c>
      <c r="H128" s="111">
        <v>143.77276291931861</v>
      </c>
      <c r="I128" s="111">
        <v>181.42566574879012</v>
      </c>
      <c r="J128" s="111">
        <v>151.54038613221562</v>
      </c>
      <c r="K128" s="111">
        <v>191.2240436864808</v>
      </c>
      <c r="L128" s="111">
        <v>147.46383775088987</v>
      </c>
      <c r="M128" s="111">
        <v>156.65962749893052</v>
      </c>
      <c r="N128" s="111">
        <v>158.4718541673079</v>
      </c>
      <c r="O128" s="111">
        <v>130.65107125482569</v>
      </c>
      <c r="P128" s="111">
        <v>115.75969965548562</v>
      </c>
      <c r="Q128" s="111">
        <v>167.21545812936472</v>
      </c>
      <c r="R128" s="111">
        <v>134.31029720979586</v>
      </c>
      <c r="S128" s="111">
        <v>163.95977567125294</v>
      </c>
      <c r="T128" s="111">
        <v>146.27002537861279</v>
      </c>
      <c r="U128" s="71"/>
      <c r="V128" s="110">
        <v>44896</v>
      </c>
      <c r="W128" s="111">
        <f t="shared" si="285"/>
        <v>2.0375562091373922E-2</v>
      </c>
      <c r="X128" s="111">
        <f t="shared" si="286"/>
        <v>2.2760755168889943</v>
      </c>
      <c r="Y128" s="111">
        <f t="shared" si="287"/>
        <v>2.4301142291496944</v>
      </c>
      <c r="Z128" s="111">
        <f t="shared" si="288"/>
        <v>8.6380246955751545</v>
      </c>
      <c r="AA128" s="111">
        <f t="shared" si="289"/>
        <v>15.849265334346001</v>
      </c>
      <c r="AB128" s="111">
        <f t="shared" si="290"/>
        <v>1.4970384507144985</v>
      </c>
      <c r="AC128" s="111">
        <f t="shared" si="291"/>
        <v>1.8698173824736983</v>
      </c>
      <c r="AD128" s="111">
        <f t="shared" si="292"/>
        <v>9.1113980974939466</v>
      </c>
      <c r="AE128" s="111">
        <f t="shared" si="293"/>
        <v>0.82166076961152612</v>
      </c>
      <c r="AF128" s="111">
        <f t="shared" si="294"/>
        <v>4.3747860501035944</v>
      </c>
      <c r="AG128" s="111">
        <f t="shared" si="295"/>
        <v>3.8985481507403534</v>
      </c>
      <c r="AH128" s="111">
        <f t="shared" si="296"/>
        <v>3.014600061816509</v>
      </c>
      <c r="AI128" s="111">
        <f t="shared" si="297"/>
        <v>3.1686960081840994</v>
      </c>
      <c r="AJ128" s="111">
        <f t="shared" si="298"/>
        <v>2.3337953749949349</v>
      </c>
      <c r="AK128" s="111">
        <f t="shared" si="299"/>
        <v>3.8469323852331314</v>
      </c>
      <c r="AL128" s="111">
        <f t="shared" si="300"/>
        <v>-1.3111816320326284</v>
      </c>
      <c r="AM128" s="111">
        <f t="shared" si="301"/>
        <v>3.5776206646355888</v>
      </c>
      <c r="AN128" s="111">
        <f t="shared" si="302"/>
        <v>3.3349057403625437</v>
      </c>
      <c r="AO128" s="111">
        <f t="shared" si="303"/>
        <v>3.2936765290819636</v>
      </c>
      <c r="AP128" s="71"/>
      <c r="AQ128" s="71"/>
      <c r="AR128" s="72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  <c r="BI128" s="73"/>
      <c r="BJ128" s="73"/>
      <c r="BK128" s="73"/>
      <c r="BM128" s="72"/>
      <c r="BN128" s="73"/>
      <c r="BO128" s="73"/>
      <c r="BP128" s="73"/>
      <c r="BQ128" s="73"/>
      <c r="BR128" s="73"/>
      <c r="BS128" s="73"/>
      <c r="BT128" s="73"/>
      <c r="BU128" s="73"/>
      <c r="BV128" s="73"/>
      <c r="BW128" s="73"/>
      <c r="BX128" s="73"/>
      <c r="BY128" s="73"/>
      <c r="BZ128" s="73"/>
      <c r="CA128" s="73"/>
      <c r="CB128" s="73"/>
      <c r="CC128" s="73"/>
      <c r="CD128" s="73"/>
      <c r="CE128" s="73"/>
      <c r="CF128" s="73"/>
    </row>
    <row r="129" spans="1:84" s="74" customFormat="1" ht="21" x14ac:dyDescent="0.45">
      <c r="A129" s="77">
        <v>44927</v>
      </c>
      <c r="B129" s="78">
        <v>130.72322854540391</v>
      </c>
      <c r="C129" s="78">
        <v>65.266349988024274</v>
      </c>
      <c r="D129" s="78">
        <v>138.36798030238816</v>
      </c>
      <c r="E129" s="78">
        <v>139.9232465817351</v>
      </c>
      <c r="F129" s="78">
        <v>139.97764363589923</v>
      </c>
      <c r="G129" s="78">
        <v>138.91687836228962</v>
      </c>
      <c r="H129" s="78">
        <v>132.9546272819376</v>
      </c>
      <c r="I129" s="78">
        <v>150.8652801000319</v>
      </c>
      <c r="J129" s="78">
        <v>141.99908874276821</v>
      </c>
      <c r="K129" s="78">
        <v>197.14916099318344</v>
      </c>
      <c r="L129" s="78">
        <v>146.78119638506834</v>
      </c>
      <c r="M129" s="78">
        <v>133.46019741645034</v>
      </c>
      <c r="N129" s="78">
        <v>146.63682137333063</v>
      </c>
      <c r="O129" s="78">
        <v>129.2104572838978</v>
      </c>
      <c r="P129" s="78">
        <v>104.33233216195394</v>
      </c>
      <c r="Q129" s="78">
        <v>159.40938641798738</v>
      </c>
      <c r="R129" s="78">
        <v>122.28404956789383</v>
      </c>
      <c r="S129" s="78">
        <v>156.49553804835622</v>
      </c>
      <c r="T129" s="78">
        <v>139.28127610027522</v>
      </c>
      <c r="U129" s="71"/>
      <c r="V129" s="77">
        <v>44927</v>
      </c>
      <c r="W129" s="78">
        <f t="shared" ref="W129:W131" si="304">B129/B117*100-100</f>
        <v>0.94601961780513477</v>
      </c>
      <c r="X129" s="78">
        <f t="shared" ref="X129:X131" si="305">C129/C117*100-100</f>
        <v>-10.119420547990472</v>
      </c>
      <c r="Y129" s="78">
        <f t="shared" ref="Y129:Y131" si="306">D129/D117*100-100</f>
        <v>2.6556153278612697</v>
      </c>
      <c r="Z129" s="78">
        <f t="shared" ref="Z129:Z131" si="307">E129/E117*100-100</f>
        <v>1.9596192965397989</v>
      </c>
      <c r="AA129" s="78">
        <f t="shared" ref="AA129:AA131" si="308">F129/F117*100-100</f>
        <v>4.3307598659747981</v>
      </c>
      <c r="AB129" s="78">
        <f t="shared" ref="AB129:AB131" si="309">G129/G117*100-100</f>
        <v>2.410972164356707</v>
      </c>
      <c r="AC129" s="78">
        <f t="shared" ref="AC129:AC131" si="310">H129/H117*100-100</f>
        <v>1.987084083617745</v>
      </c>
      <c r="AD129" s="78">
        <f t="shared" ref="AD129:AD131" si="311">I129/I117*100-100</f>
        <v>12.120762817751981</v>
      </c>
      <c r="AE129" s="78">
        <f t="shared" ref="AE129:AE131" si="312">J129/J117*100-100</f>
        <v>2.4296584293095549</v>
      </c>
      <c r="AF129" s="78">
        <f t="shared" ref="AF129:AF131" si="313">K129/K117*100-100</f>
        <v>10.28135959791274</v>
      </c>
      <c r="AG129" s="78">
        <f t="shared" ref="AG129:AG131" si="314">L129/L117*100-100</f>
        <v>3.9107395597785484</v>
      </c>
      <c r="AH129" s="78">
        <f t="shared" ref="AH129:AH131" si="315">M129/M117*100-100</f>
        <v>3.844295156914427</v>
      </c>
      <c r="AI129" s="78">
        <f t="shared" ref="AI129:AI131" si="316">N129/N117*100-100</f>
        <v>3.3185281489634804</v>
      </c>
      <c r="AJ129" s="78">
        <f t="shared" ref="AJ129:AJ131" si="317">O129/O117*100-100</f>
        <v>2.7278574780403915</v>
      </c>
      <c r="AK129" s="78">
        <f t="shared" ref="AK129:AK131" si="318">P129/P117*100-100</f>
        <v>2.5166699394914502</v>
      </c>
      <c r="AL129" s="78">
        <f t="shared" ref="AL129:AL131" si="319">Q129/Q117*100-100</f>
        <v>-2.9963555362778891</v>
      </c>
      <c r="AM129" s="78">
        <f t="shared" ref="AM129:AM131" si="320">R129/R117*100-100</f>
        <v>4.0245392519766341</v>
      </c>
      <c r="AN129" s="78">
        <f t="shared" ref="AN129:AN131" si="321">S129/S117*100-100</f>
        <v>6.3777713188333678</v>
      </c>
      <c r="AO129" s="78">
        <f t="shared" ref="AO129:AO131" si="322">T129/T117*100-100</f>
        <v>3.2649226490773202</v>
      </c>
      <c r="AP129" s="71"/>
      <c r="AQ129" s="71"/>
      <c r="AR129" s="72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  <c r="BK129" s="73"/>
      <c r="BM129" s="72"/>
      <c r="BN129" s="73"/>
      <c r="BO129" s="73"/>
      <c r="BP129" s="73"/>
      <c r="BQ129" s="73"/>
      <c r="BR129" s="73"/>
      <c r="BS129" s="73"/>
      <c r="BT129" s="73"/>
      <c r="BU129" s="73"/>
      <c r="BV129" s="73"/>
      <c r="BW129" s="73"/>
      <c r="BX129" s="73"/>
      <c r="BY129" s="73"/>
      <c r="BZ129" s="73"/>
      <c r="CA129" s="73"/>
      <c r="CB129" s="73"/>
      <c r="CC129" s="73"/>
      <c r="CD129" s="73"/>
      <c r="CE129" s="73"/>
      <c r="CF129" s="73"/>
    </row>
    <row r="130" spans="1:84" s="74" customFormat="1" ht="21" x14ac:dyDescent="0.45">
      <c r="A130" s="69">
        <v>44958</v>
      </c>
      <c r="B130" s="70">
        <v>141.31978416223137</v>
      </c>
      <c r="C130" s="70">
        <v>63.335038454288672</v>
      </c>
      <c r="D130" s="70">
        <v>138.78694192477198</v>
      </c>
      <c r="E130" s="70">
        <v>133.63849694715384</v>
      </c>
      <c r="F130" s="70">
        <v>158.57469192979397</v>
      </c>
      <c r="G130" s="70">
        <v>136.53610699109518</v>
      </c>
      <c r="H130" s="70">
        <v>133.12030448401748</v>
      </c>
      <c r="I130" s="70">
        <v>145.5193155332976</v>
      </c>
      <c r="J130" s="70">
        <v>129.44979219690615</v>
      </c>
      <c r="K130" s="70">
        <v>188.29226830522589</v>
      </c>
      <c r="L130" s="70">
        <v>146.16113424206819</v>
      </c>
      <c r="M130" s="70">
        <v>135.42154017143383</v>
      </c>
      <c r="N130" s="70">
        <v>148.78139849355858</v>
      </c>
      <c r="O130" s="70">
        <v>133.63570095408667</v>
      </c>
      <c r="P130" s="70">
        <v>121.01340815392456</v>
      </c>
      <c r="Q130" s="70">
        <v>160.08288025103283</v>
      </c>
      <c r="R130" s="70">
        <v>116.45510117089299</v>
      </c>
      <c r="S130" s="70">
        <v>151.33548275669898</v>
      </c>
      <c r="T130" s="70">
        <v>140.48576553133989</v>
      </c>
      <c r="U130" s="71"/>
      <c r="V130" s="69">
        <v>44958</v>
      </c>
      <c r="W130" s="70">
        <f t="shared" si="304"/>
        <v>3.3874862496759022</v>
      </c>
      <c r="X130" s="70">
        <f t="shared" si="305"/>
        <v>-13.795531147438282</v>
      </c>
      <c r="Y130" s="70">
        <f t="shared" si="306"/>
        <v>3.3341432596414506</v>
      </c>
      <c r="Z130" s="70">
        <f t="shared" si="307"/>
        <v>0.59248647553087608</v>
      </c>
      <c r="AA130" s="70">
        <f t="shared" si="308"/>
        <v>14.153212424008487</v>
      </c>
      <c r="AB130" s="70">
        <f t="shared" si="309"/>
        <v>2.7348546134457195</v>
      </c>
      <c r="AC130" s="70">
        <f t="shared" si="310"/>
        <v>2.8265312934179008</v>
      </c>
      <c r="AD130" s="70">
        <f t="shared" si="311"/>
        <v>10.90051672603289</v>
      </c>
      <c r="AE130" s="70">
        <f t="shared" si="312"/>
        <v>2.6003554619443747</v>
      </c>
      <c r="AF130" s="70">
        <f t="shared" si="313"/>
        <v>15.41404572102924</v>
      </c>
      <c r="AG130" s="70">
        <f t="shared" si="314"/>
        <v>3.9435776377617913</v>
      </c>
      <c r="AH130" s="70">
        <f t="shared" si="315"/>
        <v>5.4836202952791382</v>
      </c>
      <c r="AI130" s="70">
        <f t="shared" si="316"/>
        <v>2.4086243452521501</v>
      </c>
      <c r="AJ130" s="70">
        <f t="shared" si="317"/>
        <v>3.9814420698132409</v>
      </c>
      <c r="AK130" s="70">
        <f t="shared" si="318"/>
        <v>5.5679455495480283</v>
      </c>
      <c r="AL130" s="70">
        <f t="shared" si="319"/>
        <v>0.22556667910681938</v>
      </c>
      <c r="AM130" s="70">
        <f t="shared" si="320"/>
        <v>3.3224363777519983</v>
      </c>
      <c r="AN130" s="70">
        <f t="shared" si="321"/>
        <v>8.2810840556597753</v>
      </c>
      <c r="AO130" s="70">
        <f t="shared" si="322"/>
        <v>4.6775676247981863</v>
      </c>
      <c r="AP130" s="71"/>
      <c r="AQ130" s="71"/>
      <c r="AR130" s="72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M130" s="72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  <c r="BY130" s="73"/>
      <c r="BZ130" s="73"/>
      <c r="CA130" s="73"/>
      <c r="CB130" s="73"/>
      <c r="CC130" s="73"/>
      <c r="CD130" s="73"/>
      <c r="CE130" s="73"/>
      <c r="CF130" s="73"/>
    </row>
    <row r="131" spans="1:84" s="74" customFormat="1" ht="21" x14ac:dyDescent="0.45">
      <c r="A131" s="69">
        <v>44986</v>
      </c>
      <c r="B131" s="70">
        <v>144.48442671864271</v>
      </c>
      <c r="C131" s="70">
        <v>69.566078735771455</v>
      </c>
      <c r="D131" s="70">
        <v>148.31756444839587</v>
      </c>
      <c r="E131" s="70">
        <v>142.35062400336201</v>
      </c>
      <c r="F131" s="70">
        <v>157.8740854451251</v>
      </c>
      <c r="G131" s="70">
        <v>136.23850592300053</v>
      </c>
      <c r="H131" s="70">
        <v>134.03983984522208</v>
      </c>
      <c r="I131" s="70">
        <v>158.24546764753788</v>
      </c>
      <c r="J131" s="70">
        <v>138.79111623404921</v>
      </c>
      <c r="K131" s="70">
        <v>189.70052535539122</v>
      </c>
      <c r="L131" s="70">
        <v>147.06881713260282</v>
      </c>
      <c r="M131" s="70">
        <v>137.71189163080879</v>
      </c>
      <c r="N131" s="70">
        <v>147.89225513813261</v>
      </c>
      <c r="O131" s="70">
        <v>134.26144635188308</v>
      </c>
      <c r="P131" s="70">
        <v>140.77051712132459</v>
      </c>
      <c r="Q131" s="70">
        <v>165.40439980017098</v>
      </c>
      <c r="R131" s="70">
        <v>122.83092295956787</v>
      </c>
      <c r="S131" s="70">
        <v>150.70024125138173</v>
      </c>
      <c r="T131" s="70">
        <v>144.53659027513564</v>
      </c>
      <c r="U131" s="71"/>
      <c r="V131" s="69">
        <v>44986</v>
      </c>
      <c r="W131" s="70">
        <f t="shared" si="304"/>
        <v>2.564544933072483</v>
      </c>
      <c r="X131" s="70">
        <f t="shared" si="305"/>
        <v>-3.7906372444907674</v>
      </c>
      <c r="Y131" s="70">
        <f t="shared" si="306"/>
        <v>4.7857245220591267</v>
      </c>
      <c r="Z131" s="70">
        <f t="shared" si="307"/>
        <v>-0.99015337673668569</v>
      </c>
      <c r="AA131" s="70">
        <f t="shared" si="308"/>
        <v>10.695415505668706</v>
      </c>
      <c r="AB131" s="70">
        <f t="shared" si="309"/>
        <v>1.6324881604138852</v>
      </c>
      <c r="AC131" s="70">
        <f t="shared" si="310"/>
        <v>0.29519401128017364</v>
      </c>
      <c r="AD131" s="70">
        <f t="shared" si="311"/>
        <v>11.134629369494988</v>
      </c>
      <c r="AE131" s="70">
        <f t="shared" si="312"/>
        <v>0.9015127151887441</v>
      </c>
      <c r="AF131" s="70">
        <f t="shared" si="313"/>
        <v>11.739745980631085</v>
      </c>
      <c r="AG131" s="70">
        <f t="shared" si="314"/>
        <v>4.02983152098993</v>
      </c>
      <c r="AH131" s="70">
        <f t="shared" si="315"/>
        <v>4.0263480725487284</v>
      </c>
      <c r="AI131" s="70">
        <f t="shared" si="316"/>
        <v>4.6897197441160046</v>
      </c>
      <c r="AJ131" s="70">
        <f t="shared" si="317"/>
        <v>3.9968909596639293</v>
      </c>
      <c r="AK131" s="70">
        <f t="shared" si="318"/>
        <v>5.2959741166096705</v>
      </c>
      <c r="AL131" s="70">
        <f t="shared" si="319"/>
        <v>1.7197398368357995</v>
      </c>
      <c r="AM131" s="70">
        <f t="shared" si="320"/>
        <v>2.2253709959502999</v>
      </c>
      <c r="AN131" s="70">
        <f t="shared" si="321"/>
        <v>6.0374371185103684</v>
      </c>
      <c r="AO131" s="70">
        <f t="shared" si="322"/>
        <v>4.03342251608818</v>
      </c>
      <c r="AP131" s="71"/>
      <c r="AQ131" s="71"/>
      <c r="AR131" s="72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  <c r="BG131" s="73"/>
      <c r="BH131" s="73"/>
      <c r="BI131" s="73"/>
      <c r="BJ131" s="73"/>
      <c r="BK131" s="73"/>
      <c r="BM131" s="72"/>
      <c r="BN131" s="73"/>
      <c r="BO131" s="73"/>
      <c r="BP131" s="73"/>
      <c r="BQ131" s="73"/>
      <c r="BR131" s="73"/>
      <c r="BS131" s="73"/>
      <c r="BT131" s="73"/>
      <c r="BU131" s="73"/>
      <c r="BV131" s="73"/>
      <c r="BW131" s="73"/>
      <c r="BX131" s="73"/>
      <c r="BY131" s="73"/>
      <c r="BZ131" s="73"/>
      <c r="CA131" s="73"/>
      <c r="CB131" s="73"/>
      <c r="CC131" s="73"/>
      <c r="CD131" s="73"/>
      <c r="CE131" s="73"/>
      <c r="CF131" s="73"/>
    </row>
    <row r="132" spans="1:84" s="74" customFormat="1" ht="21" x14ac:dyDescent="0.45">
      <c r="A132" s="69">
        <v>45017</v>
      </c>
      <c r="B132" s="70">
        <v>130.03782695802352</v>
      </c>
      <c r="C132" s="70">
        <v>62.193638041584144</v>
      </c>
      <c r="D132" s="70">
        <v>139.79870031994483</v>
      </c>
      <c r="E132" s="70">
        <v>126.12919389454002</v>
      </c>
      <c r="F132" s="70">
        <v>153.37441280351931</v>
      </c>
      <c r="G132" s="70">
        <v>139.22523112522163</v>
      </c>
      <c r="H132" s="70">
        <v>117.49569773124831</v>
      </c>
      <c r="I132" s="70">
        <v>167.63715043018826</v>
      </c>
      <c r="J132" s="70">
        <v>134.39726984297877</v>
      </c>
      <c r="K132" s="70">
        <v>194.2045208787805</v>
      </c>
      <c r="L132" s="70">
        <v>147.16316782046997</v>
      </c>
      <c r="M132" s="70">
        <v>139.95965877827166</v>
      </c>
      <c r="N132" s="70">
        <v>141.32352306250985</v>
      </c>
      <c r="O132" s="70">
        <v>134.59675172157927</v>
      </c>
      <c r="P132" s="70">
        <v>121.79349214823819</v>
      </c>
      <c r="Q132" s="70">
        <v>165.32247029258048</v>
      </c>
      <c r="R132" s="70">
        <v>118.43065316462948</v>
      </c>
      <c r="S132" s="70">
        <v>153.61189322093003</v>
      </c>
      <c r="T132" s="70">
        <v>140.38055038444887</v>
      </c>
      <c r="U132" s="71"/>
      <c r="V132" s="69">
        <v>45017</v>
      </c>
      <c r="W132" s="70">
        <f t="shared" ref="W132:W134" si="323">B132/B120*100-100</f>
        <v>2.1118375888072194</v>
      </c>
      <c r="X132" s="70">
        <f t="shared" ref="X132:X134" si="324">C132/C120*100-100</f>
        <v>-3.0600497805423998</v>
      </c>
      <c r="Y132" s="70">
        <f t="shared" ref="Y132:Y134" si="325">D132/D120*100-100</f>
        <v>2.0981115047819117</v>
      </c>
      <c r="Z132" s="70">
        <f t="shared" ref="Z132:Z134" si="326">E132/E120*100-100</f>
        <v>-3.9280998402719973</v>
      </c>
      <c r="AA132" s="70">
        <f t="shared" ref="AA132:AA134" si="327">F132/F120*100-100</f>
        <v>13.152380075063647</v>
      </c>
      <c r="AB132" s="70">
        <f t="shared" ref="AB132:AB134" si="328">G132/G120*100-100</f>
        <v>1.7566183842054954</v>
      </c>
      <c r="AC132" s="70">
        <f t="shared" ref="AC132:AC134" si="329">H132/H120*100-100</f>
        <v>0.15600661133601079</v>
      </c>
      <c r="AD132" s="70">
        <f t="shared" ref="AD132:AD134" si="330">I132/I120*100-100</f>
        <v>6.3912539121797636</v>
      </c>
      <c r="AE132" s="70">
        <f t="shared" ref="AE132:AE134" si="331">J132/J120*100-100</f>
        <v>-2.1896204562666668</v>
      </c>
      <c r="AF132" s="70">
        <f t="shared" ref="AF132:AF134" si="332">K132/K120*100-100</f>
        <v>7.047696274604192</v>
      </c>
      <c r="AG132" s="70">
        <f t="shared" ref="AG132:AG134" si="333">L132/L120*100-100</f>
        <v>3.7352820325454985</v>
      </c>
      <c r="AH132" s="70">
        <f t="shared" ref="AH132:AH134" si="334">M132/M120*100-100</f>
        <v>2.9303053196036046</v>
      </c>
      <c r="AI132" s="70">
        <f t="shared" ref="AI132:AI134" si="335">N132/N120*100-100</f>
        <v>-2.643406020770783</v>
      </c>
      <c r="AJ132" s="70">
        <f t="shared" ref="AJ132:AJ134" si="336">O132/O120*100-100</f>
        <v>3.3718078367070774</v>
      </c>
      <c r="AK132" s="70">
        <f t="shared" ref="AK132:AK134" si="337">P132/P120*100-100</f>
        <v>4.6162750235516796</v>
      </c>
      <c r="AL132" s="70">
        <f t="shared" ref="AL132:AL134" si="338">Q132/Q120*100-100</f>
        <v>7.2415368835472123</v>
      </c>
      <c r="AM132" s="70">
        <f t="shared" ref="AM132:AM134" si="339">R132/R120*100-100</f>
        <v>4.9345685430247244</v>
      </c>
      <c r="AN132" s="70">
        <f t="shared" ref="AN132:AN134" si="340">S132/S120*100-100</f>
        <v>8.775260178758117</v>
      </c>
      <c r="AO132" s="70">
        <f t="shared" ref="AO132:AO134" si="341">T132/T120*100-100</f>
        <v>3.3731817751808677</v>
      </c>
      <c r="AP132" s="71"/>
      <c r="AQ132" s="71"/>
      <c r="AR132" s="72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M132" s="72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73"/>
      <c r="BY132" s="73"/>
      <c r="BZ132" s="73"/>
      <c r="CA132" s="73"/>
      <c r="CB132" s="73"/>
      <c r="CC132" s="73"/>
      <c r="CD132" s="73"/>
      <c r="CE132" s="73"/>
      <c r="CF132" s="73"/>
    </row>
    <row r="133" spans="1:84" s="74" customFormat="1" ht="21" x14ac:dyDescent="0.45">
      <c r="A133" s="69">
        <v>45047</v>
      </c>
      <c r="B133" s="70">
        <v>122.14100452239786</v>
      </c>
      <c r="C133" s="70">
        <v>62.333228647237064</v>
      </c>
      <c r="D133" s="70">
        <v>141.88234376933588</v>
      </c>
      <c r="E133" s="70">
        <v>127.48422971452879</v>
      </c>
      <c r="F133" s="70">
        <v>158.31070354763852</v>
      </c>
      <c r="G133" s="70">
        <v>140.56176305837567</v>
      </c>
      <c r="H133" s="70">
        <v>118.73513566529682</v>
      </c>
      <c r="I133" s="70">
        <v>164.35848959202943</v>
      </c>
      <c r="J133" s="70">
        <v>139.16559286795331</v>
      </c>
      <c r="K133" s="70">
        <v>201.14437008109309</v>
      </c>
      <c r="L133" s="70">
        <v>148.22639870007959</v>
      </c>
      <c r="M133" s="70">
        <v>139.02388463218836</v>
      </c>
      <c r="N133" s="70">
        <v>149.42512669681938</v>
      </c>
      <c r="O133" s="70">
        <v>134.51315278281871</v>
      </c>
      <c r="P133" s="70">
        <v>113.07615618124275</v>
      </c>
      <c r="Q133" s="70">
        <v>172.39596423564396</v>
      </c>
      <c r="R133" s="70">
        <v>122.69208168782559</v>
      </c>
      <c r="S133" s="70">
        <v>156.31734326582065</v>
      </c>
      <c r="T133" s="70">
        <v>141.11591633507433</v>
      </c>
      <c r="U133" s="71"/>
      <c r="V133" s="69">
        <v>45047</v>
      </c>
      <c r="W133" s="70">
        <f t="shared" si="323"/>
        <v>1.3334154772873319</v>
      </c>
      <c r="X133" s="70">
        <f t="shared" si="324"/>
        <v>-7.2142262441869747</v>
      </c>
      <c r="Y133" s="70">
        <f t="shared" si="325"/>
        <v>2.118463658707185</v>
      </c>
      <c r="Z133" s="70">
        <f t="shared" si="326"/>
        <v>2.4736770727507462</v>
      </c>
      <c r="AA133" s="70">
        <f t="shared" si="327"/>
        <v>5.9672816967591302</v>
      </c>
      <c r="AB133" s="70">
        <f t="shared" si="328"/>
        <v>3.8580442790396603</v>
      </c>
      <c r="AC133" s="70">
        <f t="shared" si="329"/>
        <v>0.72122306391034385</v>
      </c>
      <c r="AD133" s="70">
        <f t="shared" si="330"/>
        <v>4.8522571779248977</v>
      </c>
      <c r="AE133" s="70">
        <f t="shared" si="331"/>
        <v>-1.1327231090211143</v>
      </c>
      <c r="AF133" s="70">
        <f t="shared" si="332"/>
        <v>11.04760776223894</v>
      </c>
      <c r="AG133" s="70">
        <f t="shared" si="333"/>
        <v>4.0341545184736844</v>
      </c>
      <c r="AH133" s="70">
        <f t="shared" si="334"/>
        <v>5.1512164145291877</v>
      </c>
      <c r="AI133" s="70">
        <f t="shared" si="335"/>
        <v>6.3825996391230433E-2</v>
      </c>
      <c r="AJ133" s="70">
        <f t="shared" si="336"/>
        <v>2.7656462936191559</v>
      </c>
      <c r="AK133" s="70">
        <f t="shared" si="337"/>
        <v>4.5236411515378734</v>
      </c>
      <c r="AL133" s="70">
        <f t="shared" si="338"/>
        <v>5.5603971996420256</v>
      </c>
      <c r="AM133" s="70">
        <f t="shared" si="339"/>
        <v>3.1775710855047095</v>
      </c>
      <c r="AN133" s="70">
        <f t="shared" si="340"/>
        <v>11.493570058758863</v>
      </c>
      <c r="AO133" s="70">
        <f t="shared" si="341"/>
        <v>3.8554520473104645</v>
      </c>
      <c r="AP133" s="71"/>
      <c r="AQ133" s="71"/>
      <c r="AR133" s="72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M133" s="72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73"/>
      <c r="CA133" s="73"/>
      <c r="CB133" s="73"/>
      <c r="CC133" s="73"/>
      <c r="CD133" s="73"/>
      <c r="CE133" s="73"/>
      <c r="CF133" s="73"/>
    </row>
    <row r="134" spans="1:84" s="74" customFormat="1" ht="21" x14ac:dyDescent="0.45">
      <c r="A134" s="69">
        <v>45078</v>
      </c>
      <c r="B134" s="70">
        <v>118.33796883526009</v>
      </c>
      <c r="C134" s="70">
        <v>61.079800397638472</v>
      </c>
      <c r="D134" s="70">
        <v>139.44600629707892</v>
      </c>
      <c r="E134" s="70">
        <v>119.91722590917094</v>
      </c>
      <c r="F134" s="70">
        <v>154.69221314941964</v>
      </c>
      <c r="G134" s="70">
        <v>141.92450765490148</v>
      </c>
      <c r="H134" s="70">
        <v>119.84221964289419</v>
      </c>
      <c r="I134" s="70">
        <v>139.48216816471992</v>
      </c>
      <c r="J134" s="70">
        <v>138.01351356942979</v>
      </c>
      <c r="K134" s="70">
        <v>206.77198109437074</v>
      </c>
      <c r="L134" s="70">
        <v>148.19963235658977</v>
      </c>
      <c r="M134" s="70">
        <v>137.37030365461953</v>
      </c>
      <c r="N134" s="70">
        <v>137.9592077395769</v>
      </c>
      <c r="O134" s="70">
        <v>134.99204304386635</v>
      </c>
      <c r="P134" s="70">
        <v>112.92395557706782</v>
      </c>
      <c r="Q134" s="70">
        <v>176.63850710532242</v>
      </c>
      <c r="R134" s="70">
        <v>119.36980286993568</v>
      </c>
      <c r="S134" s="70">
        <v>160.88479243850014</v>
      </c>
      <c r="T134" s="70">
        <v>139.65491123762141</v>
      </c>
      <c r="U134" s="71"/>
      <c r="V134" s="69">
        <v>45078</v>
      </c>
      <c r="W134" s="70">
        <f t="shared" si="323"/>
        <v>2.1718958498398706</v>
      </c>
      <c r="X134" s="70">
        <f t="shared" si="324"/>
        <v>-12.867440735772036</v>
      </c>
      <c r="Y134" s="70">
        <f t="shared" si="325"/>
        <v>1.1717122302714529</v>
      </c>
      <c r="Z134" s="70">
        <f t="shared" si="326"/>
        <v>-10.500755488563229</v>
      </c>
      <c r="AA134" s="70">
        <f t="shared" si="327"/>
        <v>10.180155398064514</v>
      </c>
      <c r="AB134" s="70">
        <f t="shared" si="328"/>
        <v>5.8618977858844801</v>
      </c>
      <c r="AC134" s="70">
        <f t="shared" si="329"/>
        <v>3.1701835716916946</v>
      </c>
      <c r="AD134" s="70">
        <f t="shared" si="330"/>
        <v>9.9882869866154635</v>
      </c>
      <c r="AE134" s="70">
        <f t="shared" si="331"/>
        <v>-1.8533305949333965</v>
      </c>
      <c r="AF134" s="70">
        <f t="shared" si="332"/>
        <v>18.479648182231841</v>
      </c>
      <c r="AG134" s="70">
        <f t="shared" si="333"/>
        <v>4.4630532280474995</v>
      </c>
      <c r="AH134" s="70">
        <f t="shared" si="334"/>
        <v>7.4524873798266924</v>
      </c>
      <c r="AI134" s="70">
        <f t="shared" si="335"/>
        <v>5.4555391615496092</v>
      </c>
      <c r="AJ134" s="70">
        <f t="shared" si="336"/>
        <v>2.9088085500873291</v>
      </c>
      <c r="AK134" s="70">
        <f t="shared" si="337"/>
        <v>4.6311126291648037</v>
      </c>
      <c r="AL134" s="70">
        <f t="shared" si="338"/>
        <v>2.9419611920737765</v>
      </c>
      <c r="AM134" s="70">
        <f t="shared" si="339"/>
        <v>4.9748216966016798</v>
      </c>
      <c r="AN134" s="70">
        <f t="shared" si="340"/>
        <v>19.504696065693309</v>
      </c>
      <c r="AO134" s="70">
        <f t="shared" si="341"/>
        <v>5.311702700839561</v>
      </c>
      <c r="AP134" s="71"/>
      <c r="AQ134" s="71"/>
      <c r="AR134" s="72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M134" s="72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  <c r="CB134" s="73"/>
      <c r="CC134" s="73"/>
      <c r="CD134" s="73"/>
      <c r="CE134" s="73"/>
      <c r="CF134" s="73"/>
    </row>
    <row r="135" spans="1:84" s="74" customFormat="1" ht="21" x14ac:dyDescent="0.45">
      <c r="A135" s="69">
        <v>45108</v>
      </c>
      <c r="B135" s="70">
        <v>118.30841737343012</v>
      </c>
      <c r="C135" s="70">
        <v>66.518901939225856</v>
      </c>
      <c r="D135" s="70">
        <v>139.22155351432212</v>
      </c>
      <c r="E135" s="70">
        <v>129.99548717794261</v>
      </c>
      <c r="F135" s="70">
        <v>165.12321462029479</v>
      </c>
      <c r="G135" s="70">
        <v>143.13727321887021</v>
      </c>
      <c r="H135" s="70">
        <v>124.89389315559922</v>
      </c>
      <c r="I135" s="70">
        <v>154.60360024049203</v>
      </c>
      <c r="J135" s="70">
        <v>137.78715062985157</v>
      </c>
      <c r="K135" s="70">
        <v>202.66058661256866</v>
      </c>
      <c r="L135" s="70">
        <v>149.3531366547453</v>
      </c>
      <c r="M135" s="70">
        <v>143.16475793638321</v>
      </c>
      <c r="N135" s="70">
        <v>150.37367991824033</v>
      </c>
      <c r="O135" s="70">
        <v>135.15729209968032</v>
      </c>
      <c r="P135" s="70">
        <v>123.21643374777261</v>
      </c>
      <c r="Q135" s="70">
        <v>173.54555529590365</v>
      </c>
      <c r="R135" s="70">
        <v>120.44912875058417</v>
      </c>
      <c r="S135" s="70">
        <v>164.5438492961062</v>
      </c>
      <c r="T135" s="70">
        <v>142.48262868720963</v>
      </c>
      <c r="U135" s="71"/>
      <c r="V135" s="69">
        <v>45108</v>
      </c>
      <c r="W135" s="70">
        <f t="shared" ref="W135:W137" si="342">B135/B123*100-100</f>
        <v>2.8370224020042798</v>
      </c>
      <c r="X135" s="70">
        <f t="shared" ref="X135:X137" si="343">C135/C123*100-100</f>
        <v>-10.007749166374879</v>
      </c>
      <c r="Y135" s="70">
        <f t="shared" ref="Y135:Y137" si="344">D135/D123*100-100</f>
        <v>0.96928230229771373</v>
      </c>
      <c r="Z135" s="70">
        <f t="shared" ref="Z135:Z137" si="345">E135/E123*100-100</f>
        <v>-4.0976434026669324</v>
      </c>
      <c r="AA135" s="70">
        <f t="shared" ref="AA135:AA137" si="346">F135/F123*100-100</f>
        <v>8.7426204617065935</v>
      </c>
      <c r="AB135" s="70">
        <f t="shared" ref="AB135:AB137" si="347">G135/G123*100-100</f>
        <v>5.8191957771744711</v>
      </c>
      <c r="AC135" s="70">
        <f t="shared" ref="AC135:AC137" si="348">H135/H123*100-100</f>
        <v>2.9527154099952213</v>
      </c>
      <c r="AD135" s="70">
        <f t="shared" ref="AD135:AD137" si="349">I135/I123*100-100</f>
        <v>7.9856455759883715</v>
      </c>
      <c r="AE135" s="70">
        <f t="shared" ref="AE135:AE137" si="350">J135/J123*100-100</f>
        <v>0.38281639420645774</v>
      </c>
      <c r="AF135" s="70">
        <f t="shared" ref="AF135:AF137" si="351">K135/K123*100-100</f>
        <v>11.273918483093468</v>
      </c>
      <c r="AG135" s="70">
        <f t="shared" ref="AG135:AG137" si="352">L135/L123*100-100</f>
        <v>4.3291632741480726</v>
      </c>
      <c r="AH135" s="70">
        <f t="shared" ref="AH135:AH137" si="353">M135/M123*100-100</f>
        <v>7.3630474601380058</v>
      </c>
      <c r="AI135" s="70">
        <f t="shared" ref="AI135:AI137" si="354">N135/N123*100-100</f>
        <v>7.321509344372501</v>
      </c>
      <c r="AJ135" s="70">
        <f t="shared" ref="AJ135:AJ137" si="355">O135/O123*100-100</f>
        <v>2.7594684765055462</v>
      </c>
      <c r="AK135" s="70">
        <f t="shared" ref="AK135:AK137" si="356">P135/P123*100-100</f>
        <v>3.4879713130121957</v>
      </c>
      <c r="AL135" s="70">
        <f t="shared" ref="AL135:AL137" si="357">Q135/Q123*100-100</f>
        <v>4.6002062569252757</v>
      </c>
      <c r="AM135" s="70">
        <f t="shared" ref="AM135:AM137" si="358">R135/R123*100-100</f>
        <v>2.1355915052824344</v>
      </c>
      <c r="AN135" s="70">
        <f t="shared" ref="AN135:AN137" si="359">S135/S123*100-100</f>
        <v>18.528337054427396</v>
      </c>
      <c r="AO135" s="70">
        <f t="shared" ref="AO135:AO137" si="360">T135/T123*100-100</f>
        <v>5.0763747792894378</v>
      </c>
      <c r="AP135" s="71"/>
      <c r="AQ135" s="71"/>
      <c r="AR135" s="72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73"/>
      <c r="BK135" s="73"/>
      <c r="BM135" s="72"/>
      <c r="BN135" s="73"/>
      <c r="BO135" s="73"/>
      <c r="BP135" s="73"/>
      <c r="BQ135" s="73"/>
      <c r="BR135" s="73"/>
      <c r="BS135" s="73"/>
      <c r="BT135" s="73"/>
      <c r="BU135" s="73"/>
      <c r="BV135" s="73"/>
      <c r="BW135" s="73"/>
      <c r="BX135" s="73"/>
      <c r="BY135" s="73"/>
      <c r="BZ135" s="73"/>
      <c r="CA135" s="73"/>
      <c r="CB135" s="73"/>
      <c r="CC135" s="73"/>
      <c r="CD135" s="73"/>
      <c r="CE135" s="73"/>
      <c r="CF135" s="73"/>
    </row>
    <row r="136" spans="1:84" s="74" customFormat="1" ht="21" x14ac:dyDescent="0.45">
      <c r="A136" s="69">
        <v>45139</v>
      </c>
      <c r="B136" s="70">
        <v>120.37491848672371</v>
      </c>
      <c r="C136" s="70">
        <v>64.164605065824276</v>
      </c>
      <c r="D136" s="70">
        <v>130.85996827882141</v>
      </c>
      <c r="E136" s="70">
        <v>137.03204689536977</v>
      </c>
      <c r="F136" s="70">
        <v>157.59042953557827</v>
      </c>
      <c r="G136" s="70">
        <v>143.27561323529943</v>
      </c>
      <c r="H136" s="70">
        <v>128.68968463525613</v>
      </c>
      <c r="I136" s="70">
        <v>145.96669687695504</v>
      </c>
      <c r="J136" s="70">
        <v>135.47078421118786</v>
      </c>
      <c r="K136" s="70">
        <v>197.5579015260746</v>
      </c>
      <c r="L136" s="70">
        <v>149.85697270608483</v>
      </c>
      <c r="M136" s="70">
        <v>140.42425653401563</v>
      </c>
      <c r="N136" s="70">
        <v>149.66561088071563</v>
      </c>
      <c r="O136" s="70">
        <v>135.07557988388066</v>
      </c>
      <c r="P136" s="70">
        <v>123.49062852594432</v>
      </c>
      <c r="Q136" s="70">
        <v>182.62786354730454</v>
      </c>
      <c r="R136" s="70">
        <v>121.02102061150514</v>
      </c>
      <c r="S136" s="70">
        <v>163.97091517978504</v>
      </c>
      <c r="T136" s="70">
        <v>141.10203684434816</v>
      </c>
      <c r="U136" s="71"/>
      <c r="V136" s="69">
        <v>45139</v>
      </c>
      <c r="W136" s="70">
        <f t="shared" si="342"/>
        <v>0.91119139057521181</v>
      </c>
      <c r="X136" s="70">
        <f t="shared" si="343"/>
        <v>-13.949156888064522</v>
      </c>
      <c r="Y136" s="70">
        <f t="shared" si="344"/>
        <v>1.5190431626427738</v>
      </c>
      <c r="Z136" s="70">
        <f t="shared" si="345"/>
        <v>-0.70044002812555561</v>
      </c>
      <c r="AA136" s="70">
        <f t="shared" si="346"/>
        <v>-1.2314871136830163</v>
      </c>
      <c r="AB136" s="70">
        <f t="shared" si="347"/>
        <v>4.6205381038539457</v>
      </c>
      <c r="AC136" s="70">
        <f t="shared" si="348"/>
        <v>3.7256498631735866</v>
      </c>
      <c r="AD136" s="70">
        <f t="shared" si="349"/>
        <v>4.471120215077832</v>
      </c>
      <c r="AE136" s="70">
        <f t="shared" si="350"/>
        <v>-0.67097866851624133</v>
      </c>
      <c r="AF136" s="70">
        <f t="shared" si="351"/>
        <v>13.859021034064114</v>
      </c>
      <c r="AG136" s="70">
        <f t="shared" si="352"/>
        <v>4.058302669497408</v>
      </c>
      <c r="AH136" s="70">
        <f t="shared" si="353"/>
        <v>6.4019176406391693</v>
      </c>
      <c r="AI136" s="70">
        <f t="shared" si="354"/>
        <v>1.4787579752548083</v>
      </c>
      <c r="AJ136" s="70">
        <f t="shared" si="355"/>
        <v>2.5307492793981652</v>
      </c>
      <c r="AK136" s="70">
        <f t="shared" si="356"/>
        <v>3.0545915031929383</v>
      </c>
      <c r="AL136" s="70">
        <f t="shared" si="357"/>
        <v>6.7617939466999815</v>
      </c>
      <c r="AM136" s="70">
        <f t="shared" si="358"/>
        <v>3.7940633018521481</v>
      </c>
      <c r="AN136" s="70">
        <f t="shared" si="359"/>
        <v>13.697308186949343</v>
      </c>
      <c r="AO136" s="70">
        <f t="shared" si="360"/>
        <v>3.7765571106938864</v>
      </c>
      <c r="AP136" s="71"/>
      <c r="AQ136" s="71"/>
      <c r="AR136" s="72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73"/>
      <c r="BK136" s="73"/>
      <c r="BM136" s="72"/>
      <c r="BN136" s="73"/>
      <c r="BO136" s="73"/>
      <c r="BP136" s="73"/>
      <c r="BQ136" s="73"/>
      <c r="BR136" s="73"/>
      <c r="BS136" s="73"/>
      <c r="BT136" s="73"/>
      <c r="BU136" s="73"/>
      <c r="BV136" s="73"/>
      <c r="BW136" s="73"/>
      <c r="BX136" s="73"/>
      <c r="BY136" s="73"/>
      <c r="BZ136" s="73"/>
      <c r="CA136" s="73"/>
      <c r="CB136" s="73"/>
      <c r="CC136" s="73"/>
      <c r="CD136" s="73"/>
      <c r="CE136" s="73"/>
      <c r="CF136" s="73"/>
    </row>
    <row r="137" spans="1:84" s="74" customFormat="1" ht="21" x14ac:dyDescent="0.45">
      <c r="A137" s="69">
        <v>45170</v>
      </c>
      <c r="B137" s="70">
        <v>115.68124656001885</v>
      </c>
      <c r="C137" s="70">
        <v>61.475249383631727</v>
      </c>
      <c r="D137" s="70">
        <v>127.05056097508525</v>
      </c>
      <c r="E137" s="70">
        <v>134.75209784543154</v>
      </c>
      <c r="F137" s="70">
        <v>151.34384111759442</v>
      </c>
      <c r="G137" s="70">
        <v>141.87794874784086</v>
      </c>
      <c r="H137" s="70">
        <v>130.94985759333983</v>
      </c>
      <c r="I137" s="70">
        <v>146.49249823118558</v>
      </c>
      <c r="J137" s="70">
        <v>138.28532765896247</v>
      </c>
      <c r="K137" s="70">
        <v>193.20147859119425</v>
      </c>
      <c r="L137" s="70">
        <v>150.14254928807938</v>
      </c>
      <c r="M137" s="70">
        <v>134.25831085608783</v>
      </c>
      <c r="N137" s="70">
        <v>146.92103363026405</v>
      </c>
      <c r="O137" s="70">
        <v>135.08697374489608</v>
      </c>
      <c r="P137" s="70">
        <v>115.37336209886084</v>
      </c>
      <c r="Q137" s="70">
        <v>180.45883272820618</v>
      </c>
      <c r="R137" s="70">
        <v>124.50613081258325</v>
      </c>
      <c r="S137" s="70">
        <v>161.07437331247149</v>
      </c>
      <c r="T137" s="70">
        <v>138.72130028105465</v>
      </c>
      <c r="U137" s="71"/>
      <c r="V137" s="69">
        <v>45170</v>
      </c>
      <c r="W137" s="70">
        <f t="shared" si="342"/>
        <v>1.303915467844007</v>
      </c>
      <c r="X137" s="70">
        <f t="shared" si="343"/>
        <v>-8.3248049359645933</v>
      </c>
      <c r="Y137" s="70">
        <f t="shared" si="344"/>
        <v>1.2439360567392441</v>
      </c>
      <c r="Z137" s="70">
        <f t="shared" si="345"/>
        <v>-1.6343130681824505</v>
      </c>
      <c r="AA137" s="70">
        <f t="shared" si="346"/>
        <v>-2.4434475419877231</v>
      </c>
      <c r="AB137" s="70">
        <f t="shared" si="347"/>
        <v>3.5561818878354643</v>
      </c>
      <c r="AC137" s="70">
        <f t="shared" si="348"/>
        <v>5.6379441285283605</v>
      </c>
      <c r="AD137" s="70">
        <f t="shared" si="349"/>
        <v>7.8244774754024746</v>
      </c>
      <c r="AE137" s="70">
        <f t="shared" si="350"/>
        <v>1.806177631147591</v>
      </c>
      <c r="AF137" s="70">
        <f t="shared" si="351"/>
        <v>9.3336436480313552</v>
      </c>
      <c r="AG137" s="70">
        <f t="shared" si="352"/>
        <v>4.418957755454116</v>
      </c>
      <c r="AH137" s="70">
        <f t="shared" si="353"/>
        <v>4.6198368266099124</v>
      </c>
      <c r="AI137" s="70">
        <f t="shared" si="354"/>
        <v>7.6213698501635463</v>
      </c>
      <c r="AJ137" s="70">
        <f t="shared" si="355"/>
        <v>2.5686880138177486</v>
      </c>
      <c r="AK137" s="70">
        <f t="shared" si="356"/>
        <v>2.662149996260311</v>
      </c>
      <c r="AL137" s="70">
        <f t="shared" si="357"/>
        <v>8.4996255047660014</v>
      </c>
      <c r="AM137" s="70">
        <f t="shared" si="358"/>
        <v>2.0561584087982965</v>
      </c>
      <c r="AN137" s="70">
        <f t="shared" si="359"/>
        <v>10.151248287438847</v>
      </c>
      <c r="AO137" s="70">
        <f t="shared" si="360"/>
        <v>3.5182944758475543</v>
      </c>
      <c r="AP137" s="71"/>
      <c r="AQ137" s="71"/>
      <c r="AR137" s="72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73"/>
      <c r="BK137" s="73"/>
      <c r="BM137" s="72"/>
      <c r="BN137" s="73"/>
      <c r="BO137" s="73"/>
      <c r="BP137" s="73"/>
      <c r="BQ137" s="73"/>
      <c r="BR137" s="73"/>
      <c r="BS137" s="73"/>
      <c r="BT137" s="73"/>
      <c r="BU137" s="73"/>
      <c r="BV137" s="73"/>
      <c r="BW137" s="73"/>
      <c r="BX137" s="73"/>
      <c r="BY137" s="73"/>
      <c r="BZ137" s="73"/>
      <c r="CA137" s="73"/>
      <c r="CB137" s="73"/>
      <c r="CC137" s="73"/>
      <c r="CD137" s="73"/>
      <c r="CE137" s="73"/>
      <c r="CF137" s="73"/>
    </row>
    <row r="138" spans="1:84" s="74" customFormat="1" ht="21" x14ac:dyDescent="0.45">
      <c r="A138" s="69">
        <v>45200</v>
      </c>
      <c r="B138" s="70">
        <v>110.02892120140243</v>
      </c>
      <c r="C138" s="70">
        <v>49.363506228321654</v>
      </c>
      <c r="D138" s="70">
        <v>127.03040281036878</v>
      </c>
      <c r="E138" s="70">
        <v>134.67048044484426</v>
      </c>
      <c r="F138" s="70">
        <v>151.8183141027792</v>
      </c>
      <c r="G138" s="70">
        <v>141.9312866590185</v>
      </c>
      <c r="H138" s="70">
        <v>127.58006714895765</v>
      </c>
      <c r="I138" s="70">
        <v>134.01338341346371</v>
      </c>
      <c r="J138" s="70">
        <v>142.67582634690322</v>
      </c>
      <c r="K138" s="70">
        <v>193.99226186441047</v>
      </c>
      <c r="L138" s="70">
        <v>150.83527119144202</v>
      </c>
      <c r="M138" s="70">
        <v>139.01625774499496</v>
      </c>
      <c r="N138" s="70">
        <v>151.71962801163434</v>
      </c>
      <c r="O138" s="70">
        <v>133.1678997738799</v>
      </c>
      <c r="P138" s="70">
        <v>111.62342089789985</v>
      </c>
      <c r="Q138" s="70">
        <v>166.17316902595493</v>
      </c>
      <c r="R138" s="70">
        <v>131.31802220073027</v>
      </c>
      <c r="S138" s="70">
        <v>161.61071211606225</v>
      </c>
      <c r="T138" s="70">
        <v>137.78507541959485</v>
      </c>
      <c r="U138" s="71"/>
      <c r="V138" s="69">
        <v>45200</v>
      </c>
      <c r="W138" s="70">
        <f t="shared" ref="W138:W140" si="361">B138/B126*100-100</f>
        <v>1.1774018006737634</v>
      </c>
      <c r="X138" s="70">
        <f t="shared" ref="X138:X140" si="362">C138/C126*100-100</f>
        <v>-34.889666704568668</v>
      </c>
      <c r="Y138" s="70">
        <f t="shared" ref="Y138:Y140" si="363">D138/D126*100-100</f>
        <v>-0.67875127224613152</v>
      </c>
      <c r="Z138" s="70">
        <f t="shared" ref="Z138:Z140" si="364">E138/E126*100-100</f>
        <v>-2.8772524606552992</v>
      </c>
      <c r="AA138" s="70">
        <f t="shared" ref="AA138:AA140" si="365">F138/F126*100-100</f>
        <v>-4.8552768429868109</v>
      </c>
      <c r="AB138" s="70">
        <f t="shared" ref="AB138:AB140" si="366">G138/G126*100-100</f>
        <v>2.7310808807407199</v>
      </c>
      <c r="AC138" s="70">
        <f t="shared" ref="AC138:AC140" si="367">H138/H126*100-100</f>
        <v>1.2275232322317891</v>
      </c>
      <c r="AD138" s="70">
        <f t="shared" ref="AD138:AD140" si="368">I138/I126*100-100</f>
        <v>-9.2793558872800617</v>
      </c>
      <c r="AE138" s="70">
        <f t="shared" ref="AE138:AE140" si="369">J138/J126*100-100</f>
        <v>3.9375711174961339</v>
      </c>
      <c r="AF138" s="70">
        <f t="shared" ref="AF138:AF140" si="370">K138/K126*100-100</f>
        <v>7.7958440086880643</v>
      </c>
      <c r="AG138" s="70">
        <f t="shared" ref="AG138:AG140" si="371">L138/L126*100-100</f>
        <v>3.7743891910465379</v>
      </c>
      <c r="AH138" s="70">
        <f t="shared" ref="AH138:AH140" si="372">M138/M126*100-100</f>
        <v>-1.9644430718606714</v>
      </c>
      <c r="AI138" s="70">
        <f t="shared" ref="AI138:AI140" si="373">N138/N126*100-100</f>
        <v>1.8771719021851254</v>
      </c>
      <c r="AJ138" s="70">
        <f t="shared" ref="AJ138:AJ140" si="374">O138/O126*100-100</f>
        <v>2.6465589181792382</v>
      </c>
      <c r="AK138" s="70">
        <f t="shared" ref="AK138:AK140" si="375">P138/P126*100-100</f>
        <v>2.4092979765522529</v>
      </c>
      <c r="AL138" s="70">
        <f t="shared" ref="AL138:AL140" si="376">Q138/Q126*100-100</f>
        <v>1.8906811605580458</v>
      </c>
      <c r="AM138" s="70">
        <f t="shared" ref="AM138:AM140" si="377">R138/R126*100-100</f>
        <v>1.3680050084425659</v>
      </c>
      <c r="AN138" s="70">
        <f t="shared" ref="AN138:AN140" si="378">S138/S126*100-100</f>
        <v>5.6998663265865019</v>
      </c>
      <c r="AO138" s="70">
        <f t="shared" ref="AO138:AO140" si="379">T138/T126*100-100</f>
        <v>1.2217868419906068</v>
      </c>
      <c r="AP138" s="71"/>
      <c r="AQ138" s="71"/>
      <c r="AR138" s="72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M138" s="72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73"/>
      <c r="BY138" s="73"/>
      <c r="BZ138" s="73"/>
      <c r="CA138" s="73"/>
      <c r="CB138" s="73"/>
      <c r="CC138" s="73"/>
      <c r="CD138" s="73"/>
      <c r="CE138" s="73"/>
      <c r="CF138" s="73"/>
    </row>
    <row r="139" spans="1:84" s="74" customFormat="1" ht="21" x14ac:dyDescent="0.45">
      <c r="A139" s="69">
        <v>45231</v>
      </c>
      <c r="B139" s="70">
        <v>117.81218799069471</v>
      </c>
      <c r="C139" s="70">
        <v>61.666540196031384</v>
      </c>
      <c r="D139" s="70">
        <v>135.09524152189354</v>
      </c>
      <c r="E139" s="70">
        <v>147.61549138471554</v>
      </c>
      <c r="F139" s="70">
        <v>159.44526719951472</v>
      </c>
      <c r="G139" s="70">
        <v>146.22599338822019</v>
      </c>
      <c r="H139" s="70">
        <v>140.6084534797055</v>
      </c>
      <c r="I139" s="70">
        <v>155.14234413041535</v>
      </c>
      <c r="J139" s="70">
        <v>147.05379841656693</v>
      </c>
      <c r="K139" s="70">
        <v>194.62652427628305</v>
      </c>
      <c r="L139" s="70">
        <v>152.76076201652432</v>
      </c>
      <c r="M139" s="70">
        <v>143.86166712543439</v>
      </c>
      <c r="N139" s="70">
        <v>160.57050116627991</v>
      </c>
      <c r="O139" s="70">
        <v>133.33317575452193</v>
      </c>
      <c r="P139" s="70">
        <v>120.56593903418258</v>
      </c>
      <c r="Q139" s="70">
        <v>172.80600498927734</v>
      </c>
      <c r="R139" s="70">
        <v>137.76664571509434</v>
      </c>
      <c r="S139" s="70">
        <v>167.96095821960455</v>
      </c>
      <c r="T139" s="70">
        <v>144.38138095463628</v>
      </c>
      <c r="U139" s="71"/>
      <c r="V139" s="69">
        <v>45231</v>
      </c>
      <c r="W139" s="70">
        <f t="shared" si="361"/>
        <v>-1.4831190314960168</v>
      </c>
      <c r="X139" s="70">
        <f t="shared" si="362"/>
        <v>-17.396109526814698</v>
      </c>
      <c r="Y139" s="70">
        <f t="shared" si="363"/>
        <v>-0.34686510661512671</v>
      </c>
      <c r="Z139" s="70">
        <f t="shared" si="364"/>
        <v>5.6003979188570696</v>
      </c>
      <c r="AA139" s="70">
        <f t="shared" si="365"/>
        <v>-9.0757540621039965</v>
      </c>
      <c r="AB139" s="70">
        <f t="shared" si="366"/>
        <v>3.4413833270056813</v>
      </c>
      <c r="AC139" s="70">
        <f t="shared" si="367"/>
        <v>5.0053977898100186</v>
      </c>
      <c r="AD139" s="70">
        <f t="shared" si="368"/>
        <v>7.4152176874299869</v>
      </c>
      <c r="AE139" s="70">
        <f t="shared" si="369"/>
        <v>7.3745409794678096</v>
      </c>
      <c r="AF139" s="70">
        <f t="shared" si="370"/>
        <v>9.6202289369269351</v>
      </c>
      <c r="AG139" s="70">
        <f t="shared" si="371"/>
        <v>4.5637697262295092</v>
      </c>
      <c r="AH139" s="70">
        <f t="shared" si="372"/>
        <v>-1.6584772474476352</v>
      </c>
      <c r="AI139" s="70">
        <f t="shared" si="373"/>
        <v>4.3077988569464054</v>
      </c>
      <c r="AJ139" s="70">
        <f t="shared" si="374"/>
        <v>2.4745046152466301</v>
      </c>
      <c r="AK139" s="70">
        <f t="shared" si="375"/>
        <v>2.3855167033715219</v>
      </c>
      <c r="AL139" s="70">
        <f t="shared" si="376"/>
        <v>4.0487039935161562</v>
      </c>
      <c r="AM139" s="70">
        <f t="shared" si="377"/>
        <v>4.0164372364924077</v>
      </c>
      <c r="AN139" s="70">
        <f t="shared" si="378"/>
        <v>5.4334996616454845</v>
      </c>
      <c r="AO139" s="70">
        <f t="shared" si="379"/>
        <v>2.2425843223082893</v>
      </c>
      <c r="AP139" s="71"/>
      <c r="AQ139" s="71"/>
      <c r="AR139" s="72"/>
      <c r="AS139" s="73"/>
      <c r="AT139" s="73"/>
      <c r="AU139" s="73"/>
      <c r="AV139" s="73"/>
      <c r="AW139" s="73"/>
      <c r="AX139" s="73"/>
      <c r="AY139" s="73"/>
      <c r="AZ139" s="73"/>
      <c r="BA139" s="73"/>
      <c r="BB139" s="73"/>
      <c r="BC139" s="73"/>
      <c r="BD139" s="73"/>
      <c r="BE139" s="73"/>
      <c r="BF139" s="73"/>
      <c r="BG139" s="73"/>
      <c r="BH139" s="73"/>
      <c r="BI139" s="73"/>
      <c r="BJ139" s="73"/>
      <c r="BK139" s="73"/>
      <c r="BM139" s="72"/>
      <c r="BN139" s="73"/>
      <c r="BO139" s="73"/>
      <c r="BP139" s="73"/>
      <c r="BQ139" s="73"/>
      <c r="BR139" s="73"/>
      <c r="BS139" s="73"/>
      <c r="BT139" s="73"/>
      <c r="BU139" s="73"/>
      <c r="BV139" s="73"/>
      <c r="BW139" s="73"/>
      <c r="BX139" s="73"/>
      <c r="BY139" s="73"/>
      <c r="BZ139" s="73"/>
      <c r="CA139" s="73"/>
      <c r="CB139" s="73"/>
      <c r="CC139" s="73"/>
      <c r="CD139" s="73"/>
      <c r="CE139" s="73"/>
      <c r="CF139" s="73"/>
    </row>
    <row r="140" spans="1:84" s="74" customFormat="1" ht="21" x14ac:dyDescent="0.45">
      <c r="A140" s="75">
        <v>45261</v>
      </c>
      <c r="B140" s="76">
        <v>124.87847271234112</v>
      </c>
      <c r="C140" s="76">
        <v>55.738558399567253</v>
      </c>
      <c r="D140" s="76">
        <v>145.10336393297456</v>
      </c>
      <c r="E140" s="76">
        <v>147.0753123473846</v>
      </c>
      <c r="F140" s="76">
        <v>155.10542652607504</v>
      </c>
      <c r="G140" s="76">
        <v>147.84149194711762</v>
      </c>
      <c r="H140" s="76">
        <v>151.96634653269598</v>
      </c>
      <c r="I140" s="76">
        <v>190.10754083540377</v>
      </c>
      <c r="J140" s="76">
        <v>155.66347904621304</v>
      </c>
      <c r="K140" s="76">
        <v>204.92346502743959</v>
      </c>
      <c r="L140" s="76">
        <v>154.13903355042365</v>
      </c>
      <c r="M140" s="76">
        <v>159.49750317576076</v>
      </c>
      <c r="N140" s="76">
        <v>167.58473675959897</v>
      </c>
      <c r="O140" s="76">
        <v>133.57459535136883</v>
      </c>
      <c r="P140" s="76">
        <v>118.28632338194346</v>
      </c>
      <c r="Q140" s="76">
        <v>179.17621279618831</v>
      </c>
      <c r="R140" s="76">
        <v>135.71743222394977</v>
      </c>
      <c r="S140" s="76">
        <v>173.08649554829069</v>
      </c>
      <c r="T140" s="76">
        <v>149.40937382512618</v>
      </c>
      <c r="U140" s="71"/>
      <c r="V140" s="75">
        <v>45261</v>
      </c>
      <c r="W140" s="70">
        <f t="shared" si="361"/>
        <v>-0.9467546346801754</v>
      </c>
      <c r="X140" s="70">
        <f t="shared" si="362"/>
        <v>-24.376321476815932</v>
      </c>
      <c r="Y140" s="70">
        <f t="shared" si="363"/>
        <v>0.1644473382368119</v>
      </c>
      <c r="Z140" s="70">
        <f t="shared" si="364"/>
        <v>-2.3801108702599549E-2</v>
      </c>
      <c r="AA140" s="70">
        <f t="shared" si="365"/>
        <v>-6.7373883858893748</v>
      </c>
      <c r="AB140" s="70">
        <f t="shared" si="366"/>
        <v>3.30983604759858</v>
      </c>
      <c r="AC140" s="70">
        <f t="shared" si="367"/>
        <v>5.6989818147790601</v>
      </c>
      <c r="AD140" s="70">
        <f t="shared" si="368"/>
        <v>4.7853621210545612</v>
      </c>
      <c r="AE140" s="70">
        <f t="shared" si="369"/>
        <v>2.7207881801225824</v>
      </c>
      <c r="AF140" s="70">
        <f t="shared" si="370"/>
        <v>7.1640684282461535</v>
      </c>
      <c r="AG140" s="70">
        <f t="shared" si="371"/>
        <v>4.5266662670275508</v>
      </c>
      <c r="AH140" s="70">
        <f t="shared" si="372"/>
        <v>1.8114913983499719</v>
      </c>
      <c r="AI140" s="70">
        <f t="shared" si="373"/>
        <v>5.7504738870979963</v>
      </c>
      <c r="AJ140" s="70">
        <f t="shared" si="374"/>
        <v>2.2376579606002736</v>
      </c>
      <c r="AK140" s="70">
        <f t="shared" si="375"/>
        <v>2.1826453713834582</v>
      </c>
      <c r="AL140" s="70">
        <f t="shared" si="376"/>
        <v>7.15290009705339</v>
      </c>
      <c r="AM140" s="70">
        <f t="shared" si="377"/>
        <v>1.0476747080351743</v>
      </c>
      <c r="AN140" s="70">
        <f t="shared" si="378"/>
        <v>5.5664383777501882</v>
      </c>
      <c r="AO140" s="70">
        <f t="shared" si="379"/>
        <v>2.1462691610173437</v>
      </c>
      <c r="AP140" s="71"/>
      <c r="AQ140" s="71"/>
      <c r="AR140" s="72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M140" s="72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73"/>
      <c r="BY140" s="73"/>
      <c r="BZ140" s="73"/>
      <c r="CA140" s="73"/>
      <c r="CB140" s="73"/>
      <c r="CC140" s="73"/>
      <c r="CD140" s="73"/>
      <c r="CE140" s="73"/>
      <c r="CF140" s="73"/>
    </row>
    <row r="141" spans="1:84" s="74" customFormat="1" ht="21" x14ac:dyDescent="0.45">
      <c r="A141" s="106">
        <v>45292</v>
      </c>
      <c r="B141" s="107">
        <v>132.21648415302923</v>
      </c>
      <c r="C141" s="107">
        <v>59.767520059294505</v>
      </c>
      <c r="D141" s="107">
        <v>140.21477847467816</v>
      </c>
      <c r="E141" s="107">
        <v>142.07731429105453</v>
      </c>
      <c r="F141" s="107">
        <v>155.8987565658399</v>
      </c>
      <c r="G141" s="107">
        <v>144.9639356780977</v>
      </c>
      <c r="H141" s="107">
        <v>139.69983758585732</v>
      </c>
      <c r="I141" s="107">
        <v>151.63164949347606</v>
      </c>
      <c r="J141" s="107">
        <v>145.3720216097424</v>
      </c>
      <c r="K141" s="107">
        <v>210.92343652087808</v>
      </c>
      <c r="L141" s="107">
        <v>153.51745714838219</v>
      </c>
      <c r="M141" s="107">
        <v>138.00046487825628</v>
      </c>
      <c r="N141" s="107">
        <v>147.06940290679944</v>
      </c>
      <c r="O141" s="107">
        <v>132.42668336175299</v>
      </c>
      <c r="P141" s="107">
        <v>110.75856338524316</v>
      </c>
      <c r="Q141" s="107">
        <v>172.61872505517164</v>
      </c>
      <c r="R141" s="107">
        <v>128.63408691149542</v>
      </c>
      <c r="S141" s="107">
        <v>167.44836533595347</v>
      </c>
      <c r="T141" s="107">
        <v>144.89243628285399</v>
      </c>
      <c r="U141" s="71"/>
      <c r="V141" s="106">
        <v>45292</v>
      </c>
      <c r="W141" s="107">
        <f t="shared" ref="W141:W143" si="380">B141/B129*100-100</f>
        <v>1.1423031883783779</v>
      </c>
      <c r="X141" s="107">
        <f t="shared" ref="X141:X143" si="381">C141/C129*100-100</f>
        <v>-8.4252144171364733</v>
      </c>
      <c r="Y141" s="107">
        <f t="shared" ref="Y141:Y143" si="382">D141/D129*100-100</f>
        <v>1.334700534223316</v>
      </c>
      <c r="Z141" s="107">
        <f t="shared" ref="Z141:Z143" si="383">E141/E129*100-100</f>
        <v>1.5394637859986773</v>
      </c>
      <c r="AA141" s="107">
        <f t="shared" ref="AA141:AA143" si="384">F141/F129*100-100</f>
        <v>11.37403982264027</v>
      </c>
      <c r="AB141" s="107">
        <f t="shared" ref="AB141:AB143" si="385">G141/G129*100-100</f>
        <v>4.3530040316897924</v>
      </c>
      <c r="AC141" s="107">
        <f t="shared" ref="AC141:AC143" si="386">H141/H129*100-100</f>
        <v>5.0733174480765797</v>
      </c>
      <c r="AD141" s="107">
        <f t="shared" ref="AD141:AD143" si="387">I141/I129*100-100</f>
        <v>0.50798261398250588</v>
      </c>
      <c r="AE141" s="107">
        <f t="shared" ref="AE141:AE143" si="388">J141/J129*100-100</f>
        <v>2.3753200790494304</v>
      </c>
      <c r="AF141" s="107">
        <f t="shared" ref="AF141:AF143" si="389">K141/K129*100-100</f>
        <v>6.9867279466489407</v>
      </c>
      <c r="AG141" s="107">
        <f t="shared" ref="AG141:AG143" si="390">L141/L129*100-100</f>
        <v>4.5893213362574272</v>
      </c>
      <c r="AH141" s="107">
        <f t="shared" ref="AH141:AH143" si="391">M141/M129*100-100</f>
        <v>3.4019636938183595</v>
      </c>
      <c r="AI141" s="107">
        <f t="shared" ref="AI141:AI143" si="392">N141/N129*100-100</f>
        <v>0.29500198477943229</v>
      </c>
      <c r="AJ141" s="107">
        <f t="shared" ref="AJ141:AJ143" si="393">O141/O129*100-100</f>
        <v>2.4891376019114233</v>
      </c>
      <c r="AK141" s="107">
        <f t="shared" ref="AK141:AK143" si="394">P141/P129*100-100</f>
        <v>6.159386155879119</v>
      </c>
      <c r="AL141" s="107">
        <f t="shared" ref="AL141:AL143" si="395">Q141/Q129*100-100</f>
        <v>8.2864246165204207</v>
      </c>
      <c r="AM141" s="107">
        <f t="shared" ref="AM141:AM143" si="396">R141/R129*100-100</f>
        <v>5.1928582395171361</v>
      </c>
      <c r="AN141" s="107">
        <f t="shared" ref="AN141:AN143" si="397">S141/S129*100-100</f>
        <v>6.998811227584568</v>
      </c>
      <c r="AO141" s="107">
        <f t="shared" ref="AO141:AO143" si="398">T141/T129*100-100</f>
        <v>4.0286536278853617</v>
      </c>
      <c r="AP141" s="71"/>
      <c r="AQ141" s="71"/>
      <c r="AR141" s="72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M141" s="72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73"/>
      <c r="BY141" s="73"/>
      <c r="BZ141" s="73"/>
      <c r="CA141" s="73"/>
      <c r="CB141" s="73"/>
      <c r="CC141" s="73"/>
      <c r="CD141" s="73"/>
      <c r="CE141" s="73"/>
      <c r="CF141" s="73"/>
    </row>
    <row r="142" spans="1:84" s="74" customFormat="1" ht="21" x14ac:dyDescent="0.45">
      <c r="A142" s="108">
        <v>45323</v>
      </c>
      <c r="B142" s="109">
        <v>139.60438847483366</v>
      </c>
      <c r="C142" s="109">
        <v>52.832722272966684</v>
      </c>
      <c r="D142" s="109">
        <v>139.08787870785318</v>
      </c>
      <c r="E142" s="109">
        <v>139.11225094018934</v>
      </c>
      <c r="F142" s="109">
        <v>150.27935688550355</v>
      </c>
      <c r="G142" s="109">
        <v>142.42769137629247</v>
      </c>
      <c r="H142" s="109">
        <v>138.91258319268618</v>
      </c>
      <c r="I142" s="109">
        <v>147.09950835288876</v>
      </c>
      <c r="J142" s="109">
        <v>135.19186987595367</v>
      </c>
      <c r="K142" s="109">
        <v>200.23946019575232</v>
      </c>
      <c r="L142" s="109">
        <v>152.95284261215636</v>
      </c>
      <c r="M142" s="109">
        <v>138.75353920361036</v>
      </c>
      <c r="N142" s="109">
        <v>155.39492933124859</v>
      </c>
      <c r="O142" s="109">
        <v>133.86848958121763</v>
      </c>
      <c r="P142" s="109">
        <v>125.2194028963461</v>
      </c>
      <c r="Q142" s="109">
        <v>177.0339322187817</v>
      </c>
      <c r="R142" s="109">
        <v>121.61442501806306</v>
      </c>
      <c r="S142" s="109">
        <v>161.19869028108741</v>
      </c>
      <c r="T142" s="109">
        <v>144.26868544862199</v>
      </c>
      <c r="U142" s="71"/>
      <c r="V142" s="108">
        <v>45323</v>
      </c>
      <c r="W142" s="109">
        <f t="shared" si="380"/>
        <v>-1.2138397306271713</v>
      </c>
      <c r="X142" s="109">
        <f t="shared" si="381"/>
        <v>-16.582158056005454</v>
      </c>
      <c r="Y142" s="109">
        <f t="shared" si="382"/>
        <v>0.21683364364662339</v>
      </c>
      <c r="Z142" s="109">
        <f t="shared" si="383"/>
        <v>4.095941003586745</v>
      </c>
      <c r="AA142" s="109">
        <f t="shared" si="384"/>
        <v>-5.231184713865332</v>
      </c>
      <c r="AB142" s="109">
        <f t="shared" si="385"/>
        <v>4.3150376226718947</v>
      </c>
      <c r="AC142" s="109">
        <f t="shared" si="386"/>
        <v>4.3511609525834132</v>
      </c>
      <c r="AD142" s="109">
        <f t="shared" si="387"/>
        <v>1.0858990188347803</v>
      </c>
      <c r="AE142" s="109">
        <f t="shared" si="388"/>
        <v>4.4357565829949266</v>
      </c>
      <c r="AF142" s="109">
        <f t="shared" si="389"/>
        <v>6.3450252089797772</v>
      </c>
      <c r="AG142" s="109">
        <f t="shared" si="390"/>
        <v>4.64672664542951</v>
      </c>
      <c r="AH142" s="109">
        <f t="shared" si="391"/>
        <v>2.4604645818962325</v>
      </c>
      <c r="AI142" s="109">
        <f t="shared" si="392"/>
        <v>4.4451328624769815</v>
      </c>
      <c r="AJ142" s="109">
        <f t="shared" si="393"/>
        <v>0.17419643513593996</v>
      </c>
      <c r="AK142" s="109">
        <f t="shared" si="394"/>
        <v>3.4756435725466588</v>
      </c>
      <c r="AL142" s="109">
        <f t="shared" si="395"/>
        <v>10.588922401425549</v>
      </c>
      <c r="AM142" s="109">
        <f t="shared" si="396"/>
        <v>4.4303115924471115</v>
      </c>
      <c r="AN142" s="109">
        <f t="shared" si="397"/>
        <v>6.517445442880998</v>
      </c>
      <c r="AO142" s="109">
        <f t="shared" si="398"/>
        <v>2.6927425016865385</v>
      </c>
      <c r="AP142" s="71"/>
      <c r="AQ142" s="71"/>
      <c r="AR142" s="72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M142" s="72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  <c r="BZ142" s="73"/>
      <c r="CA142" s="73"/>
      <c r="CB142" s="73"/>
      <c r="CC142" s="73"/>
      <c r="CD142" s="73"/>
      <c r="CE142" s="73"/>
      <c r="CF142" s="73"/>
    </row>
    <row r="143" spans="1:84" s="74" customFormat="1" ht="21" x14ac:dyDescent="0.45">
      <c r="A143" s="108">
        <v>45352</v>
      </c>
      <c r="B143" s="109">
        <v>143.51285051901735</v>
      </c>
      <c r="C143" s="109">
        <v>55.256214189763902</v>
      </c>
      <c r="D143" s="109">
        <v>145.79337997610148</v>
      </c>
      <c r="E143" s="109">
        <v>143.65904850042295</v>
      </c>
      <c r="F143" s="109">
        <v>152.23191441243526</v>
      </c>
      <c r="G143" s="109">
        <v>142.05221082208675</v>
      </c>
      <c r="H143" s="109">
        <v>138.70788566876112</v>
      </c>
      <c r="I143" s="109">
        <v>168.44963369111198</v>
      </c>
      <c r="J143" s="109">
        <v>142.29704329677102</v>
      </c>
      <c r="K143" s="109">
        <v>207.58458116173949</v>
      </c>
      <c r="L143" s="109">
        <v>153.04879942151609</v>
      </c>
      <c r="M143" s="109">
        <v>139.77600973316282</v>
      </c>
      <c r="N143" s="109">
        <v>146.01536536192688</v>
      </c>
      <c r="O143" s="109">
        <v>134.61060407157703</v>
      </c>
      <c r="P143" s="109">
        <v>143.76080887750649</v>
      </c>
      <c r="Q143" s="109">
        <v>167.87898120057307</v>
      </c>
      <c r="R143" s="109">
        <v>127.48368713842174</v>
      </c>
      <c r="S143" s="109">
        <v>159.50635512807898</v>
      </c>
      <c r="T143" s="109">
        <v>147.47590037921842</v>
      </c>
      <c r="U143" s="71"/>
      <c r="V143" s="108">
        <v>45352</v>
      </c>
      <c r="W143" s="109">
        <f t="shared" si="380"/>
        <v>-0.67244354404874684</v>
      </c>
      <c r="X143" s="109">
        <f t="shared" si="381"/>
        <v>-20.57017558853623</v>
      </c>
      <c r="Y143" s="109">
        <f t="shared" si="382"/>
        <v>-1.7018783187831019</v>
      </c>
      <c r="Z143" s="109">
        <f t="shared" si="383"/>
        <v>0.91915613733455359</v>
      </c>
      <c r="AA143" s="109">
        <f t="shared" si="384"/>
        <v>-3.5738424180141806</v>
      </c>
      <c r="AB143" s="109">
        <f t="shared" si="385"/>
        <v>4.2672993656962319</v>
      </c>
      <c r="AC143" s="109">
        <f t="shared" si="386"/>
        <v>3.4825808721715248</v>
      </c>
      <c r="AD143" s="109">
        <f t="shared" si="387"/>
        <v>6.44831488400159</v>
      </c>
      <c r="AE143" s="109">
        <f t="shared" si="388"/>
        <v>2.5260457281787581</v>
      </c>
      <c r="AF143" s="109">
        <f t="shared" si="389"/>
        <v>9.4275204419406151</v>
      </c>
      <c r="AG143" s="109">
        <f t="shared" si="390"/>
        <v>4.0661116377386008</v>
      </c>
      <c r="AH143" s="109">
        <f t="shared" si="391"/>
        <v>1.4988670026316413</v>
      </c>
      <c r="AI143" s="109">
        <f t="shared" si="392"/>
        <v>-1.2690926745641349</v>
      </c>
      <c r="AJ143" s="109">
        <f t="shared" si="393"/>
        <v>0.26005806520126384</v>
      </c>
      <c r="AK143" s="109">
        <f t="shared" si="394"/>
        <v>2.1242315630656492</v>
      </c>
      <c r="AL143" s="109">
        <f t="shared" si="395"/>
        <v>1.4960795501157662</v>
      </c>
      <c r="AM143" s="109">
        <f t="shared" si="396"/>
        <v>3.7879420480992394</v>
      </c>
      <c r="AN143" s="109">
        <f t="shared" si="397"/>
        <v>5.8434636889584226</v>
      </c>
      <c r="AO143" s="109">
        <f t="shared" si="398"/>
        <v>2.03360968906739</v>
      </c>
      <c r="AP143" s="71"/>
      <c r="AQ143" s="71"/>
      <c r="AR143" s="72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M143" s="72"/>
      <c r="BN143" s="73"/>
      <c r="BO143" s="73"/>
      <c r="BP143" s="73"/>
      <c r="BQ143" s="73"/>
      <c r="BR143" s="73"/>
      <c r="BS143" s="73"/>
      <c r="BT143" s="73"/>
      <c r="BU143" s="73"/>
      <c r="BV143" s="73"/>
      <c r="BW143" s="73"/>
      <c r="BX143" s="73"/>
      <c r="BY143" s="73"/>
      <c r="BZ143" s="73"/>
      <c r="CA143" s="73"/>
      <c r="CB143" s="73"/>
      <c r="CC143" s="73"/>
      <c r="CD143" s="73"/>
      <c r="CE143" s="73"/>
      <c r="CF143" s="73"/>
    </row>
    <row r="144" spans="1:84" s="74" customFormat="1" ht="21" x14ac:dyDescent="0.45">
      <c r="A144" s="108">
        <v>45383</v>
      </c>
      <c r="B144" s="109">
        <v>129.63379990139262</v>
      </c>
      <c r="C144" s="109">
        <v>57.55489174535424</v>
      </c>
      <c r="D144" s="109">
        <v>147.59499042984905</v>
      </c>
      <c r="E144" s="109">
        <v>139.03583183811216</v>
      </c>
      <c r="F144" s="109">
        <v>138.35046933037773</v>
      </c>
      <c r="G144" s="109">
        <v>147.22810265823918</v>
      </c>
      <c r="H144" s="109">
        <v>126.56564291661545</v>
      </c>
      <c r="I144" s="109">
        <v>161.67146107334869</v>
      </c>
      <c r="J144" s="109">
        <v>146.74929074321753</v>
      </c>
      <c r="K144" s="109">
        <v>210.39183761626137</v>
      </c>
      <c r="L144" s="109">
        <v>154.01166284031154</v>
      </c>
      <c r="M144" s="109">
        <v>145.8673126314028</v>
      </c>
      <c r="N144" s="109">
        <v>149.21730281263561</v>
      </c>
      <c r="O144" s="109">
        <v>135.96284244366137</v>
      </c>
      <c r="P144" s="109">
        <v>124.78235099920485</v>
      </c>
      <c r="Q144" s="109">
        <v>180.06988864971089</v>
      </c>
      <c r="R144" s="109">
        <v>124.45391651289734</v>
      </c>
      <c r="S144" s="109">
        <v>164.78108619312755</v>
      </c>
      <c r="T144" s="109">
        <v>146.02554709391205</v>
      </c>
      <c r="U144" s="71"/>
      <c r="V144" s="108">
        <v>45383</v>
      </c>
      <c r="W144" s="109">
        <f t="shared" ref="W144:W146" si="399">B144/B132*100-100</f>
        <v>-0.31069963723811611</v>
      </c>
      <c r="X144" s="109">
        <f t="shared" ref="X144:X146" si="400">C144/C132*100-100</f>
        <v>-7.458554351054886</v>
      </c>
      <c r="Y144" s="109">
        <f t="shared" ref="Y144:Y146" si="401">D144/D132*100-100</f>
        <v>5.5767972749829227</v>
      </c>
      <c r="Z144" s="109">
        <f t="shared" ref="Z144:Z146" si="402">E144/E132*100-100</f>
        <v>10.232871189491405</v>
      </c>
      <c r="AA144" s="109">
        <f t="shared" ref="AA144:AA146" si="403">F144/F132*100-100</f>
        <v>-9.7955996691495386</v>
      </c>
      <c r="AB144" s="109">
        <f t="shared" ref="AB144:AB146" si="404">G144/G132*100-100</f>
        <v>5.7481474215112911</v>
      </c>
      <c r="AC144" s="109">
        <f t="shared" ref="AC144:AC146" si="405">H144/H132*100-100</f>
        <v>7.7193849311087916</v>
      </c>
      <c r="AD144" s="109">
        <f t="shared" ref="AD144:AD146" si="406">I144/I132*100-100</f>
        <v>-3.5586916990240383</v>
      </c>
      <c r="AE144" s="109">
        <f t="shared" ref="AE144:AE146" si="407">J144/J132*100-100</f>
        <v>9.1906784376424326</v>
      </c>
      <c r="AF144" s="109">
        <f t="shared" ref="AF144:AF146" si="408">K144/K132*100-100</f>
        <v>8.335190480753397</v>
      </c>
      <c r="AG144" s="109">
        <f t="shared" ref="AG144:AG146" si="409">L144/L132*100-100</f>
        <v>4.6536746397008386</v>
      </c>
      <c r="AH144" s="109">
        <f t="shared" ref="AH144:AH146" si="410">M144/M132*100-100</f>
        <v>4.2209690311479022</v>
      </c>
      <c r="AI144" s="109">
        <f t="shared" ref="AI144:AI146" si="411">N144/N132*100-100</f>
        <v>5.5856092312630778</v>
      </c>
      <c r="AJ144" s="109">
        <f t="shared" ref="AJ144:AJ146" si="412">O144/O132*100-100</f>
        <v>1.0149507358899257</v>
      </c>
      <c r="AK144" s="109">
        <f t="shared" ref="AK144:AK146" si="413">P144/P132*100-100</f>
        <v>2.4540382234289098</v>
      </c>
      <c r="AL144" s="109">
        <f t="shared" ref="AL144:AL146" si="414">Q144/Q132*100-100</f>
        <v>8.9203955947616151</v>
      </c>
      <c r="AM144" s="109">
        <f t="shared" ref="AM144:AM146" si="415">R144/R132*100-100</f>
        <v>5.0858989521023403</v>
      </c>
      <c r="AN144" s="109">
        <f t="shared" ref="AN144:AN146" si="416">S144/S132*100-100</f>
        <v>7.2710470120523638</v>
      </c>
      <c r="AO144" s="109">
        <f t="shared" ref="AO144:AO146" si="417">T144/T132*100-100</f>
        <v>4.0212099852890475</v>
      </c>
      <c r="AP144" s="79"/>
      <c r="AQ144" s="79"/>
      <c r="AR144" s="72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  <c r="BI144" s="73"/>
      <c r="BJ144" s="73"/>
      <c r="BK144" s="73"/>
      <c r="BM144" s="72"/>
      <c r="BN144" s="73"/>
      <c r="BO144" s="73"/>
      <c r="BP144" s="73"/>
      <c r="BQ144" s="73"/>
      <c r="BR144" s="73"/>
      <c r="BS144" s="73"/>
      <c r="BT144" s="73"/>
      <c r="BU144" s="73"/>
      <c r="BV144" s="73"/>
      <c r="BW144" s="73"/>
      <c r="BX144" s="73"/>
      <c r="BY144" s="73"/>
      <c r="BZ144" s="73"/>
      <c r="CA144" s="73"/>
      <c r="CB144" s="73"/>
      <c r="CC144" s="73"/>
      <c r="CD144" s="73"/>
      <c r="CE144" s="73"/>
      <c r="CF144" s="73"/>
    </row>
    <row r="145" spans="1:84" s="74" customFormat="1" ht="21" x14ac:dyDescent="0.45">
      <c r="A145" s="108">
        <v>45413</v>
      </c>
      <c r="B145" s="109">
        <v>120.97114506698587</v>
      </c>
      <c r="C145" s="109">
        <v>62.110477784861011</v>
      </c>
      <c r="D145" s="109">
        <v>149.39506649239195</v>
      </c>
      <c r="E145" s="109">
        <v>137.64953751528662</v>
      </c>
      <c r="F145" s="109">
        <v>155.58553585935354</v>
      </c>
      <c r="G145" s="109">
        <v>148.42894833577668</v>
      </c>
      <c r="H145" s="109">
        <v>124.60012999232636</v>
      </c>
      <c r="I145" s="109">
        <v>174.15519269294956</v>
      </c>
      <c r="J145" s="109">
        <v>148.76926421879836</v>
      </c>
      <c r="K145" s="109">
        <v>214.97882300151718</v>
      </c>
      <c r="L145" s="109">
        <v>155.90151337921833</v>
      </c>
      <c r="M145" s="109">
        <v>146.13543305632578</v>
      </c>
      <c r="N145" s="109">
        <v>154.7454817691505</v>
      </c>
      <c r="O145" s="109">
        <v>136.14643328986401</v>
      </c>
      <c r="P145" s="109">
        <v>116.49458778479408</v>
      </c>
      <c r="Q145" s="109">
        <v>187.51294270783478</v>
      </c>
      <c r="R145" s="109">
        <v>130.35988432449304</v>
      </c>
      <c r="S145" s="109">
        <v>170.95442167371934</v>
      </c>
      <c r="T145" s="109">
        <v>147.62251725921061</v>
      </c>
      <c r="U145" s="71"/>
      <c r="V145" s="108">
        <v>45413</v>
      </c>
      <c r="W145" s="109">
        <f t="shared" si="399"/>
        <v>-0.95779419858747872</v>
      </c>
      <c r="X145" s="109">
        <f t="shared" si="400"/>
        <v>-0.35735492482936593</v>
      </c>
      <c r="Y145" s="109">
        <f t="shared" si="401"/>
        <v>5.2950370873981569</v>
      </c>
      <c r="Z145" s="109">
        <f t="shared" si="402"/>
        <v>7.9737766965535002</v>
      </c>
      <c r="AA145" s="109">
        <f t="shared" si="403"/>
        <v>-1.7214045716529398</v>
      </c>
      <c r="AB145" s="109">
        <f t="shared" si="404"/>
        <v>5.5969597323090881</v>
      </c>
      <c r="AC145" s="109">
        <f t="shared" si="405"/>
        <v>4.9395608925418628</v>
      </c>
      <c r="AD145" s="109">
        <f t="shared" si="406"/>
        <v>5.9605701690478554</v>
      </c>
      <c r="AE145" s="109">
        <f t="shared" si="407"/>
        <v>6.9008949359756286</v>
      </c>
      <c r="AF145" s="109">
        <f t="shared" si="408"/>
        <v>6.8778723037819134</v>
      </c>
      <c r="AG145" s="109">
        <f t="shared" si="409"/>
        <v>5.1779674514446725</v>
      </c>
      <c r="AH145" s="109">
        <f t="shared" si="410"/>
        <v>5.1153429088478362</v>
      </c>
      <c r="AI145" s="109">
        <f t="shared" si="411"/>
        <v>3.5605491458782694</v>
      </c>
      <c r="AJ145" s="109">
        <f t="shared" si="412"/>
        <v>1.2142162110216503</v>
      </c>
      <c r="AK145" s="109">
        <f t="shared" si="413"/>
        <v>3.0231232816864804</v>
      </c>
      <c r="AL145" s="109">
        <f t="shared" si="414"/>
        <v>8.768754268242489</v>
      </c>
      <c r="AM145" s="109">
        <f t="shared" si="415"/>
        <v>6.2496312159550769</v>
      </c>
      <c r="AN145" s="109">
        <f t="shared" si="416"/>
        <v>9.3636944577595926</v>
      </c>
      <c r="AO145" s="109">
        <f t="shared" si="417"/>
        <v>4.6108200216668678</v>
      </c>
      <c r="AP145" s="71"/>
      <c r="AQ145" s="71"/>
      <c r="AR145" s="72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M145" s="72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  <c r="CC145" s="73"/>
      <c r="CD145" s="73"/>
      <c r="CE145" s="73"/>
      <c r="CF145" s="73"/>
    </row>
    <row r="146" spans="1:84" s="74" customFormat="1" ht="21" x14ac:dyDescent="0.45">
      <c r="A146" s="108">
        <v>45444</v>
      </c>
      <c r="B146" s="109">
        <v>116.59773368125778</v>
      </c>
      <c r="C146" s="109">
        <v>59.487035688488696</v>
      </c>
      <c r="D146" s="109">
        <v>139.94468185699006</v>
      </c>
      <c r="E146" s="109">
        <v>130.93761171366506</v>
      </c>
      <c r="F146" s="109">
        <v>151.73734247386832</v>
      </c>
      <c r="G146" s="109">
        <v>146.80923060597448</v>
      </c>
      <c r="H146" s="109">
        <v>122.91079001198334</v>
      </c>
      <c r="I146" s="109">
        <v>147.83610551612409</v>
      </c>
      <c r="J146" s="109">
        <v>143.72767438118936</v>
      </c>
      <c r="K146" s="109">
        <v>220.22168988380764</v>
      </c>
      <c r="L146" s="109">
        <v>155.40321935578021</v>
      </c>
      <c r="M146" s="109">
        <v>140.57402172597463</v>
      </c>
      <c r="N146" s="109">
        <v>139.6650829839748</v>
      </c>
      <c r="O146" s="109">
        <v>136.15339737701976</v>
      </c>
      <c r="P146" s="109">
        <v>116.37408252427127</v>
      </c>
      <c r="Q146" s="109">
        <v>186.19751978923546</v>
      </c>
      <c r="R146" s="109">
        <v>126.02296632580115</v>
      </c>
      <c r="S146" s="109">
        <v>171.30376678603309</v>
      </c>
      <c r="T146" s="109">
        <v>143.46166226907957</v>
      </c>
      <c r="U146" s="71"/>
      <c r="V146" s="108">
        <v>45444</v>
      </c>
      <c r="W146" s="109">
        <f t="shared" si="399"/>
        <v>-1.4705636501374357</v>
      </c>
      <c r="X146" s="109">
        <f t="shared" si="400"/>
        <v>-2.6076783139117055</v>
      </c>
      <c r="Y146" s="109">
        <f t="shared" si="401"/>
        <v>0.35761193393287272</v>
      </c>
      <c r="Z146" s="109">
        <f t="shared" si="402"/>
        <v>9.1899939486936688</v>
      </c>
      <c r="AA146" s="109">
        <f t="shared" si="403"/>
        <v>-1.9101612262132193</v>
      </c>
      <c r="AB146" s="109">
        <f t="shared" si="404"/>
        <v>3.4417755127609979</v>
      </c>
      <c r="AC146" s="109">
        <f t="shared" si="405"/>
        <v>2.5605086239497865</v>
      </c>
      <c r="AD146" s="109">
        <f t="shared" si="406"/>
        <v>5.9892511432276336</v>
      </c>
      <c r="AE146" s="109">
        <f t="shared" si="407"/>
        <v>4.140290804845705</v>
      </c>
      <c r="AF146" s="109">
        <f t="shared" si="408"/>
        <v>6.5046089505223819</v>
      </c>
      <c r="AG146" s="109">
        <f t="shared" si="409"/>
        <v>4.8607320306015112</v>
      </c>
      <c r="AH146" s="109">
        <f t="shared" si="410"/>
        <v>2.3321765957582556</v>
      </c>
      <c r="AI146" s="109">
        <f t="shared" si="411"/>
        <v>1.2365069880787161</v>
      </c>
      <c r="AJ146" s="109">
        <f t="shared" si="412"/>
        <v>0.86031317621886672</v>
      </c>
      <c r="AK146" s="109">
        <f t="shared" si="413"/>
        <v>3.0552657578921298</v>
      </c>
      <c r="AL146" s="109">
        <f t="shared" si="414"/>
        <v>5.4116244756379217</v>
      </c>
      <c r="AM146" s="109">
        <f t="shared" si="415"/>
        <v>5.5735732956807311</v>
      </c>
      <c r="AN146" s="109">
        <f t="shared" si="416"/>
        <v>6.4760467348184818</v>
      </c>
      <c r="AO146" s="109">
        <f t="shared" si="417"/>
        <v>2.7258268239353356</v>
      </c>
      <c r="AP146" s="71"/>
      <c r="AQ146" s="71"/>
      <c r="AR146" s="72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M146" s="72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73"/>
      <c r="BY146" s="73"/>
      <c r="BZ146" s="73"/>
      <c r="CA146" s="73"/>
      <c r="CB146" s="73"/>
      <c r="CC146" s="73"/>
      <c r="CD146" s="73"/>
      <c r="CE146" s="73"/>
      <c r="CF146" s="73"/>
    </row>
    <row r="147" spans="1:84" s="74" customFormat="1" ht="21" x14ac:dyDescent="0.45">
      <c r="A147" s="108">
        <v>45474</v>
      </c>
      <c r="B147" s="109">
        <v>117.5333271256749</v>
      </c>
      <c r="C147" s="109">
        <v>62.35478952981903</v>
      </c>
      <c r="D147" s="109">
        <v>141.22548343696309</v>
      </c>
      <c r="E147" s="109">
        <v>141.01163451419248</v>
      </c>
      <c r="F147" s="109">
        <v>163.18879072066426</v>
      </c>
      <c r="G147" s="109">
        <v>147.48750998939036</v>
      </c>
      <c r="H147" s="109">
        <v>129.75421348356539</v>
      </c>
      <c r="I147" s="109">
        <v>158.12367179848701</v>
      </c>
      <c r="J147" s="109">
        <v>149.40295150176954</v>
      </c>
      <c r="K147" s="109">
        <v>219.63703179578278</v>
      </c>
      <c r="L147" s="109">
        <v>156.94296914298747</v>
      </c>
      <c r="M147" s="109">
        <v>145.82079572498367</v>
      </c>
      <c r="N147" s="109">
        <v>153.30124359527514</v>
      </c>
      <c r="O147" s="109">
        <v>136.62685688268516</v>
      </c>
      <c r="P147" s="109">
        <v>127.10160644306865</v>
      </c>
      <c r="Q147" s="109">
        <v>189.96102941282905</v>
      </c>
      <c r="R147" s="109">
        <v>126.19466297673647</v>
      </c>
      <c r="S147" s="109">
        <v>169.18863413889773</v>
      </c>
      <c r="T147" s="109">
        <v>146.58744784083211</v>
      </c>
      <c r="U147" s="71"/>
      <c r="V147" s="108">
        <v>45474</v>
      </c>
      <c r="W147" s="109">
        <f t="shared" ref="W147:W149" si="418">B147/B135*100-100</f>
        <v>-0.65514378855117172</v>
      </c>
      <c r="X147" s="109">
        <f t="shared" ref="X147:X149" si="419">C147/C135*100-100</f>
        <v>-6.2600438191407761</v>
      </c>
      <c r="Y147" s="109">
        <f t="shared" ref="Y147:Y149" si="420">D147/D135*100-100</f>
        <v>1.4393819577906015</v>
      </c>
      <c r="Z147" s="109">
        <f t="shared" ref="Z147:Z149" si="421">E147/E135*100-100</f>
        <v>8.4742536647988089</v>
      </c>
      <c r="AA147" s="109">
        <f t="shared" ref="AA147:AA149" si="422">F147/F135*100-100</f>
        <v>-1.1715032947237489</v>
      </c>
      <c r="AB147" s="109">
        <f t="shared" ref="AB147:AB149" si="423">G147/G135*100-100</f>
        <v>3.0392061219918958</v>
      </c>
      <c r="AC147" s="109">
        <f t="shared" ref="AC147:AC149" si="424">H147/H135*100-100</f>
        <v>3.8915596312711216</v>
      </c>
      <c r="AD147" s="109">
        <f t="shared" ref="AD147:AD149" si="425">I147/I135*100-100</f>
        <v>2.2768367311753082</v>
      </c>
      <c r="AE147" s="109">
        <f t="shared" ref="AE147:AE149" si="426">J147/J135*100-100</f>
        <v>8.4302497140117225</v>
      </c>
      <c r="AF147" s="109">
        <f t="shared" ref="AF147:AF149" si="427">K147/K135*100-100</f>
        <v>8.3767867580825737</v>
      </c>
      <c r="AG147" s="109">
        <f t="shared" ref="AG147:AG149" si="428">L147/L135*100-100</f>
        <v>5.0818032069773977</v>
      </c>
      <c r="AH147" s="109">
        <f t="shared" ref="AH147:AH149" si="429">M147/M135*100-100</f>
        <v>1.855231571572034</v>
      </c>
      <c r="AI147" s="109">
        <f t="shared" ref="AI147:AI149" si="430">N147/N135*100-100</f>
        <v>1.9468591036852558</v>
      </c>
      <c r="AJ147" s="109">
        <f t="shared" ref="AJ147:AJ149" si="431">O147/O135*100-100</f>
        <v>1.0872996640987935</v>
      </c>
      <c r="AK147" s="109">
        <f t="shared" ref="AK147:AK149" si="432">P147/P135*100-100</f>
        <v>3.153128667275908</v>
      </c>
      <c r="AL147" s="109">
        <f t="shared" ref="AL147:AL149" si="433">Q147/Q135*100-100</f>
        <v>9.4588847803887717</v>
      </c>
      <c r="AM147" s="109">
        <f t="shared" ref="AM147:AM149" si="434">R147/R135*100-100</f>
        <v>4.7700919763808969</v>
      </c>
      <c r="AN147" s="109">
        <f t="shared" ref="AN147:AN149" si="435">S147/S135*100-100</f>
        <v>2.8228249567888497</v>
      </c>
      <c r="AO147" s="109">
        <f t="shared" ref="AO147:AO149" si="436">T147/T135*100-100</f>
        <v>2.8809260409096993</v>
      </c>
      <c r="AP147" s="71"/>
      <c r="AQ147" s="71"/>
      <c r="AR147" s="72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M147" s="72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73"/>
      <c r="BY147" s="73"/>
      <c r="BZ147" s="73"/>
      <c r="CA147" s="73"/>
      <c r="CB147" s="73"/>
      <c r="CC147" s="73"/>
      <c r="CD147" s="73"/>
      <c r="CE147" s="73"/>
      <c r="CF147" s="73"/>
    </row>
    <row r="148" spans="1:84" s="74" customFormat="1" ht="21" x14ac:dyDescent="0.45">
      <c r="A148" s="108">
        <v>45505</v>
      </c>
      <c r="B148" s="109">
        <v>120.62075349223696</v>
      </c>
      <c r="C148" s="109">
        <v>64.240192331351679</v>
      </c>
      <c r="D148" s="109">
        <v>135.53378368841112</v>
      </c>
      <c r="E148" s="109">
        <v>141.73096440980814</v>
      </c>
      <c r="F148" s="109">
        <v>166.31395750878451</v>
      </c>
      <c r="G148" s="109">
        <v>148.6056140380644</v>
      </c>
      <c r="H148" s="109">
        <v>134.01896903276392</v>
      </c>
      <c r="I148" s="109">
        <v>161.61452923970631</v>
      </c>
      <c r="J148" s="109">
        <v>143.1672352680321</v>
      </c>
      <c r="K148" s="109">
        <v>217.51973725822839</v>
      </c>
      <c r="L148" s="109">
        <v>157.51952741641264</v>
      </c>
      <c r="M148" s="109">
        <v>144.56075392036061</v>
      </c>
      <c r="N148" s="109">
        <v>152.67093587092992</v>
      </c>
      <c r="O148" s="109">
        <v>136.50573806891103</v>
      </c>
      <c r="P148" s="109">
        <v>127.68708208181644</v>
      </c>
      <c r="Q148" s="109">
        <v>192.64409460646957</v>
      </c>
      <c r="R148" s="109">
        <v>126.39680493512569</v>
      </c>
      <c r="S148" s="109">
        <v>170.63737093864174</v>
      </c>
      <c r="T148" s="109">
        <v>146.68038994140056</v>
      </c>
      <c r="U148" s="71"/>
      <c r="V148" s="108">
        <v>45505</v>
      </c>
      <c r="W148" s="109">
        <f t="shared" si="418"/>
        <v>0.20422444193835076</v>
      </c>
      <c r="X148" s="109">
        <f t="shared" si="419"/>
        <v>0.11780212073284702</v>
      </c>
      <c r="Y148" s="109">
        <f t="shared" si="420"/>
        <v>3.5716158815133383</v>
      </c>
      <c r="Z148" s="109">
        <f t="shared" si="421"/>
        <v>3.4290646756712277</v>
      </c>
      <c r="AA148" s="109">
        <f t="shared" si="422"/>
        <v>5.5355696401835104</v>
      </c>
      <c r="AB148" s="109">
        <f t="shared" si="423"/>
        <v>3.7201032907195497</v>
      </c>
      <c r="AC148" s="109">
        <f t="shared" si="424"/>
        <v>4.1411900360254492</v>
      </c>
      <c r="AD148" s="109">
        <f t="shared" si="425"/>
        <v>10.720138701187338</v>
      </c>
      <c r="AE148" s="109">
        <f t="shared" si="426"/>
        <v>5.6812626439410678</v>
      </c>
      <c r="AF148" s="109">
        <f t="shared" si="427"/>
        <v>10.104296298935495</v>
      </c>
      <c r="AG148" s="109">
        <f t="shared" si="428"/>
        <v>5.1132453645359703</v>
      </c>
      <c r="AH148" s="109">
        <f t="shared" si="429"/>
        <v>2.945714286436683</v>
      </c>
      <c r="AI148" s="109">
        <f t="shared" si="430"/>
        <v>2.0080264080233832</v>
      </c>
      <c r="AJ148" s="109">
        <f t="shared" si="431"/>
        <v>1.0587836722669124</v>
      </c>
      <c r="AK148" s="109">
        <f t="shared" si="432"/>
        <v>3.3981959651217437</v>
      </c>
      <c r="AL148" s="109">
        <f t="shared" si="433"/>
        <v>5.4845032212571567</v>
      </c>
      <c r="AM148" s="109">
        <f t="shared" si="434"/>
        <v>4.4420252749954869</v>
      </c>
      <c r="AN148" s="109">
        <f t="shared" si="435"/>
        <v>4.0656330737358388</v>
      </c>
      <c r="AO148" s="109">
        <f t="shared" si="436"/>
        <v>3.9534178398898518</v>
      </c>
      <c r="AP148" s="71"/>
      <c r="AQ148" s="71"/>
      <c r="AR148" s="72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M148" s="72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73"/>
      <c r="BY148" s="73"/>
      <c r="BZ148" s="73"/>
      <c r="CA148" s="73"/>
      <c r="CB148" s="73"/>
      <c r="CC148" s="73"/>
      <c r="CD148" s="73"/>
      <c r="CE148" s="73"/>
      <c r="CF148" s="73"/>
    </row>
    <row r="149" spans="1:84" s="74" customFormat="1" ht="21" x14ac:dyDescent="0.45">
      <c r="A149" s="108">
        <v>45536</v>
      </c>
      <c r="B149" s="109">
        <v>117.22397429802041</v>
      </c>
      <c r="C149" s="109">
        <v>59.419158412380796</v>
      </c>
      <c r="D149" s="109">
        <v>130.7588363066954</v>
      </c>
      <c r="E149" s="109">
        <v>137.32654803282148</v>
      </c>
      <c r="F149" s="109">
        <v>157.07007246763666</v>
      </c>
      <c r="G149" s="109">
        <v>149.5991441284084</v>
      </c>
      <c r="H149" s="109">
        <v>136.78568240693636</v>
      </c>
      <c r="I149" s="109">
        <v>156.39758478270659</v>
      </c>
      <c r="J149" s="109">
        <v>145.96209352813835</v>
      </c>
      <c r="K149" s="109">
        <v>213.66950389962363</v>
      </c>
      <c r="L149" s="109">
        <v>157.53234073070368</v>
      </c>
      <c r="M149" s="109">
        <v>137.70541616116168</v>
      </c>
      <c r="N149" s="109">
        <v>142.99837660763194</v>
      </c>
      <c r="O149" s="109">
        <v>136.61416407021062</v>
      </c>
      <c r="P149" s="109">
        <v>119.62596711793498</v>
      </c>
      <c r="Q149" s="109">
        <v>189.26322594460387</v>
      </c>
      <c r="R149" s="109">
        <v>130.08477528781034</v>
      </c>
      <c r="S149" s="109">
        <v>172.23805251204175</v>
      </c>
      <c r="T149" s="109">
        <v>144.42078961681224</v>
      </c>
      <c r="U149" s="71"/>
      <c r="V149" s="108">
        <v>45536</v>
      </c>
      <c r="W149" s="109">
        <f t="shared" si="418"/>
        <v>1.3336022768402245</v>
      </c>
      <c r="X149" s="109">
        <f t="shared" si="419"/>
        <v>-3.344583376018619</v>
      </c>
      <c r="Y149" s="109">
        <f t="shared" si="420"/>
        <v>2.9187398332993979</v>
      </c>
      <c r="Z149" s="109">
        <f t="shared" si="421"/>
        <v>1.9105084288505623</v>
      </c>
      <c r="AA149" s="109">
        <f t="shared" si="422"/>
        <v>3.783590602535952</v>
      </c>
      <c r="AB149" s="109">
        <f t="shared" si="423"/>
        <v>5.4421391405160335</v>
      </c>
      <c r="AC149" s="109">
        <f t="shared" si="424"/>
        <v>4.4565339137057123</v>
      </c>
      <c r="AD149" s="109">
        <f t="shared" si="425"/>
        <v>6.7614974630915157</v>
      </c>
      <c r="AE149" s="109">
        <f t="shared" si="426"/>
        <v>5.5513957981921465</v>
      </c>
      <c r="AF149" s="109">
        <f t="shared" si="427"/>
        <v>10.594134919504853</v>
      </c>
      <c r="AG149" s="109">
        <f t="shared" si="428"/>
        <v>4.9218502534184694</v>
      </c>
      <c r="AH149" s="109">
        <f t="shared" si="429"/>
        <v>2.5675172606400594</v>
      </c>
      <c r="AI149" s="109">
        <f t="shared" si="430"/>
        <v>-2.6699084029749685</v>
      </c>
      <c r="AJ149" s="109">
        <f t="shared" si="431"/>
        <v>1.1305237529404906</v>
      </c>
      <c r="AK149" s="109">
        <f t="shared" si="432"/>
        <v>3.6859505016679606</v>
      </c>
      <c r="AL149" s="109">
        <f t="shared" si="433"/>
        <v>4.8788929216106851</v>
      </c>
      <c r="AM149" s="109">
        <f t="shared" si="434"/>
        <v>4.4806182947123574</v>
      </c>
      <c r="AN149" s="109">
        <f t="shared" si="435"/>
        <v>6.9307605983439657</v>
      </c>
      <c r="AO149" s="109">
        <f t="shared" si="436"/>
        <v>4.1085899023511274</v>
      </c>
      <c r="AP149" s="71"/>
      <c r="AQ149" s="71"/>
      <c r="AR149" s="72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M149" s="72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73"/>
      <c r="BY149" s="73"/>
      <c r="BZ149" s="73"/>
      <c r="CA149" s="73"/>
      <c r="CB149" s="73"/>
      <c r="CC149" s="73"/>
      <c r="CD149" s="73"/>
      <c r="CE149" s="73"/>
      <c r="CF149" s="73"/>
    </row>
    <row r="150" spans="1:84" s="74" customFormat="1" ht="21" x14ac:dyDescent="0.45">
      <c r="A150" s="108">
        <v>45566</v>
      </c>
      <c r="B150" s="109">
        <v>113.45326599587629</v>
      </c>
      <c r="C150" s="109">
        <v>66.462595431015629</v>
      </c>
      <c r="D150" s="109">
        <v>133.73424373026509</v>
      </c>
      <c r="E150" s="109">
        <v>143.91404776085363</v>
      </c>
      <c r="F150" s="109">
        <v>165.47986679903156</v>
      </c>
      <c r="G150" s="109">
        <v>151.38248252389658</v>
      </c>
      <c r="H150" s="109">
        <v>137.91842945947394</v>
      </c>
      <c r="I150" s="109">
        <v>171.61937153649876</v>
      </c>
      <c r="J150" s="109">
        <v>149.58907116395983</v>
      </c>
      <c r="K150" s="109">
        <v>219.37880366978641</v>
      </c>
      <c r="L150" s="109">
        <v>159.2222439833595</v>
      </c>
      <c r="M150" s="109">
        <v>144.92152185309934</v>
      </c>
      <c r="N150" s="109">
        <v>160.49500573057884</v>
      </c>
      <c r="O150" s="109">
        <v>135.18437560099261</v>
      </c>
      <c r="P150" s="109">
        <v>116.62883882276849</v>
      </c>
      <c r="Q150" s="109">
        <v>192.36493472129521</v>
      </c>
      <c r="R150" s="109">
        <v>141.09823878858492</v>
      </c>
      <c r="S150" s="109">
        <v>176.33968469500903</v>
      </c>
      <c r="T150" s="109">
        <v>147.56136156921582</v>
      </c>
      <c r="U150" s="71"/>
      <c r="V150" s="108">
        <v>45566</v>
      </c>
      <c r="W150" s="109">
        <f t="shared" ref="W150:W155" si="437">B150/B138*100-100</f>
        <v>3.1122224566809962</v>
      </c>
      <c r="X150" s="109">
        <f t="shared" ref="X150:X155" si="438">C150/C138*100-100</f>
        <v>34.639130218192662</v>
      </c>
      <c r="Y150" s="109">
        <f t="shared" ref="Y150:Y155" si="439">D150/D138*100-100</f>
        <v>5.2773515407203746</v>
      </c>
      <c r="Z150" s="109">
        <f t="shared" ref="Z150:Z155" si="440">E150/E138*100-100</f>
        <v>6.8638407507539654</v>
      </c>
      <c r="AA150" s="109">
        <f t="shared" ref="AA150:AA155" si="441">F150/F138*100-100</f>
        <v>8.9986196836592711</v>
      </c>
      <c r="AB150" s="109">
        <f t="shared" ref="AB150:AB155" si="442">G150/G138*100-100</f>
        <v>6.6589940015016111</v>
      </c>
      <c r="AC150" s="109">
        <f t="shared" ref="AC150:AC155" si="443">H150/H138*100-100</f>
        <v>8.1034306859594381</v>
      </c>
      <c r="AD150" s="109">
        <f t="shared" ref="AD150:AD155" si="444">I150/I138*100-100</f>
        <v>28.061367577752634</v>
      </c>
      <c r="AE150" s="109">
        <f t="shared" ref="AE150:AE155" si="445">J150/J138*100-100</f>
        <v>4.8454212560491499</v>
      </c>
      <c r="AF150" s="109">
        <f t="shared" ref="AF150:AF155" si="446">K150/K138*100-100</f>
        <v>13.086368271286858</v>
      </c>
      <c r="AG150" s="109">
        <f t="shared" ref="AG150:AG155" si="447">L150/L138*100-100</f>
        <v>5.5603525128234992</v>
      </c>
      <c r="AH150" s="109">
        <f t="shared" ref="AH150:AH155" si="448">M150/M138*100-100</f>
        <v>4.2478946016060348</v>
      </c>
      <c r="AI150" s="109">
        <f t="shared" ref="AI150:AI155" si="449">N150/N138*100-100</f>
        <v>5.7839436030462537</v>
      </c>
      <c r="AJ150" s="109">
        <f t="shared" ref="AJ150:AJ155" si="450">O150/O138*100-100</f>
        <v>1.5142356607986756</v>
      </c>
      <c r="AK150" s="109">
        <f t="shared" ref="AK150:AK155" si="451">P150/P138*100-100</f>
        <v>4.4842004344652935</v>
      </c>
      <c r="AL150" s="109">
        <f t="shared" ref="AL150:AL155" si="452">Q150/Q138*100-100</f>
        <v>15.761729675654991</v>
      </c>
      <c r="AM150" s="109">
        <f t="shared" ref="AM150:AM155" si="453">R150/R138*100-100</f>
        <v>7.4477336956117171</v>
      </c>
      <c r="AN150" s="109">
        <f t="shared" ref="AN150:AN155" si="454">S150/S138*100-100</f>
        <v>9.1138590914499673</v>
      </c>
      <c r="AO150" s="109">
        <f t="shared" ref="AO150:AO155" si="455">T150/T138*100-100</f>
        <v>7.0953157443572223</v>
      </c>
      <c r="AP150" s="71"/>
      <c r="AQ150" s="71"/>
      <c r="AR150" s="72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M150" s="72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73"/>
      <c r="BY150" s="73"/>
      <c r="BZ150" s="73"/>
      <c r="CA150" s="73"/>
      <c r="CB150" s="73"/>
      <c r="CC150" s="73"/>
      <c r="CD150" s="73"/>
      <c r="CE150" s="73"/>
      <c r="CF150" s="73"/>
    </row>
    <row r="151" spans="1:84" s="74" customFormat="1" ht="21" x14ac:dyDescent="0.45">
      <c r="A151" s="108">
        <v>45597</v>
      </c>
      <c r="B151" s="109">
        <v>117.99454829106911</v>
      </c>
      <c r="C151" s="109">
        <v>65.446203171306294</v>
      </c>
      <c r="D151" s="109">
        <v>135.16032085207956</v>
      </c>
      <c r="E151" s="109">
        <v>142.19935810895194</v>
      </c>
      <c r="F151" s="109">
        <v>165.39042324265429</v>
      </c>
      <c r="G151" s="109">
        <v>153.96847044239883</v>
      </c>
      <c r="H151" s="109">
        <v>145.70844572657535</v>
      </c>
      <c r="I151" s="109">
        <v>173.27562449682983</v>
      </c>
      <c r="J151" s="109">
        <v>151.22798650455724</v>
      </c>
      <c r="K151" s="109">
        <v>215.59340806177158</v>
      </c>
      <c r="L151" s="109">
        <v>160.36224170127997</v>
      </c>
      <c r="M151" s="109">
        <v>147.07178247400262</v>
      </c>
      <c r="N151" s="109">
        <v>165.19225599494234</v>
      </c>
      <c r="O151" s="109">
        <v>135.8637821372003</v>
      </c>
      <c r="P151" s="109">
        <v>125.49552850707633</v>
      </c>
      <c r="Q151" s="109">
        <v>180.39812210319155</v>
      </c>
      <c r="R151" s="109">
        <v>144.16915572875493</v>
      </c>
      <c r="S151" s="109">
        <v>177.80914859229142</v>
      </c>
      <c r="T151" s="109">
        <v>149.65776907247039</v>
      </c>
      <c r="U151" s="71"/>
      <c r="V151" s="108">
        <v>45597</v>
      </c>
      <c r="W151" s="109">
        <f t="shared" si="437"/>
        <v>0.15478899380833866</v>
      </c>
      <c r="X151" s="109">
        <f t="shared" si="438"/>
        <v>6.1291957733639038</v>
      </c>
      <c r="Y151" s="109">
        <f t="shared" si="439"/>
        <v>4.8172925598905181E-2</v>
      </c>
      <c r="Z151" s="109">
        <f t="shared" si="440"/>
        <v>-3.6690818998448265</v>
      </c>
      <c r="AA151" s="109">
        <f t="shared" si="441"/>
        <v>3.7286500550062698</v>
      </c>
      <c r="AB151" s="109">
        <f t="shared" si="442"/>
        <v>5.2948705457742165</v>
      </c>
      <c r="AC151" s="109">
        <f t="shared" si="443"/>
        <v>3.627087931527484</v>
      </c>
      <c r="AD151" s="109">
        <f t="shared" si="444"/>
        <v>11.688156749244001</v>
      </c>
      <c r="AE151" s="109">
        <f t="shared" si="445"/>
        <v>2.8385448950906067</v>
      </c>
      <c r="AF151" s="109">
        <f t="shared" si="446"/>
        <v>10.772880964428523</v>
      </c>
      <c r="AG151" s="109">
        <f t="shared" si="447"/>
        <v>4.9760681895088794</v>
      </c>
      <c r="AH151" s="109">
        <f t="shared" si="448"/>
        <v>2.2313903437315901</v>
      </c>
      <c r="AI151" s="109">
        <f t="shared" si="449"/>
        <v>2.8783336883755055</v>
      </c>
      <c r="AJ151" s="109">
        <f t="shared" si="450"/>
        <v>1.8979570300923712</v>
      </c>
      <c r="AK151" s="109">
        <f t="shared" si="451"/>
        <v>4.0887082308512817</v>
      </c>
      <c r="AL151" s="109">
        <f t="shared" si="452"/>
        <v>4.3934336161439091</v>
      </c>
      <c r="AM151" s="109">
        <f t="shared" si="453"/>
        <v>4.6473585681262648</v>
      </c>
      <c r="AN151" s="109">
        <f t="shared" si="454"/>
        <v>5.8633806791043668</v>
      </c>
      <c r="AO151" s="109">
        <f t="shared" si="455"/>
        <v>3.6544796032196984</v>
      </c>
      <c r="AP151" s="71"/>
      <c r="AQ151" s="71"/>
      <c r="AR151" s="72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  <c r="BF151" s="73"/>
      <c r="BG151" s="73"/>
      <c r="BH151" s="73"/>
      <c r="BI151" s="73"/>
      <c r="BJ151" s="73"/>
      <c r="BK151" s="73"/>
      <c r="BM151" s="72"/>
      <c r="BN151" s="73"/>
      <c r="BO151" s="73"/>
      <c r="BP151" s="73"/>
      <c r="BQ151" s="73"/>
      <c r="BR151" s="73"/>
      <c r="BS151" s="73"/>
      <c r="BT151" s="73"/>
      <c r="BU151" s="73"/>
      <c r="BV151" s="73"/>
      <c r="BW151" s="73"/>
      <c r="BX151" s="73"/>
      <c r="BY151" s="73"/>
      <c r="BZ151" s="73"/>
      <c r="CA151" s="73"/>
      <c r="CB151" s="73"/>
      <c r="CC151" s="73"/>
      <c r="CD151" s="73"/>
      <c r="CE151" s="73"/>
      <c r="CF151" s="73"/>
    </row>
    <row r="152" spans="1:84" s="74" customFormat="1" ht="21" x14ac:dyDescent="0.45">
      <c r="A152" s="110">
        <v>45627</v>
      </c>
      <c r="B152" s="111">
        <v>125.98208508877256</v>
      </c>
      <c r="C152" s="111">
        <v>59.737889396098559</v>
      </c>
      <c r="D152" s="111">
        <v>147.35471706158722</v>
      </c>
      <c r="E152" s="111">
        <v>150.43414907402973</v>
      </c>
      <c r="F152" s="111">
        <v>149.63628186295315</v>
      </c>
      <c r="G152" s="111">
        <v>154.09991817909309</v>
      </c>
      <c r="H152" s="111">
        <v>155.38772192219838</v>
      </c>
      <c r="I152" s="111">
        <v>199.55735564434042</v>
      </c>
      <c r="J152" s="111">
        <v>158.1325423064248</v>
      </c>
      <c r="K152" s="111">
        <v>222.92440105261869</v>
      </c>
      <c r="L152" s="111">
        <v>161.80622173923572</v>
      </c>
      <c r="M152" s="111">
        <v>165.58100092657506</v>
      </c>
      <c r="N152" s="111">
        <v>169.12998164924335</v>
      </c>
      <c r="O152" s="111">
        <v>136.45503690755768</v>
      </c>
      <c r="P152" s="111">
        <v>123.19143108804481</v>
      </c>
      <c r="Q152" s="111">
        <v>186.02191954353194</v>
      </c>
      <c r="R152" s="111">
        <v>141.1251292077981</v>
      </c>
      <c r="S152" s="111">
        <v>179.49837566293988</v>
      </c>
      <c r="T152" s="111">
        <v>153.82262665705966</v>
      </c>
      <c r="U152" s="71"/>
      <c r="V152" s="110">
        <v>45627</v>
      </c>
      <c r="W152" s="111">
        <f t="shared" si="437"/>
        <v>0.88374909819215475</v>
      </c>
      <c r="X152" s="111">
        <f t="shared" si="438"/>
        <v>7.1751604479285476</v>
      </c>
      <c r="Y152" s="111">
        <f t="shared" si="439"/>
        <v>1.5515512994258387</v>
      </c>
      <c r="Z152" s="111">
        <f t="shared" si="440"/>
        <v>2.2837529106936216</v>
      </c>
      <c r="AA152" s="111">
        <f t="shared" si="441"/>
        <v>-3.5260820885608837</v>
      </c>
      <c r="AB152" s="111">
        <f t="shared" si="442"/>
        <v>4.2332001318101504</v>
      </c>
      <c r="AC152" s="111">
        <f t="shared" si="443"/>
        <v>2.251403332096487</v>
      </c>
      <c r="AD152" s="111">
        <f t="shared" si="444"/>
        <v>4.970773262023485</v>
      </c>
      <c r="AE152" s="111">
        <f t="shared" si="445"/>
        <v>1.586154488734465</v>
      </c>
      <c r="AF152" s="111">
        <f t="shared" si="446"/>
        <v>8.7842239163625067</v>
      </c>
      <c r="AG152" s="111">
        <f t="shared" si="447"/>
        <v>4.9742028428535008</v>
      </c>
      <c r="AH152" s="111">
        <f t="shared" si="448"/>
        <v>3.8141648801301358</v>
      </c>
      <c r="AI152" s="111">
        <f t="shared" si="449"/>
        <v>0.92206779658043558</v>
      </c>
      <c r="AJ152" s="111">
        <f t="shared" si="450"/>
        <v>2.1564291837170373</v>
      </c>
      <c r="AK152" s="111">
        <f t="shared" si="451"/>
        <v>4.1468088328883823</v>
      </c>
      <c r="AL152" s="111">
        <f t="shared" si="452"/>
        <v>3.8206560125983771</v>
      </c>
      <c r="AM152" s="111">
        <f t="shared" si="453"/>
        <v>3.9845264497231199</v>
      </c>
      <c r="AN152" s="111">
        <f t="shared" si="454"/>
        <v>3.7044369604561638</v>
      </c>
      <c r="AO152" s="111">
        <f t="shared" si="455"/>
        <v>2.9537991619581305</v>
      </c>
      <c r="AP152" s="71"/>
      <c r="AQ152" s="71"/>
      <c r="AR152" s="72"/>
      <c r="AS152" s="73"/>
      <c r="AT152" s="73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  <c r="BF152" s="73"/>
      <c r="BG152" s="73"/>
      <c r="BH152" s="73"/>
      <c r="BI152" s="73"/>
      <c r="BJ152" s="73"/>
      <c r="BK152" s="73"/>
      <c r="BM152" s="72"/>
      <c r="BN152" s="73"/>
      <c r="BO152" s="73"/>
      <c r="BP152" s="73"/>
      <c r="BQ152" s="73"/>
      <c r="BR152" s="73"/>
      <c r="BS152" s="73"/>
      <c r="BT152" s="73"/>
      <c r="BU152" s="73"/>
      <c r="BV152" s="73"/>
      <c r="BW152" s="73"/>
      <c r="BX152" s="73"/>
      <c r="BY152" s="73"/>
      <c r="BZ152" s="73"/>
      <c r="CA152" s="73"/>
      <c r="CB152" s="73"/>
      <c r="CC152" s="73"/>
      <c r="CD152" s="73"/>
      <c r="CE152" s="73"/>
      <c r="CF152" s="73"/>
    </row>
    <row r="153" spans="1:84" s="74" customFormat="1" ht="21" x14ac:dyDescent="0.45">
      <c r="A153" s="77">
        <v>45658</v>
      </c>
      <c r="B153" s="78">
        <v>130.75901271923607</v>
      </c>
      <c r="C153" s="78">
        <v>61.12805887919157</v>
      </c>
      <c r="D153" s="78">
        <v>143.46272666765159</v>
      </c>
      <c r="E153" s="78">
        <v>154.2320442025441</v>
      </c>
      <c r="F153" s="78">
        <v>155.78656541470872</v>
      </c>
      <c r="G153" s="78">
        <v>150.75327371172318</v>
      </c>
      <c r="H153" s="78">
        <v>144.60448745653864</v>
      </c>
      <c r="I153" s="78">
        <v>159.3311427100094</v>
      </c>
      <c r="J153" s="78">
        <v>155.00210894726078</v>
      </c>
      <c r="K153" s="78">
        <v>235.13676526980399</v>
      </c>
      <c r="L153" s="78">
        <v>160.62881461113861</v>
      </c>
      <c r="M153" s="78">
        <v>145.33087987768431</v>
      </c>
      <c r="N153" s="78">
        <v>155.29487297284905</v>
      </c>
      <c r="O153" s="78">
        <v>135.85103736604955</v>
      </c>
      <c r="P153" s="78">
        <v>116.65591121739941</v>
      </c>
      <c r="Q153" s="78">
        <v>183.82956435186171</v>
      </c>
      <c r="R153" s="78">
        <v>133.72469586570983</v>
      </c>
      <c r="S153" s="78">
        <v>173.99552265142458</v>
      </c>
      <c r="T153" s="78">
        <v>150.31150091726576</v>
      </c>
      <c r="U153" s="71"/>
      <c r="V153" s="77">
        <v>45658</v>
      </c>
      <c r="W153" s="78">
        <f t="shared" si="437"/>
        <v>-1.1023371579796759</v>
      </c>
      <c r="X153" s="78">
        <f t="shared" si="438"/>
        <v>2.2763849303891135</v>
      </c>
      <c r="Y153" s="78">
        <f t="shared" si="439"/>
        <v>2.3164093174101481</v>
      </c>
      <c r="Z153" s="78">
        <f t="shared" si="440"/>
        <v>8.5550110319440762</v>
      </c>
      <c r="AA153" s="78">
        <f t="shared" si="441"/>
        <v>-7.1964109017002897E-2</v>
      </c>
      <c r="AB153" s="78">
        <f t="shared" si="442"/>
        <v>3.9936402157851916</v>
      </c>
      <c r="AC153" s="78">
        <f t="shared" si="443"/>
        <v>3.5108486562605918</v>
      </c>
      <c r="AD153" s="78">
        <f t="shared" si="444"/>
        <v>5.0777613000012991</v>
      </c>
      <c r="AE153" s="78">
        <f t="shared" si="445"/>
        <v>6.6244434320179977</v>
      </c>
      <c r="AF153" s="78">
        <f t="shared" si="446"/>
        <v>11.479676771968954</v>
      </c>
      <c r="AG153" s="78">
        <f t="shared" si="447"/>
        <v>4.6322793478027222</v>
      </c>
      <c r="AH153" s="78">
        <f t="shared" si="448"/>
        <v>5.3118770330918181</v>
      </c>
      <c r="AI153" s="78">
        <f t="shared" si="449"/>
        <v>5.592917291751192</v>
      </c>
      <c r="AJ153" s="78">
        <f t="shared" si="450"/>
        <v>2.5858489523158852</v>
      </c>
      <c r="AK153" s="78">
        <f t="shared" si="451"/>
        <v>5.3245073355131325</v>
      </c>
      <c r="AL153" s="78">
        <f t="shared" si="452"/>
        <v>6.4945673148187666</v>
      </c>
      <c r="AM153" s="78">
        <f t="shared" si="453"/>
        <v>3.9574338936435396</v>
      </c>
      <c r="AN153" s="78">
        <f t="shared" si="454"/>
        <v>3.9099559451270238</v>
      </c>
      <c r="AO153" s="78">
        <f t="shared" si="455"/>
        <v>3.7400604016574448</v>
      </c>
      <c r="AP153" s="71"/>
      <c r="AQ153" s="71"/>
      <c r="AR153" s="72"/>
      <c r="AS153" s="73"/>
      <c r="AT153" s="73"/>
      <c r="AU153" s="73"/>
      <c r="AV153" s="73"/>
      <c r="AW153" s="73"/>
      <c r="AX153" s="73"/>
      <c r="AY153" s="73"/>
      <c r="AZ153" s="73"/>
      <c r="BA153" s="73"/>
      <c r="BB153" s="73"/>
      <c r="BC153" s="73"/>
      <c r="BD153" s="73"/>
      <c r="BE153" s="73"/>
      <c r="BF153" s="73"/>
      <c r="BG153" s="73"/>
      <c r="BH153" s="73"/>
      <c r="BI153" s="73"/>
      <c r="BJ153" s="73"/>
      <c r="BK153" s="73"/>
      <c r="BM153" s="72"/>
      <c r="BN153" s="73"/>
      <c r="BO153" s="73"/>
      <c r="BP153" s="73"/>
      <c r="BQ153" s="73"/>
      <c r="BR153" s="73"/>
      <c r="BS153" s="73"/>
      <c r="BT153" s="73"/>
      <c r="BU153" s="73"/>
      <c r="BV153" s="73"/>
      <c r="BW153" s="73"/>
      <c r="BX153" s="73"/>
      <c r="BY153" s="73"/>
      <c r="BZ153" s="73"/>
      <c r="CA153" s="73"/>
      <c r="CB153" s="73"/>
      <c r="CC153" s="73"/>
      <c r="CD153" s="73"/>
      <c r="CE153" s="73"/>
      <c r="CF153" s="73"/>
    </row>
    <row r="154" spans="1:84" s="74" customFormat="1" ht="21" x14ac:dyDescent="0.45">
      <c r="A154" s="69">
        <v>45689</v>
      </c>
      <c r="B154" s="70">
        <v>137.92565920822102</v>
      </c>
      <c r="C154" s="70">
        <v>57.593473032237071</v>
      </c>
      <c r="D154" s="70">
        <v>141.43722826381293</v>
      </c>
      <c r="E154" s="70">
        <v>143.48898385073429</v>
      </c>
      <c r="F154" s="70">
        <v>163.45042710166345</v>
      </c>
      <c r="G154" s="70">
        <v>148.25563502681004</v>
      </c>
      <c r="H154" s="70">
        <v>143.04362089807876</v>
      </c>
      <c r="I154" s="70">
        <v>151.38689888814744</v>
      </c>
      <c r="J154" s="70">
        <v>138.28535986487051</v>
      </c>
      <c r="K154" s="70">
        <v>211.82407802182215</v>
      </c>
      <c r="L154" s="70">
        <v>159.67613758889249</v>
      </c>
      <c r="M154" s="70">
        <v>145.56856947380217</v>
      </c>
      <c r="N154" s="70">
        <v>163.18162772898057</v>
      </c>
      <c r="O154" s="70">
        <v>138.11125530197194</v>
      </c>
      <c r="P154" s="70">
        <v>130.68591789167365</v>
      </c>
      <c r="Q154" s="70">
        <v>180.3170449716371</v>
      </c>
      <c r="R154" s="70">
        <v>126.67335489257995</v>
      </c>
      <c r="S154" s="70">
        <v>166.89128236572094</v>
      </c>
      <c r="T154" s="70">
        <v>149.13774853465677</v>
      </c>
      <c r="U154" s="71"/>
      <c r="V154" s="69">
        <v>45689</v>
      </c>
      <c r="W154" s="70">
        <f t="shared" si="437"/>
        <v>-1.202490326380584</v>
      </c>
      <c r="X154" s="70">
        <f t="shared" si="438"/>
        <v>9.0109889372601089</v>
      </c>
      <c r="Y154" s="70">
        <f t="shared" si="439"/>
        <v>1.6891116449438783</v>
      </c>
      <c r="Z154" s="70">
        <f t="shared" si="440"/>
        <v>3.1461879747936052</v>
      </c>
      <c r="AA154" s="70">
        <f t="shared" si="441"/>
        <v>8.7643908578839813</v>
      </c>
      <c r="AB154" s="70">
        <f t="shared" si="442"/>
        <v>4.09186134676591</v>
      </c>
      <c r="AC154" s="70">
        <f t="shared" si="443"/>
        <v>2.9738398138219111</v>
      </c>
      <c r="AD154" s="70">
        <f t="shared" si="444"/>
        <v>2.9146192147517809</v>
      </c>
      <c r="AE154" s="70">
        <f t="shared" si="445"/>
        <v>2.2882219113880922</v>
      </c>
      <c r="AF154" s="70">
        <f t="shared" si="446"/>
        <v>5.7853820694206917</v>
      </c>
      <c r="AG154" s="70">
        <f t="shared" si="447"/>
        <v>4.3956652664406164</v>
      </c>
      <c r="AH154" s="70">
        <f t="shared" si="448"/>
        <v>4.911608243874241</v>
      </c>
      <c r="AI154" s="70">
        <f t="shared" si="449"/>
        <v>5.0109089345723845</v>
      </c>
      <c r="AJ154" s="70">
        <f t="shared" si="450"/>
        <v>3.1693535454288053</v>
      </c>
      <c r="AK154" s="70">
        <f t="shared" si="451"/>
        <v>4.3655494826569452</v>
      </c>
      <c r="AL154" s="70">
        <f t="shared" si="452"/>
        <v>1.854510438596634</v>
      </c>
      <c r="AM154" s="70">
        <f t="shared" si="453"/>
        <v>4.1598107081174902</v>
      </c>
      <c r="AN154" s="70">
        <f t="shared" si="454"/>
        <v>3.5314133599393216</v>
      </c>
      <c r="AO154" s="70">
        <f t="shared" si="455"/>
        <v>3.3749965010728431</v>
      </c>
      <c r="AP154" s="71"/>
      <c r="AQ154" s="71"/>
      <c r="AR154" s="72"/>
      <c r="AS154" s="73"/>
      <c r="AT154" s="73"/>
      <c r="AU154" s="73"/>
      <c r="AV154" s="73"/>
      <c r="AW154" s="73"/>
      <c r="AX154" s="73"/>
      <c r="AY154" s="73"/>
      <c r="AZ154" s="73"/>
      <c r="BA154" s="73"/>
      <c r="BB154" s="73"/>
      <c r="BC154" s="73"/>
      <c r="BD154" s="73"/>
      <c r="BE154" s="73"/>
      <c r="BF154" s="73"/>
      <c r="BG154" s="73"/>
      <c r="BH154" s="73"/>
      <c r="BI154" s="73"/>
      <c r="BJ154" s="73"/>
      <c r="BK154" s="73"/>
      <c r="BM154" s="72"/>
      <c r="BN154" s="73"/>
      <c r="BO154" s="73"/>
      <c r="BP154" s="73"/>
      <c r="BQ154" s="73"/>
      <c r="BR154" s="73"/>
      <c r="BS154" s="73"/>
      <c r="BT154" s="73"/>
      <c r="BU154" s="73"/>
      <c r="BV154" s="73"/>
      <c r="BW154" s="73"/>
      <c r="BX154" s="73"/>
      <c r="BY154" s="73"/>
      <c r="BZ154" s="73"/>
      <c r="CA154" s="73"/>
      <c r="CB154" s="73"/>
      <c r="CC154" s="73"/>
      <c r="CD154" s="73"/>
      <c r="CE154" s="73"/>
      <c r="CF154" s="73"/>
    </row>
    <row r="155" spans="1:84" s="74" customFormat="1" ht="21" x14ac:dyDescent="0.45">
      <c r="A155" s="69">
        <v>45717</v>
      </c>
      <c r="B155" s="70">
        <v>143.10182551718012</v>
      </c>
      <c r="C155" s="70">
        <v>61.174352028971533</v>
      </c>
      <c r="D155" s="70">
        <v>151.38614282637494</v>
      </c>
      <c r="E155" s="70">
        <v>157.47216975798557</v>
      </c>
      <c r="F155" s="70">
        <v>166.86819679703419</v>
      </c>
      <c r="G155" s="70">
        <v>148.1282511807816</v>
      </c>
      <c r="H155" s="70">
        <v>144.26667849266286</v>
      </c>
      <c r="I155" s="70">
        <v>171.45879833219973</v>
      </c>
      <c r="J155" s="70">
        <v>153.06262559078397</v>
      </c>
      <c r="K155" s="70">
        <v>217.90829114629233</v>
      </c>
      <c r="L155" s="70">
        <v>159.80616721282942</v>
      </c>
      <c r="M155" s="70">
        <v>149.95648954659029</v>
      </c>
      <c r="N155" s="70">
        <v>151.08051225351278</v>
      </c>
      <c r="O155" s="70">
        <v>138.80881946035845</v>
      </c>
      <c r="P155" s="70">
        <v>148.47628742944073</v>
      </c>
      <c r="Q155" s="70">
        <v>178.97160487461753</v>
      </c>
      <c r="R155" s="70">
        <v>133.04774473812455</v>
      </c>
      <c r="S155" s="70">
        <v>166.12109377984081</v>
      </c>
      <c r="T155" s="70">
        <v>153.71593951055945</v>
      </c>
      <c r="U155" s="71"/>
      <c r="V155" s="69">
        <v>45717</v>
      </c>
      <c r="W155" s="70">
        <f t="shared" si="437"/>
        <v>-0.286402925139285</v>
      </c>
      <c r="X155" s="70">
        <f t="shared" si="438"/>
        <v>10.710357062978005</v>
      </c>
      <c r="Y155" s="70">
        <f t="shared" si="439"/>
        <v>3.8360883403555306</v>
      </c>
      <c r="Z155" s="70">
        <f t="shared" si="440"/>
        <v>9.6152114341213633</v>
      </c>
      <c r="AA155" s="70">
        <f t="shared" si="441"/>
        <v>9.6144638534502604</v>
      </c>
      <c r="AB155" s="70">
        <f t="shared" si="442"/>
        <v>4.2773289648443438</v>
      </c>
      <c r="AC155" s="70">
        <f t="shared" si="443"/>
        <v>4.0075535699364053</v>
      </c>
      <c r="AD155" s="70">
        <f t="shared" si="444"/>
        <v>1.7863883554687447</v>
      </c>
      <c r="AE155" s="70">
        <f t="shared" si="445"/>
        <v>7.5655699124826725</v>
      </c>
      <c r="AF155" s="70">
        <f t="shared" si="446"/>
        <v>4.9732547218953158</v>
      </c>
      <c r="AG155" s="70">
        <f t="shared" si="447"/>
        <v>4.4151720345761589</v>
      </c>
      <c r="AH155" s="70">
        <f t="shared" si="448"/>
        <v>7.2834242677712382</v>
      </c>
      <c r="AI155" s="70">
        <f t="shared" si="449"/>
        <v>3.4689136167491483</v>
      </c>
      <c r="AJ155" s="70">
        <f t="shared" si="450"/>
        <v>3.1187850450096022</v>
      </c>
      <c r="AK155" s="70">
        <f t="shared" si="451"/>
        <v>3.2800862688190193</v>
      </c>
      <c r="AL155" s="70">
        <f t="shared" si="452"/>
        <v>6.6075119081116895</v>
      </c>
      <c r="AM155" s="70">
        <f t="shared" si="453"/>
        <v>4.3645251597260142</v>
      </c>
      <c r="AN155" s="70">
        <f t="shared" si="454"/>
        <v>4.1470063349202491</v>
      </c>
      <c r="AO155" s="70">
        <f t="shared" si="455"/>
        <v>4.2312263327739998</v>
      </c>
      <c r="AP155" s="71"/>
      <c r="AQ155" s="71"/>
      <c r="AR155" s="72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  <c r="BF155" s="73"/>
      <c r="BG155" s="73"/>
      <c r="BH155" s="73"/>
      <c r="BI155" s="73"/>
      <c r="BJ155" s="73"/>
      <c r="BK155" s="73"/>
      <c r="BM155" s="72"/>
      <c r="BN155" s="73"/>
      <c r="BO155" s="73"/>
      <c r="BP155" s="73"/>
      <c r="BQ155" s="73"/>
      <c r="BR155" s="73"/>
      <c r="BS155" s="73"/>
      <c r="BT155" s="73"/>
      <c r="BU155" s="73"/>
      <c r="BV155" s="73"/>
      <c r="BW155" s="73"/>
      <c r="BX155" s="73"/>
      <c r="BY155" s="73"/>
      <c r="BZ155" s="73"/>
      <c r="CA155" s="73"/>
      <c r="CB155" s="73"/>
      <c r="CC155" s="73"/>
      <c r="CD155" s="73"/>
      <c r="CE155" s="73"/>
      <c r="CF155" s="73"/>
    </row>
    <row r="156" spans="1:84" s="74" customFormat="1" ht="21" x14ac:dyDescent="0.45">
      <c r="A156" s="69">
        <v>45748</v>
      </c>
      <c r="B156" s="70">
        <v>130.999329185265</v>
      </c>
      <c r="C156" s="70">
        <v>66.949292030991941</v>
      </c>
      <c r="D156" s="70">
        <v>148.81035824443791</v>
      </c>
      <c r="E156" s="70">
        <v>144.73614255919435</v>
      </c>
      <c r="F156" s="70">
        <v>154.32279925617709</v>
      </c>
      <c r="G156" s="70">
        <v>152.90296522373711</v>
      </c>
      <c r="H156" s="70">
        <v>130.35775650248326</v>
      </c>
      <c r="I156" s="70">
        <v>180.978495970789</v>
      </c>
      <c r="J156" s="70">
        <v>150.52195432950853</v>
      </c>
      <c r="K156" s="70">
        <v>230.16763493695973</v>
      </c>
      <c r="L156" s="70">
        <v>160.71076577355228</v>
      </c>
      <c r="M156" s="70">
        <v>154.30039043925919</v>
      </c>
      <c r="N156" s="70">
        <v>154.8969880953309</v>
      </c>
      <c r="O156" s="70">
        <v>139.92700424059208</v>
      </c>
      <c r="P156" s="70">
        <v>128.27133282606508</v>
      </c>
      <c r="Q156" s="70">
        <v>178.49445634200313</v>
      </c>
      <c r="R156" s="70">
        <v>130.37343107736123</v>
      </c>
      <c r="S156" s="70">
        <v>171.87278200983638</v>
      </c>
      <c r="T156" s="70">
        <v>151.76756998447826</v>
      </c>
      <c r="U156" s="71"/>
      <c r="V156" s="69">
        <v>45748</v>
      </c>
      <c r="W156" s="70">
        <f t="shared" ref="W156:W158" si="456">B156/B144*100-100</f>
        <v>1.053374416943015</v>
      </c>
      <c r="X156" s="70">
        <f t="shared" ref="X156:X158" si="457">C156/C144*100-100</f>
        <v>16.322505352285717</v>
      </c>
      <c r="Y156" s="70">
        <f t="shared" ref="Y156:Y158" si="458">D156/D144*100-100</f>
        <v>0.82344787655006257</v>
      </c>
      <c r="Z156" s="70">
        <f t="shared" ref="Z156:Z158" si="459">E156/E144*100-100</f>
        <v>4.0998860838401754</v>
      </c>
      <c r="AA156" s="70">
        <f t="shared" ref="AA156:AA158" si="460">F156/F144*100-100</f>
        <v>11.5448324845634</v>
      </c>
      <c r="AB156" s="70">
        <f t="shared" ref="AB156:AB158" si="461">G156/G144*100-100</f>
        <v>3.8544696719151403</v>
      </c>
      <c r="AC156" s="70">
        <f t="shared" ref="AC156:AC158" si="462">H156/H144*100-100</f>
        <v>2.9961634915141673</v>
      </c>
      <c r="AD156" s="70">
        <f t="shared" ref="AD156:AD158" si="463">I156/I144*100-100</f>
        <v>11.942141655218236</v>
      </c>
      <c r="AE156" s="70">
        <f t="shared" ref="AE156:AE158" si="464">J156/J144*100-100</f>
        <v>2.5708223645812609</v>
      </c>
      <c r="AF156" s="70">
        <f t="shared" ref="AF156:AF158" si="465">K156/K144*100-100</f>
        <v>9.399507863402917</v>
      </c>
      <c r="AG156" s="70">
        <f t="shared" ref="AG156:AG158" si="466">L156/L144*100-100</f>
        <v>4.3497374222800005</v>
      </c>
      <c r="AH156" s="70">
        <f t="shared" ref="AH156:AH158" si="467">M156/M144*100-100</f>
        <v>5.7813348691534685</v>
      </c>
      <c r="AI156" s="70">
        <f t="shared" ref="AI156:AI158" si="468">N156/N144*100-100</f>
        <v>3.8063181518747768</v>
      </c>
      <c r="AJ156" s="70">
        <f t="shared" ref="AJ156:AJ158" si="469">O156/O144*100-100</f>
        <v>2.9156214489803176</v>
      </c>
      <c r="AK156" s="70">
        <f t="shared" ref="AK156:AK158" si="470">P156/P144*100-100</f>
        <v>2.7960539282373844</v>
      </c>
      <c r="AL156" s="70">
        <f t="shared" ref="AL156:AL158" si="471">Q156/Q144*100-100</f>
        <v>-0.87490047310043906</v>
      </c>
      <c r="AM156" s="70">
        <f t="shared" ref="AM156:AM158" si="472">R156/R144*100-100</f>
        <v>4.7563907431153183</v>
      </c>
      <c r="AN156" s="70">
        <f t="shared" ref="AN156:AN158" si="473">S156/S144*100-100</f>
        <v>4.3037074099616035</v>
      </c>
      <c r="AO156" s="70">
        <f t="shared" ref="AO156:AO158" si="474">T156/T144*100-100</f>
        <v>3.9322043333098264</v>
      </c>
      <c r="AP156" s="71"/>
      <c r="AQ156" s="71"/>
      <c r="AR156" s="72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  <c r="BM156" s="72"/>
      <c r="BN156" s="73"/>
      <c r="BO156" s="73"/>
      <c r="BP156" s="73"/>
      <c r="BQ156" s="73"/>
      <c r="BR156" s="73"/>
      <c r="BS156" s="73"/>
      <c r="BT156" s="73"/>
      <c r="BU156" s="73"/>
      <c r="BV156" s="73"/>
      <c r="BW156" s="73"/>
      <c r="BX156" s="73"/>
      <c r="BY156" s="73"/>
      <c r="BZ156" s="73"/>
      <c r="CA156" s="73"/>
      <c r="CB156" s="73"/>
      <c r="CC156" s="73"/>
      <c r="CD156" s="73"/>
      <c r="CE156" s="73"/>
      <c r="CF156" s="73"/>
    </row>
    <row r="157" spans="1:84" s="74" customFormat="1" ht="21" x14ac:dyDescent="0.45">
      <c r="A157" s="69">
        <v>45778</v>
      </c>
      <c r="B157" s="70">
        <v>122.56631119840171</v>
      </c>
      <c r="C157" s="70">
        <v>62.83981412514985</v>
      </c>
      <c r="D157" s="70">
        <v>153.13666332126542</v>
      </c>
      <c r="E157" s="70">
        <v>147.66013517870371</v>
      </c>
      <c r="F157" s="70">
        <v>172.41779632659424</v>
      </c>
      <c r="G157" s="70">
        <v>153.54603520002868</v>
      </c>
      <c r="H157" s="70">
        <v>132.76585000745871</v>
      </c>
      <c r="I157" s="70">
        <v>190.21617173541782</v>
      </c>
      <c r="J157" s="70">
        <v>151.89809076143396</v>
      </c>
      <c r="K157" s="70">
        <v>231.23585733523612</v>
      </c>
      <c r="L157" s="70">
        <v>163.07010915688713</v>
      </c>
      <c r="M157" s="70">
        <v>154.72702328163811</v>
      </c>
      <c r="N157" s="70">
        <v>164.38907449347792</v>
      </c>
      <c r="O157" s="70">
        <v>140.22883896174375</v>
      </c>
      <c r="P157" s="70">
        <v>119.15576412159206</v>
      </c>
      <c r="Q157" s="70">
        <v>188.7478917151993</v>
      </c>
      <c r="R157" s="70">
        <v>136.05743297932017</v>
      </c>
      <c r="S157" s="70">
        <v>177.09891193420572</v>
      </c>
      <c r="T157" s="70">
        <v>153.70826144222858</v>
      </c>
      <c r="U157" s="71"/>
      <c r="V157" s="69">
        <v>45778</v>
      </c>
      <c r="W157" s="70">
        <f t="shared" si="456"/>
        <v>1.3186335721072453</v>
      </c>
      <c r="X157" s="70">
        <f t="shared" si="457"/>
        <v>1.1742565285282751</v>
      </c>
      <c r="Y157" s="70">
        <f t="shared" si="458"/>
        <v>2.5044982519981716</v>
      </c>
      <c r="Z157" s="70">
        <f t="shared" si="459"/>
        <v>7.2725254614861115</v>
      </c>
      <c r="AA157" s="70">
        <f t="shared" si="460"/>
        <v>10.818653786979752</v>
      </c>
      <c r="AB157" s="70">
        <f t="shared" si="461"/>
        <v>3.4474992389463637</v>
      </c>
      <c r="AC157" s="70">
        <f t="shared" si="462"/>
        <v>6.5535405265108864</v>
      </c>
      <c r="AD157" s="70">
        <f t="shared" si="463"/>
        <v>9.222222314545121</v>
      </c>
      <c r="AE157" s="70">
        <f t="shared" si="464"/>
        <v>2.1031404296212486</v>
      </c>
      <c r="AF157" s="70">
        <f t="shared" si="465"/>
        <v>7.5621561727520401</v>
      </c>
      <c r="AG157" s="70">
        <f t="shared" si="466"/>
        <v>4.598156632534895</v>
      </c>
      <c r="AH157" s="70">
        <f t="shared" si="467"/>
        <v>5.8791971567914203</v>
      </c>
      <c r="AI157" s="70">
        <f t="shared" si="468"/>
        <v>6.2319058456994156</v>
      </c>
      <c r="AJ157" s="70">
        <f t="shared" si="469"/>
        <v>2.9985403019615404</v>
      </c>
      <c r="AK157" s="70">
        <f t="shared" si="470"/>
        <v>2.2843776585690847</v>
      </c>
      <c r="AL157" s="70">
        <f t="shared" si="471"/>
        <v>0.65859400931525158</v>
      </c>
      <c r="AM157" s="70">
        <f t="shared" si="472"/>
        <v>4.3706303395028669</v>
      </c>
      <c r="AN157" s="70">
        <f t="shared" si="473"/>
        <v>3.5942271631988802</v>
      </c>
      <c r="AO157" s="70">
        <f t="shared" si="474"/>
        <v>4.1225040027816249</v>
      </c>
      <c r="AP157" s="71"/>
      <c r="AQ157" s="71"/>
      <c r="AR157" s="72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3"/>
      <c r="BH157" s="73"/>
      <c r="BI157" s="73"/>
      <c r="BJ157" s="73"/>
      <c r="BK157" s="73"/>
      <c r="BM157" s="72"/>
      <c r="BN157" s="73"/>
      <c r="BO157" s="73"/>
      <c r="BP157" s="73"/>
      <c r="BQ157" s="73"/>
      <c r="BR157" s="73"/>
      <c r="BS157" s="73"/>
      <c r="BT157" s="73"/>
      <c r="BU157" s="73"/>
      <c r="BV157" s="73"/>
      <c r="BW157" s="73"/>
      <c r="BX157" s="73"/>
      <c r="BY157" s="73"/>
      <c r="BZ157" s="73"/>
      <c r="CA157" s="73"/>
      <c r="CB157" s="73"/>
      <c r="CC157" s="73"/>
      <c r="CD157" s="73"/>
      <c r="CE157" s="73"/>
      <c r="CF157" s="73"/>
    </row>
    <row r="158" spans="1:84" s="74" customFormat="1" ht="21" x14ac:dyDescent="0.45">
      <c r="A158" s="69">
        <v>45809</v>
      </c>
      <c r="B158" s="70">
        <v>117.29439537745648</v>
      </c>
      <c r="C158" s="70">
        <v>63.15222246252651</v>
      </c>
      <c r="D158" s="70">
        <v>142.7085166011704</v>
      </c>
      <c r="E158" s="70">
        <v>140.25027120848421</v>
      </c>
      <c r="F158" s="70">
        <v>164.92885590310618</v>
      </c>
      <c r="G158" s="70">
        <v>152.17997012101719</v>
      </c>
      <c r="H158" s="70">
        <v>129.87362319000911</v>
      </c>
      <c r="I158" s="70">
        <v>157.0840754781984</v>
      </c>
      <c r="J158" s="70">
        <v>149.87441110475109</v>
      </c>
      <c r="K158" s="70">
        <v>239.99358306573092</v>
      </c>
      <c r="L158" s="70">
        <v>162.42071912495251</v>
      </c>
      <c r="M158" s="70">
        <v>148.41350876729223</v>
      </c>
      <c r="N158" s="70">
        <v>145.66120597589421</v>
      </c>
      <c r="O158" s="70">
        <v>140.7071401411059</v>
      </c>
      <c r="P158" s="70">
        <v>119.05637217246205</v>
      </c>
      <c r="Q158" s="70">
        <v>189.49789493634057</v>
      </c>
      <c r="R158" s="70">
        <v>131.31867802573629</v>
      </c>
      <c r="S158" s="70">
        <v>177.85517124733448</v>
      </c>
      <c r="T158" s="70">
        <v>149.06579375153325</v>
      </c>
      <c r="U158" s="71"/>
      <c r="V158" s="69">
        <v>45809</v>
      </c>
      <c r="W158" s="70">
        <f t="shared" si="456"/>
        <v>0.59749162715560544</v>
      </c>
      <c r="X158" s="70">
        <f t="shared" si="457"/>
        <v>6.1613202467021893</v>
      </c>
      <c r="Y158" s="70">
        <f t="shared" si="458"/>
        <v>1.9749480348275767</v>
      </c>
      <c r="Z158" s="70">
        <f t="shared" si="459"/>
        <v>7.1122875795108627</v>
      </c>
      <c r="AA158" s="70">
        <f t="shared" si="460"/>
        <v>8.6936499705137891</v>
      </c>
      <c r="AB158" s="70">
        <f t="shared" si="461"/>
        <v>3.6583118737658822</v>
      </c>
      <c r="AC158" s="70">
        <f t="shared" si="462"/>
        <v>5.6649486813541188</v>
      </c>
      <c r="AD158" s="70">
        <f t="shared" si="463"/>
        <v>6.2555557248940517</v>
      </c>
      <c r="AE158" s="70">
        <f t="shared" si="464"/>
        <v>4.2766549657371939</v>
      </c>
      <c r="AF158" s="70">
        <f t="shared" si="465"/>
        <v>8.9781770325871264</v>
      </c>
      <c r="AG158" s="70">
        <f t="shared" si="466"/>
        <v>4.5156720679681968</v>
      </c>
      <c r="AH158" s="70">
        <f t="shared" si="467"/>
        <v>5.5767679867616948</v>
      </c>
      <c r="AI158" s="70">
        <f t="shared" si="468"/>
        <v>4.2932155008330852</v>
      </c>
      <c r="AJ158" s="70">
        <f t="shared" si="469"/>
        <v>3.3445678564130645</v>
      </c>
      <c r="AK158" s="70">
        <f t="shared" si="470"/>
        <v>2.3048857529178264</v>
      </c>
      <c r="AL158" s="70">
        <f t="shared" si="471"/>
        <v>1.7725129479924959</v>
      </c>
      <c r="AM158" s="70">
        <f t="shared" si="472"/>
        <v>4.202179852079027</v>
      </c>
      <c r="AN158" s="70">
        <f t="shared" si="473"/>
        <v>3.8244368960575343</v>
      </c>
      <c r="AO158" s="70">
        <f t="shared" si="474"/>
        <v>3.9063617372162156</v>
      </c>
      <c r="AP158" s="71"/>
      <c r="AQ158" s="71"/>
      <c r="AR158" s="72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3"/>
      <c r="BH158" s="73"/>
      <c r="BI158" s="73"/>
      <c r="BJ158" s="73"/>
      <c r="BK158" s="73"/>
      <c r="BM158" s="72"/>
      <c r="BN158" s="73"/>
      <c r="BO158" s="73"/>
      <c r="BP158" s="73"/>
      <c r="BQ158" s="73"/>
      <c r="BR158" s="73"/>
      <c r="BS158" s="73"/>
      <c r="BT158" s="73"/>
      <c r="BU158" s="73"/>
      <c r="BV158" s="73"/>
      <c r="BW158" s="73"/>
      <c r="BX158" s="73"/>
      <c r="BY158" s="73"/>
      <c r="BZ158" s="73"/>
      <c r="CA158" s="73"/>
      <c r="CB158" s="73"/>
      <c r="CC158" s="73"/>
      <c r="CD158" s="73"/>
      <c r="CE158" s="73"/>
      <c r="CF158" s="73"/>
    </row>
    <row r="159" spans="1:84" s="35" customFormat="1" ht="21" x14ac:dyDescent="0.45">
      <c r="A159" s="69">
        <v>45839</v>
      </c>
      <c r="B159" s="70">
        <v>119.27998114124162</v>
      </c>
      <c r="C159" s="70">
        <v>62.553303011705005</v>
      </c>
      <c r="D159" s="70">
        <v>145.49343247057078</v>
      </c>
      <c r="E159" s="70">
        <v>139.50490495673574</v>
      </c>
      <c r="F159" s="70">
        <v>180.96330454873899</v>
      </c>
      <c r="G159" s="70">
        <v>153.86167694388968</v>
      </c>
      <c r="H159" s="70">
        <v>137.07026112848089</v>
      </c>
      <c r="I159" s="70">
        <v>169.80293454843178</v>
      </c>
      <c r="J159" s="70">
        <v>155.45013211827771</v>
      </c>
      <c r="K159" s="70">
        <v>242.80311546014815</v>
      </c>
      <c r="L159" s="70">
        <v>163.83534499116462</v>
      </c>
      <c r="M159" s="70">
        <v>156.14328937428664</v>
      </c>
      <c r="N159" s="70">
        <v>163.26072863822876</v>
      </c>
      <c r="O159" s="70">
        <v>141.42481607254325</v>
      </c>
      <c r="P159" s="70">
        <v>130.11861889350237</v>
      </c>
      <c r="Q159" s="70">
        <v>193.48891159103658</v>
      </c>
      <c r="R159" s="70">
        <v>130.83131952833438</v>
      </c>
      <c r="S159" s="70">
        <v>178.01635195247826</v>
      </c>
      <c r="T159" s="70">
        <v>153.15582723362732</v>
      </c>
      <c r="U159" s="10"/>
      <c r="V159" s="69">
        <v>45839</v>
      </c>
      <c r="W159" s="70">
        <f t="shared" ref="W159:W161" si="475">B159/B147*100-100</f>
        <v>1.4860925477750584</v>
      </c>
      <c r="X159" s="70">
        <f t="shared" ref="X159:X161" si="476">C159/C147*100-100</f>
        <v>0.31836124118586895</v>
      </c>
      <c r="Y159" s="70">
        <f t="shared" ref="Y159:Y161" si="477">D159/D147*100-100</f>
        <v>3.0220813763492771</v>
      </c>
      <c r="Z159" s="70">
        <f t="shared" ref="Z159:Z161" si="478">E159/E147*100-100</f>
        <v>-1.0685143553208576</v>
      </c>
      <c r="AA159" s="70">
        <f t="shared" ref="AA159:AA161" si="479">F159/F147*100-100</f>
        <v>10.891994327294199</v>
      </c>
      <c r="AB159" s="70">
        <f t="shared" ref="AB159:AB161" si="480">G159/G147*100-100</f>
        <v>4.3218350862102426</v>
      </c>
      <c r="AC159" s="70">
        <f t="shared" ref="AC159:AC161" si="481">H159/H147*100-100</f>
        <v>5.6383892657498507</v>
      </c>
      <c r="AD159" s="70">
        <f t="shared" ref="AD159:AD161" si="482">I159/I147*100-100</f>
        <v>7.3861570611823595</v>
      </c>
      <c r="AE159" s="70">
        <f t="shared" ref="AE159:AE161" si="483">J159/J147*100-100</f>
        <v>4.0475643591529433</v>
      </c>
      <c r="AF159" s="70">
        <f t="shared" ref="AF159:AF161" si="484">K159/K147*100-100</f>
        <v>10.547439780512534</v>
      </c>
      <c r="AG159" s="70">
        <f t="shared" ref="AG159:AG161" si="485">L159/L147*100-100</f>
        <v>4.3916435924553241</v>
      </c>
      <c r="AH159" s="70">
        <f t="shared" ref="AH159:AH161" si="486">M159/M147*100-100</f>
        <v>7.0788899470628763</v>
      </c>
      <c r="AI159" s="70">
        <f t="shared" ref="AI159:AI161" si="487">N159/N147*100-100</f>
        <v>6.4966759625559689</v>
      </c>
      <c r="AJ159" s="70">
        <f t="shared" ref="AJ159:AJ161" si="488">O159/O147*100-100</f>
        <v>3.5117247804198968</v>
      </c>
      <c r="AK159" s="70">
        <f t="shared" ref="AK159:AK161" si="489">P159/P147*100-100</f>
        <v>2.3737012732290736</v>
      </c>
      <c r="AL159" s="70">
        <f t="shared" ref="AL159:AL161" si="490">Q159/Q147*100-100</f>
        <v>1.8571610130310603</v>
      </c>
      <c r="AM159" s="70">
        <f t="shared" ref="AM159:AM161" si="491">R159/R147*100-100</f>
        <v>3.6742097028720195</v>
      </c>
      <c r="AN159" s="70">
        <f t="shared" ref="AN159:AN161" si="492">S159/S147*100-100</f>
        <v>5.2176778059058506</v>
      </c>
      <c r="AO159" s="70">
        <f t="shared" ref="AO159:AO161" si="493">T159/T147*100-100</f>
        <v>4.4808607350387319</v>
      </c>
      <c r="AP159" s="10"/>
      <c r="AQ159" s="10"/>
      <c r="AR159" s="33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M159" s="33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</row>
    <row r="160" spans="1:84" s="35" customFormat="1" ht="21" x14ac:dyDescent="0.45">
      <c r="A160" s="69">
        <v>45870</v>
      </c>
      <c r="B160" s="70">
        <v>123.31603969485174</v>
      </c>
      <c r="C160" s="70">
        <v>58.15333130842096</v>
      </c>
      <c r="D160" s="70">
        <v>137.58191945526795</v>
      </c>
      <c r="E160" s="70">
        <v>136.07246611097287</v>
      </c>
      <c r="F160" s="70">
        <v>180.9358123079277</v>
      </c>
      <c r="G160" s="70">
        <v>156.27624011770084</v>
      </c>
      <c r="H160" s="70">
        <v>141.02816371410449</v>
      </c>
      <c r="I160" s="70">
        <v>170.49498009289243</v>
      </c>
      <c r="J160" s="70">
        <v>147.21052189183621</v>
      </c>
      <c r="K160" s="70">
        <v>234.80504674490007</v>
      </c>
      <c r="L160" s="70">
        <v>163.97052082057445</v>
      </c>
      <c r="M160" s="70">
        <v>154.93732896345105</v>
      </c>
      <c r="N160" s="70">
        <v>157.27707099319503</v>
      </c>
      <c r="O160" s="70">
        <v>141.68446146864204</v>
      </c>
      <c r="P160" s="70">
        <v>130.47828128448435</v>
      </c>
      <c r="Q160" s="70">
        <v>196.5074873943922</v>
      </c>
      <c r="R160" s="70">
        <v>131.52830128074885</v>
      </c>
      <c r="S160" s="70">
        <v>180.59029811161975</v>
      </c>
      <c r="T160" s="70">
        <v>152.61875198354446</v>
      </c>
      <c r="U160" s="10"/>
      <c r="V160" s="69">
        <v>45870</v>
      </c>
      <c r="W160" s="70">
        <f t="shared" si="475"/>
        <v>2.2345128218654651</v>
      </c>
      <c r="X160" s="70">
        <f t="shared" si="476"/>
        <v>-9.4751600237038787</v>
      </c>
      <c r="Y160" s="70">
        <f t="shared" si="477"/>
        <v>1.5111625390503747</v>
      </c>
      <c r="Z160" s="70">
        <f t="shared" si="478"/>
        <v>-3.9924220669761326</v>
      </c>
      <c r="AA160" s="70">
        <f t="shared" si="479"/>
        <v>8.7917183970388493</v>
      </c>
      <c r="AB160" s="70">
        <f t="shared" si="480"/>
        <v>5.1617337132846615</v>
      </c>
      <c r="AC160" s="70">
        <f t="shared" si="481"/>
        <v>5.2300019407155958</v>
      </c>
      <c r="AD160" s="70">
        <f t="shared" si="482"/>
        <v>5.4948344650465515</v>
      </c>
      <c r="AE160" s="70">
        <f t="shared" si="483"/>
        <v>2.8241703600928076</v>
      </c>
      <c r="AF160" s="70">
        <f t="shared" si="484"/>
        <v>7.9465476119766549</v>
      </c>
      <c r="AG160" s="70">
        <f t="shared" si="485"/>
        <v>4.0953610704457049</v>
      </c>
      <c r="AH160" s="70">
        <f t="shared" si="486"/>
        <v>7.1780028546385211</v>
      </c>
      <c r="AI160" s="70">
        <f t="shared" si="487"/>
        <v>3.0170347066970038</v>
      </c>
      <c r="AJ160" s="70">
        <f t="shared" si="488"/>
        <v>3.7937770770608097</v>
      </c>
      <c r="AK160" s="70">
        <f t="shared" si="489"/>
        <v>2.185968351034461</v>
      </c>
      <c r="AL160" s="70">
        <f t="shared" si="490"/>
        <v>2.0054561214631264</v>
      </c>
      <c r="AM160" s="70">
        <f t="shared" si="491"/>
        <v>4.0598307435515864</v>
      </c>
      <c r="AN160" s="70">
        <f t="shared" si="492"/>
        <v>5.8327944917511161</v>
      </c>
      <c r="AO160" s="70">
        <f t="shared" si="493"/>
        <v>4.0485044009743234</v>
      </c>
      <c r="AP160" s="10"/>
      <c r="AQ160" s="10"/>
      <c r="AR160" s="33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M160" s="33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</row>
    <row r="161" spans="1:84" s="35" customFormat="1" ht="21" x14ac:dyDescent="0.45">
      <c r="A161" s="69">
        <v>45901</v>
      </c>
      <c r="B161" s="70">
        <v>119.87404894184368</v>
      </c>
      <c r="C161" s="70">
        <v>60.366590117478523</v>
      </c>
      <c r="D161" s="70">
        <v>135.03028135991096</v>
      </c>
      <c r="E161" s="70">
        <v>139.85881753950437</v>
      </c>
      <c r="F161" s="70">
        <v>171.09614394664183</v>
      </c>
      <c r="G161" s="70">
        <v>158.46867900604758</v>
      </c>
      <c r="H161" s="70">
        <v>147.30752785166015</v>
      </c>
      <c r="I161" s="70">
        <v>166.72202687840482</v>
      </c>
      <c r="J161" s="70">
        <v>154.82374406374436</v>
      </c>
      <c r="K161" s="70">
        <v>233.77756271952109</v>
      </c>
      <c r="L161" s="70">
        <v>164.37581686725648</v>
      </c>
      <c r="M161" s="70">
        <v>147.91632632521106</v>
      </c>
      <c r="N161" s="70">
        <v>151.48765916998036</v>
      </c>
      <c r="O161" s="70">
        <v>141.48874576664389</v>
      </c>
      <c r="P161" s="70">
        <v>121.60861450945833</v>
      </c>
      <c r="Q161" s="70">
        <v>194.90523797430501</v>
      </c>
      <c r="R161" s="70">
        <v>134.71872780587552</v>
      </c>
      <c r="S161" s="70">
        <v>183.298185004673</v>
      </c>
      <c r="T161" s="70">
        <v>151.7173380400701</v>
      </c>
      <c r="U161" s="10"/>
      <c r="V161" s="69">
        <v>45901</v>
      </c>
      <c r="W161" s="70">
        <f t="shared" si="475"/>
        <v>2.2606933945832139</v>
      </c>
      <c r="X161" s="70">
        <f t="shared" si="476"/>
        <v>1.5944885966279827</v>
      </c>
      <c r="Y161" s="70">
        <f t="shared" si="477"/>
        <v>3.2666588154676361</v>
      </c>
      <c r="Z161" s="70">
        <f t="shared" si="478"/>
        <v>1.8439766694475281</v>
      </c>
      <c r="AA161" s="70">
        <f t="shared" si="479"/>
        <v>8.9298179205304535</v>
      </c>
      <c r="AB161" s="70">
        <f t="shared" si="480"/>
        <v>5.9288673938040972</v>
      </c>
      <c r="AC161" s="70">
        <f t="shared" si="481"/>
        <v>7.6922125617075778</v>
      </c>
      <c r="AD161" s="70">
        <f t="shared" si="482"/>
        <v>6.6014076304583966</v>
      </c>
      <c r="AE161" s="70">
        <f t="shared" si="483"/>
        <v>6.0711999406185981</v>
      </c>
      <c r="AF161" s="70">
        <f t="shared" si="484"/>
        <v>9.4108230013693088</v>
      </c>
      <c r="AG161" s="70">
        <f t="shared" si="485"/>
        <v>4.344172190173623</v>
      </c>
      <c r="AH161" s="70">
        <f t="shared" si="486"/>
        <v>7.4150388914980567</v>
      </c>
      <c r="AI161" s="70">
        <f t="shared" si="487"/>
        <v>5.9366286273597808</v>
      </c>
      <c r="AJ161" s="70">
        <f t="shared" si="488"/>
        <v>3.5681378498411362</v>
      </c>
      <c r="AK161" s="70">
        <f t="shared" si="489"/>
        <v>1.6573720900987468</v>
      </c>
      <c r="AL161" s="70">
        <f t="shared" si="490"/>
        <v>2.9810397669923105</v>
      </c>
      <c r="AM161" s="70">
        <f t="shared" si="491"/>
        <v>3.5622558503196444</v>
      </c>
      <c r="AN161" s="70">
        <f t="shared" si="492"/>
        <v>6.4214221720011722</v>
      </c>
      <c r="AO161" s="70">
        <f t="shared" si="493"/>
        <v>5.0522839839178175</v>
      </c>
      <c r="AP161" s="10"/>
      <c r="AQ161" s="10"/>
      <c r="AR161" s="33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M161" s="33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</row>
    <row r="162" spans="1:84" s="35" customFormat="1" ht="21" x14ac:dyDescent="0.45">
      <c r="A162" s="12">
        <v>45931</v>
      </c>
      <c r="B162" s="13">
        <v>116.99530861308708</v>
      </c>
      <c r="C162" s="13">
        <v>65.692234116557159</v>
      </c>
      <c r="D162" s="13">
        <v>137.16706089824422</v>
      </c>
      <c r="E162" s="13">
        <v>154.9460797185406</v>
      </c>
      <c r="F162" s="13">
        <v>174.46191662915498</v>
      </c>
      <c r="G162" s="13">
        <v>158.68219400314493</v>
      </c>
      <c r="H162" s="13">
        <v>145.84854693808091</v>
      </c>
      <c r="I162" s="13">
        <v>183.91867636678091</v>
      </c>
      <c r="J162" s="13">
        <v>156.21995214908506</v>
      </c>
      <c r="K162" s="13">
        <v>233.66158895201406</v>
      </c>
      <c r="L162" s="13">
        <v>166.04984742116324</v>
      </c>
      <c r="M162" s="13">
        <v>152.19298257049448</v>
      </c>
      <c r="N162" s="13">
        <v>167.94114849566952</v>
      </c>
      <c r="O162" s="13">
        <v>142.66644187972864</v>
      </c>
      <c r="P162" s="13">
        <v>118.54521256923707</v>
      </c>
      <c r="Q162" s="13">
        <v>198.92828708339744</v>
      </c>
      <c r="R162" s="13">
        <v>145.83171305962821</v>
      </c>
      <c r="S162" s="13">
        <v>185.35165355600216</v>
      </c>
      <c r="T162" s="13">
        <v>154.05544543336217</v>
      </c>
      <c r="U162" s="10"/>
      <c r="V162" s="12">
        <v>45931</v>
      </c>
      <c r="W162" s="13">
        <f t="shared" ref="W162:W164" si="494">B162/B150*100-100</f>
        <v>3.1220278994344142</v>
      </c>
      <c r="X162" s="13">
        <f t="shared" ref="X162:X164" si="495">C162/C150*100-100</f>
        <v>-1.1590900256943257</v>
      </c>
      <c r="Y162" s="13">
        <f t="shared" ref="Y162:Y164" si="496">D162/D150*100-100</f>
        <v>2.5668946652907607</v>
      </c>
      <c r="Z162" s="13">
        <f t="shared" ref="Z162:Z164" si="497">E162/E150*100-100</f>
        <v>7.6657088931438011</v>
      </c>
      <c r="AA162" s="13">
        <f t="shared" ref="AA162:AA164" si="498">F162/F150*100-100</f>
        <v>5.4278807469864319</v>
      </c>
      <c r="AB162" s="13">
        <f t="shared" ref="AB162:AB164" si="499">G162/G150*100-100</f>
        <v>4.8220318213476645</v>
      </c>
      <c r="AC162" s="13">
        <f t="shared" ref="AC162:AC164" si="500">H162/H150*100-100</f>
        <v>5.749860631161809</v>
      </c>
      <c r="AD162" s="13">
        <f t="shared" ref="AD162:AD164" si="501">I162/I150*100-100</f>
        <v>7.1666180339475432</v>
      </c>
      <c r="AE162" s="13">
        <f t="shared" ref="AE162:AE164" si="502">J162/J150*100-100</f>
        <v>4.432730903086707</v>
      </c>
      <c r="AF162" s="13">
        <f t="shared" ref="AF162:AF164" si="503">K162/K150*100-100</f>
        <v>6.5105584693252183</v>
      </c>
      <c r="AG162" s="13">
        <f t="shared" ref="AG162:AG164" si="504">L162/L150*100-100</f>
        <v>4.2880964788545981</v>
      </c>
      <c r="AH162" s="13">
        <f t="shared" ref="AH162:AH164" si="505">M162/M150*100-100</f>
        <v>5.0175161179758447</v>
      </c>
      <c r="AI162" s="13">
        <f t="shared" ref="AI162:AI164" si="506">N162/N150*100-100</f>
        <v>4.6394856532734963</v>
      </c>
      <c r="AJ162" s="13">
        <f t="shared" ref="AJ162:AJ164" si="507">O162/O150*100-100</f>
        <v>5.534712310851603</v>
      </c>
      <c r="AK162" s="13">
        <f t="shared" ref="AK162:AK164" si="508">P162/P150*100-100</f>
        <v>1.643138837539766</v>
      </c>
      <c r="AL162" s="13">
        <f t="shared" ref="AL162:AL164" si="509">Q162/Q150*100-100</f>
        <v>3.4119276320351304</v>
      </c>
      <c r="AM162" s="13">
        <f t="shared" ref="AM162:AM164" si="510">R162/R150*100-100</f>
        <v>3.3547366088216819</v>
      </c>
      <c r="AN162" s="13">
        <f t="shared" ref="AN162:AN164" si="511">S162/S150*100-100</f>
        <v>5.1105733100180544</v>
      </c>
      <c r="AO162" s="13">
        <f t="shared" ref="AO162:AO164" si="512">T162/T150*100-100</f>
        <v>4.4009378844747289</v>
      </c>
      <c r="AP162" s="10"/>
      <c r="AQ162" s="10"/>
      <c r="AR162" s="33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M162" s="33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</row>
    <row r="163" spans="1:84" s="35" customFormat="1" ht="21" x14ac:dyDescent="0.45">
      <c r="A163" s="12">
        <v>45962</v>
      </c>
      <c r="B163" s="13">
        <v>124.43602733163412</v>
      </c>
      <c r="C163" s="13">
        <v>64.596686037150732</v>
      </c>
      <c r="D163" s="13">
        <v>140.05767203240856</v>
      </c>
      <c r="E163" s="13">
        <v>148.50483408184576</v>
      </c>
      <c r="F163" s="13">
        <v>178.30634720215502</v>
      </c>
      <c r="G163" s="13">
        <v>159.20892798672068</v>
      </c>
      <c r="H163" s="13">
        <v>151.65248265589904</v>
      </c>
      <c r="I163" s="13">
        <v>187.99772359045409</v>
      </c>
      <c r="J163" s="13">
        <v>155.82597978866502</v>
      </c>
      <c r="K163" s="13">
        <v>232.82605488464486</v>
      </c>
      <c r="L163" s="13">
        <v>167.23440952356515</v>
      </c>
      <c r="M163" s="13">
        <v>155.23299239247265</v>
      </c>
      <c r="N163" s="13">
        <v>171.42785996526854</v>
      </c>
      <c r="O163" s="13">
        <v>143.29847728742772</v>
      </c>
      <c r="P163" s="13">
        <v>128.29538927132882</v>
      </c>
      <c r="Q163" s="13">
        <v>187.04623000800001</v>
      </c>
      <c r="R163" s="13">
        <v>149.48855719209323</v>
      </c>
      <c r="S163" s="13">
        <v>187.98716917735703</v>
      </c>
      <c r="T163" s="13">
        <v>156.51183801454252</v>
      </c>
      <c r="U163" s="10"/>
      <c r="V163" s="12">
        <v>45962</v>
      </c>
      <c r="W163" s="13">
        <f t="shared" si="494"/>
        <v>5.4591327598247688</v>
      </c>
      <c r="X163" s="13">
        <f t="shared" si="495"/>
        <v>-1.2980388364653379</v>
      </c>
      <c r="Y163" s="13">
        <f t="shared" si="496"/>
        <v>3.6233645713882936</v>
      </c>
      <c r="Z163" s="13">
        <f t="shared" si="497"/>
        <v>4.4342506581939887</v>
      </c>
      <c r="AA163" s="13">
        <f t="shared" si="498"/>
        <v>7.8093541973412783</v>
      </c>
      <c r="AB163" s="13">
        <f t="shared" si="499"/>
        <v>3.4035913516997454</v>
      </c>
      <c r="AC163" s="13">
        <f t="shared" si="500"/>
        <v>4.0794045257182887</v>
      </c>
      <c r="AD163" s="13">
        <f t="shared" si="501"/>
        <v>8.4963474443536597</v>
      </c>
      <c r="AE163" s="13">
        <f t="shared" si="502"/>
        <v>3.0404380765654224</v>
      </c>
      <c r="AF163" s="13">
        <f t="shared" si="503"/>
        <v>7.9931232488962678</v>
      </c>
      <c r="AG163" s="13">
        <f t="shared" si="504"/>
        <v>4.2854026916676133</v>
      </c>
      <c r="AH163" s="13">
        <f t="shared" si="505"/>
        <v>5.5491337503253959</v>
      </c>
      <c r="AI163" s="13">
        <f t="shared" si="506"/>
        <v>3.7747556220293319</v>
      </c>
      <c r="AJ163" s="13">
        <f t="shared" si="507"/>
        <v>5.4721685450501951</v>
      </c>
      <c r="AK163" s="13">
        <f t="shared" si="508"/>
        <v>2.2310442432174966</v>
      </c>
      <c r="AL163" s="13">
        <f t="shared" si="509"/>
        <v>3.6852423003636403</v>
      </c>
      <c r="AM163" s="13">
        <f t="shared" si="510"/>
        <v>3.6896945372603795</v>
      </c>
      <c r="AN163" s="13">
        <f t="shared" si="511"/>
        <v>5.724126494977682</v>
      </c>
      <c r="AO163" s="13">
        <f t="shared" si="512"/>
        <v>4.579828354085052</v>
      </c>
      <c r="AP163" s="10"/>
      <c r="AQ163" s="10"/>
      <c r="AR163" s="33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M163" s="33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</row>
    <row r="164" spans="1:84" s="35" customFormat="1" ht="21" x14ac:dyDescent="0.45">
      <c r="A164" s="14">
        <v>45992</v>
      </c>
      <c r="B164" s="15">
        <v>132.05271338397222</v>
      </c>
      <c r="C164" s="15">
        <v>58.887393272026259</v>
      </c>
      <c r="D164" s="15">
        <v>153.92840525999671</v>
      </c>
      <c r="E164" s="15">
        <v>157.99292421566179</v>
      </c>
      <c r="F164" s="15">
        <v>166.44990121294387</v>
      </c>
      <c r="G164" s="15">
        <v>161.17349401097806</v>
      </c>
      <c r="H164" s="15">
        <v>161.44414193259118</v>
      </c>
      <c r="I164" s="15">
        <v>216.33373850945995</v>
      </c>
      <c r="J164" s="15">
        <v>165.94318487789292</v>
      </c>
      <c r="K164" s="15">
        <v>244.9232353259593</v>
      </c>
      <c r="L164" s="15">
        <v>169.16155003335203</v>
      </c>
      <c r="M164" s="15">
        <v>180.49333902374036</v>
      </c>
      <c r="N164" s="15">
        <v>178.57875871425699</v>
      </c>
      <c r="O164" s="15">
        <v>143.78121862431931</v>
      </c>
      <c r="P164" s="15">
        <v>125.90427099188273</v>
      </c>
      <c r="Q164" s="15">
        <v>191.0222492594159</v>
      </c>
      <c r="R164" s="15">
        <v>145.87205010405143</v>
      </c>
      <c r="S164" s="15">
        <v>192.01754366172867</v>
      </c>
      <c r="T164" s="15">
        <v>162.14571562276123</v>
      </c>
      <c r="U164" s="10"/>
      <c r="V164" s="14">
        <v>45992</v>
      </c>
      <c r="W164" s="15">
        <f t="shared" si="494"/>
        <v>4.8186440881034827</v>
      </c>
      <c r="X164" s="15">
        <f t="shared" si="495"/>
        <v>-1.4237130448867958</v>
      </c>
      <c r="Y164" s="15">
        <f t="shared" si="496"/>
        <v>4.461131838529468</v>
      </c>
      <c r="Z164" s="15">
        <f t="shared" si="497"/>
        <v>5.0246404743595292</v>
      </c>
      <c r="AA164" s="15">
        <f t="shared" si="498"/>
        <v>11.236325268620178</v>
      </c>
      <c r="AB164" s="15">
        <f t="shared" si="499"/>
        <v>4.5902528148419606</v>
      </c>
      <c r="AC164" s="15">
        <f t="shared" si="500"/>
        <v>3.8976181228946842</v>
      </c>
      <c r="AD164" s="15">
        <f t="shared" si="501"/>
        <v>8.406797539960948</v>
      </c>
      <c r="AE164" s="15">
        <f t="shared" si="502"/>
        <v>4.939301207421849</v>
      </c>
      <c r="AF164" s="15">
        <f t="shared" si="503"/>
        <v>9.8682935423242526</v>
      </c>
      <c r="AG164" s="15">
        <f t="shared" si="504"/>
        <v>4.5457635776021306</v>
      </c>
      <c r="AH164" s="15">
        <f t="shared" si="505"/>
        <v>9.0060683373800856</v>
      </c>
      <c r="AI164" s="15">
        <f t="shared" si="506"/>
        <v>5.5866954947167926</v>
      </c>
      <c r="AJ164" s="15">
        <f t="shared" si="507"/>
        <v>5.3689346196320997</v>
      </c>
      <c r="AK164" s="15">
        <f t="shared" si="508"/>
        <v>2.2021336061101948</v>
      </c>
      <c r="AL164" s="15">
        <f t="shared" si="509"/>
        <v>2.6880325330229624</v>
      </c>
      <c r="AM164" s="15">
        <f t="shared" si="510"/>
        <v>3.3636255448622308</v>
      </c>
      <c r="AN164" s="15">
        <f t="shared" si="511"/>
        <v>6.9745299658294186</v>
      </c>
      <c r="AO164" s="15">
        <f t="shared" si="512"/>
        <v>5.4108352890485349</v>
      </c>
      <c r="AP164" s="10"/>
      <c r="AQ164" s="10"/>
      <c r="AR164" s="33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M164" s="33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</row>
    <row r="165" spans="1:84" s="35" customFormat="1" ht="21" x14ac:dyDescent="0.45">
      <c r="A165" s="16">
        <v>46023</v>
      </c>
      <c r="B165" s="17">
        <v>134.6289105550396</v>
      </c>
      <c r="C165" s="17">
        <v>56.854517085745393</v>
      </c>
      <c r="D165" s="17">
        <v>148.6272381873319</v>
      </c>
      <c r="E165" s="17">
        <v>156.37347217429638</v>
      </c>
      <c r="F165" s="17">
        <v>163.808223876612</v>
      </c>
      <c r="G165" s="17">
        <v>156.5296728280419</v>
      </c>
      <c r="H165" s="17">
        <v>150.03528700164586</v>
      </c>
      <c r="I165" s="17">
        <v>170.70438623008252</v>
      </c>
      <c r="J165" s="17">
        <v>163.87867308596122</v>
      </c>
      <c r="K165" s="17">
        <v>248.26788199631929</v>
      </c>
      <c r="L165" s="17">
        <v>167.73459413899798</v>
      </c>
      <c r="M165" s="17">
        <v>153.01091167853784</v>
      </c>
      <c r="N165" s="17">
        <v>160.71509761096289</v>
      </c>
      <c r="O165" s="17">
        <v>141.71450316103318</v>
      </c>
      <c r="P165" s="17">
        <v>119.32743216219181</v>
      </c>
      <c r="Q165" s="17">
        <v>185.77631060501204</v>
      </c>
      <c r="R165" s="17">
        <v>139.23550797822244</v>
      </c>
      <c r="S165" s="17">
        <v>184.41706964741348</v>
      </c>
      <c r="T165" s="17">
        <v>156.32319438689566</v>
      </c>
      <c r="U165" s="10"/>
      <c r="V165" s="16">
        <v>46023</v>
      </c>
      <c r="W165" s="17">
        <f t="shared" ref="W165:W167" si="513">B165/B153*100-100</f>
        <v>2.9595648937124679</v>
      </c>
      <c r="X165" s="17">
        <f t="shared" ref="X165:X167" si="514">C165/C153*100-100</f>
        <v>-6.9911295594909291</v>
      </c>
      <c r="Y165" s="17">
        <f t="shared" ref="Y165:Y167" si="515">D165/D153*100-100</f>
        <v>3.5998977850494356</v>
      </c>
      <c r="Z165" s="17">
        <f t="shared" ref="Z165:Z167" si="516">E165/E153*100-100</f>
        <v>1.3884455612479911</v>
      </c>
      <c r="AA165" s="17">
        <f t="shared" ref="AA165:AA167" si="517">F165/F153*100-100</f>
        <v>5.1491336499712759</v>
      </c>
      <c r="AB165" s="17">
        <f t="shared" ref="AB165:AB167" si="518">G165/G153*100-100</f>
        <v>3.8316906652154046</v>
      </c>
      <c r="AC165" s="17">
        <f t="shared" ref="AC165:AC167" si="519">H165/H153*100-100</f>
        <v>3.7556231072977369</v>
      </c>
      <c r="AD165" s="17">
        <f t="shared" ref="AD165:AD167" si="520">I165/I153*100-100</f>
        <v>7.1381170853540965</v>
      </c>
      <c r="AE165" s="17">
        <f t="shared" ref="AE165:AE167" si="521">J165/J153*100-100</f>
        <v>5.7267376547248716</v>
      </c>
      <c r="AF165" s="17">
        <f t="shared" ref="AF165:AF167" si="522">K165/K153*100-100</f>
        <v>5.584459202476566</v>
      </c>
      <c r="AG165" s="17">
        <f t="shared" ref="AG165:AG167" si="523">L165/L153*100-100</f>
        <v>4.4237265555756835</v>
      </c>
      <c r="AH165" s="17">
        <f t="shared" ref="AH165:AH167" si="524">M165/M153*100-100</f>
        <v>5.2845147619812849</v>
      </c>
      <c r="AI165" s="17">
        <f t="shared" ref="AI165:AI167" si="525">N165/N153*100-100</f>
        <v>3.4902791923217364</v>
      </c>
      <c r="AJ165" s="17">
        <f t="shared" ref="AJ165:AJ167" si="526">O165/O153*100-100</f>
        <v>4.3160993899402911</v>
      </c>
      <c r="AK165" s="17">
        <f t="shared" ref="AK165:AK167" si="527">P165/P153*100-100</f>
        <v>2.2900862175889074</v>
      </c>
      <c r="AL165" s="17">
        <f t="shared" ref="AL165:AL167" si="528">Q165/Q153*100-100</f>
        <v>1.0589951948230407</v>
      </c>
      <c r="AM165" s="17">
        <f t="shared" ref="AM165:AM167" si="529">R165/R153*100-100</f>
        <v>4.121013008731552</v>
      </c>
      <c r="AN165" s="17">
        <f t="shared" ref="AN165:AN167" si="530">S165/S153*100-100</f>
        <v>5.9895489476858614</v>
      </c>
      <c r="AO165" s="17">
        <f t="shared" ref="AO165:AO167" si="531">T165/T153*100-100</f>
        <v>3.9994900143661312</v>
      </c>
      <c r="AP165" s="10"/>
      <c r="AQ165" s="10"/>
      <c r="AR165" s="33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M165" s="33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</row>
    <row r="166" spans="1:84" s="35" customFormat="1" ht="21" x14ac:dyDescent="0.45">
      <c r="A166" s="18">
        <v>46054</v>
      </c>
      <c r="B166" s="19">
        <v>142.21648353497866</v>
      </c>
      <c r="C166" s="19">
        <v>61.77707415363691</v>
      </c>
      <c r="D166" s="19">
        <v>148.3824006660399</v>
      </c>
      <c r="E166" s="19">
        <v>144.15927837293478</v>
      </c>
      <c r="F166" s="19">
        <v>179.36192372288161</v>
      </c>
      <c r="G166" s="19">
        <v>154.94098924279871</v>
      </c>
      <c r="H166" s="19">
        <v>150.59850694049982</v>
      </c>
      <c r="I166" s="19">
        <v>159.6488124998308</v>
      </c>
      <c r="J166" s="19">
        <v>143.8055325089733</v>
      </c>
      <c r="K166" s="19">
        <v>228.14456112750736</v>
      </c>
      <c r="L166" s="19">
        <v>166.59557316710942</v>
      </c>
      <c r="M166" s="19">
        <v>154.44094656431361</v>
      </c>
      <c r="N166" s="19">
        <v>169.21599981017187</v>
      </c>
      <c r="O166" s="19">
        <v>144.09388165194056</v>
      </c>
      <c r="P166" s="19">
        <v>133.38002501315776</v>
      </c>
      <c r="Q166" s="19">
        <v>186.69223993937271</v>
      </c>
      <c r="R166" s="19">
        <v>130.87506082716962</v>
      </c>
      <c r="S166" s="19">
        <v>175.16457004736995</v>
      </c>
      <c r="T166" s="19">
        <v>156.14039685034504</v>
      </c>
      <c r="U166" s="10"/>
      <c r="V166" s="18">
        <v>46054</v>
      </c>
      <c r="W166" s="19">
        <f t="shared" si="513"/>
        <v>3.1109688736596439</v>
      </c>
      <c r="X166" s="19">
        <f t="shared" si="514"/>
        <v>7.264019516687469</v>
      </c>
      <c r="Y166" s="19">
        <f t="shared" si="515"/>
        <v>4.9104273941742065</v>
      </c>
      <c r="Z166" s="19">
        <f t="shared" si="516"/>
        <v>0.4671400578721574</v>
      </c>
      <c r="AA166" s="19">
        <f t="shared" si="517"/>
        <v>9.7347537741957098</v>
      </c>
      <c r="AB166" s="19">
        <f t="shared" si="518"/>
        <v>4.5093424035988363</v>
      </c>
      <c r="AC166" s="19">
        <f t="shared" si="519"/>
        <v>5.2815260093311451</v>
      </c>
      <c r="AD166" s="19">
        <f t="shared" si="520"/>
        <v>5.457482564450757</v>
      </c>
      <c r="AE166" s="19">
        <f t="shared" si="521"/>
        <v>3.9918706141394864</v>
      </c>
      <c r="AF166" s="19">
        <f t="shared" si="522"/>
        <v>7.7047346355044084</v>
      </c>
      <c r="AG166" s="19">
        <f t="shared" si="523"/>
        <v>4.3334186827789836</v>
      </c>
      <c r="AH166" s="19">
        <f t="shared" si="524"/>
        <v>6.0949813016526093</v>
      </c>
      <c r="AI166" s="19">
        <f t="shared" si="525"/>
        <v>3.6979482097172536</v>
      </c>
      <c r="AJ166" s="19">
        <f t="shared" si="526"/>
        <v>4.3317442426310322</v>
      </c>
      <c r="AK166" s="19">
        <f t="shared" si="527"/>
        <v>2.0615129502455432</v>
      </c>
      <c r="AL166" s="19">
        <f t="shared" si="528"/>
        <v>3.5355476065717539</v>
      </c>
      <c r="AM166" s="19">
        <f t="shared" si="529"/>
        <v>3.3169611226865783</v>
      </c>
      <c r="AN166" s="19">
        <f t="shared" si="530"/>
        <v>4.9572916957514508</v>
      </c>
      <c r="AO166" s="19">
        <f t="shared" si="531"/>
        <v>4.6954231135258198</v>
      </c>
      <c r="AP166" s="10"/>
      <c r="AQ166" s="10"/>
      <c r="AR166" s="33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M166" s="33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</row>
    <row r="167" spans="1:84" s="35" customFormat="1" ht="21" x14ac:dyDescent="0.45">
      <c r="A167" s="18">
        <v>46082</v>
      </c>
      <c r="B167" s="19">
        <v>149.13091379252583</v>
      </c>
      <c r="C167" s="19">
        <v>60.026719088570182</v>
      </c>
      <c r="D167" s="19">
        <v>158.97345367551534</v>
      </c>
      <c r="E167" s="19">
        <v>164.21465331409047</v>
      </c>
      <c r="F167" s="19">
        <v>176.91384491592541</v>
      </c>
      <c r="G167" s="19">
        <v>154.94634981024171</v>
      </c>
      <c r="H167" s="19">
        <v>152.9169062017954</v>
      </c>
      <c r="I167" s="19">
        <v>178.04263071471681</v>
      </c>
      <c r="J167" s="19">
        <v>162.64820914879587</v>
      </c>
      <c r="K167" s="19">
        <v>232.98556843327299</v>
      </c>
      <c r="L167" s="19">
        <v>166.72482967952979</v>
      </c>
      <c r="M167" s="19">
        <v>161.31384147619556</v>
      </c>
      <c r="N167" s="19">
        <v>160.4296834883761</v>
      </c>
      <c r="O167" s="19">
        <v>145.34183340680042</v>
      </c>
      <c r="P167" s="19">
        <v>151.90402502072416</v>
      </c>
      <c r="Q167" s="19">
        <v>186.04981658053018</v>
      </c>
      <c r="R167" s="19">
        <v>137.47021269524311</v>
      </c>
      <c r="S167" s="19">
        <v>175.87414125686121</v>
      </c>
      <c r="T167" s="19">
        <v>161.22027266782163</v>
      </c>
      <c r="U167" s="10"/>
      <c r="V167" s="18">
        <v>46082</v>
      </c>
      <c r="W167" s="19">
        <f t="shared" si="513"/>
        <v>4.2131456070222413</v>
      </c>
      <c r="X167" s="19">
        <f t="shared" si="514"/>
        <v>-1.8760034268247665</v>
      </c>
      <c r="Y167" s="19">
        <f t="shared" si="515"/>
        <v>5.0118925731810862</v>
      </c>
      <c r="Z167" s="19">
        <f t="shared" si="516"/>
        <v>4.28169851629481</v>
      </c>
      <c r="AA167" s="19">
        <f t="shared" si="517"/>
        <v>6.0201094706560525</v>
      </c>
      <c r="AB167" s="19">
        <f t="shared" si="518"/>
        <v>4.6028347564429453</v>
      </c>
      <c r="AC167" s="19">
        <f t="shared" si="519"/>
        <v>5.9959983826566514</v>
      </c>
      <c r="AD167" s="19">
        <f t="shared" si="520"/>
        <v>3.8398918262339379</v>
      </c>
      <c r="AE167" s="19">
        <f t="shared" si="521"/>
        <v>6.2625239316351156</v>
      </c>
      <c r="AF167" s="19">
        <f t="shared" si="522"/>
        <v>6.9190929852497334</v>
      </c>
      <c r="AG167" s="19">
        <f t="shared" si="523"/>
        <v>4.3294089254303429</v>
      </c>
      <c r="AH167" s="19">
        <f t="shared" si="524"/>
        <v>7.5737648726943831</v>
      </c>
      <c r="AI167" s="19">
        <f t="shared" si="525"/>
        <v>6.1882046171351561</v>
      </c>
      <c r="AJ167" s="19">
        <f t="shared" si="526"/>
        <v>4.7064833285378427</v>
      </c>
      <c r="AK167" s="19">
        <f t="shared" si="527"/>
        <v>2.3086094423746744</v>
      </c>
      <c r="AL167" s="19">
        <f t="shared" si="528"/>
        <v>3.9549355948791174</v>
      </c>
      <c r="AM167" s="19">
        <f t="shared" si="529"/>
        <v>3.3239706286064603</v>
      </c>
      <c r="AN167" s="19">
        <f t="shared" si="530"/>
        <v>5.8710469905441727</v>
      </c>
      <c r="AO167" s="19">
        <f t="shared" si="531"/>
        <v>4.8819486002274175</v>
      </c>
      <c r="AP167" s="10"/>
      <c r="AQ167" s="10"/>
      <c r="AR167" s="33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M167" s="33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</row>
    <row r="168" spans="1:84" s="35" customFormat="1" ht="21" hidden="1" x14ac:dyDescent="0.45">
      <c r="A168" s="18">
        <v>46113</v>
      </c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0"/>
      <c r="V168" s="18">
        <v>46113</v>
      </c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0"/>
      <c r="AQ168" s="10"/>
      <c r="AR168" s="33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M168" s="33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</row>
    <row r="169" spans="1:84" s="35" customFormat="1" ht="21" hidden="1" x14ac:dyDescent="0.45">
      <c r="A169" s="18">
        <v>46143</v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0"/>
      <c r="V169" s="18">
        <v>46143</v>
      </c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0"/>
      <c r="AQ169" s="10"/>
      <c r="AR169" s="33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M169" s="33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</row>
    <row r="170" spans="1:84" s="35" customFormat="1" ht="21" hidden="1" x14ac:dyDescent="0.45">
      <c r="A170" s="18">
        <v>46174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0"/>
      <c r="V170" s="18">
        <v>46174</v>
      </c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0"/>
      <c r="AQ170" s="10"/>
      <c r="AR170" s="33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M170" s="33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</row>
    <row r="171" spans="1:84" s="35" customFormat="1" ht="21" hidden="1" x14ac:dyDescent="0.45">
      <c r="A171" s="18">
        <v>46204</v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0"/>
      <c r="V171" s="18">
        <v>46204</v>
      </c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0"/>
      <c r="AQ171" s="10"/>
      <c r="AR171" s="33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M171" s="33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</row>
    <row r="172" spans="1:84" s="35" customFormat="1" ht="21" hidden="1" x14ac:dyDescent="0.45">
      <c r="A172" s="18">
        <v>46235</v>
      </c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0"/>
      <c r="V172" s="18">
        <v>46235</v>
      </c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0"/>
      <c r="AQ172" s="10"/>
      <c r="AR172" s="33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M172" s="33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</row>
    <row r="173" spans="1:84" s="35" customFormat="1" ht="21" hidden="1" x14ac:dyDescent="0.45">
      <c r="A173" s="18">
        <v>46266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0"/>
      <c r="V173" s="18">
        <v>46266</v>
      </c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0"/>
      <c r="AQ173" s="10"/>
      <c r="AR173" s="33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M173" s="33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</row>
    <row r="174" spans="1:84" s="35" customFormat="1" ht="21" hidden="1" x14ac:dyDescent="0.45">
      <c r="A174" s="18">
        <v>46296</v>
      </c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0"/>
      <c r="V174" s="18">
        <v>46296</v>
      </c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0"/>
      <c r="AQ174" s="10"/>
      <c r="AR174" s="33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M174" s="33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</row>
    <row r="175" spans="1:84" s="35" customFormat="1" ht="21" hidden="1" x14ac:dyDescent="0.45">
      <c r="A175" s="18">
        <v>46327</v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0"/>
      <c r="V175" s="18">
        <v>46327</v>
      </c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0"/>
      <c r="AQ175" s="10"/>
      <c r="AR175" s="33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M175" s="33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</row>
    <row r="176" spans="1:84" s="35" customFormat="1" ht="21" hidden="1" x14ac:dyDescent="0.45">
      <c r="A176" s="20">
        <v>46357</v>
      </c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10"/>
      <c r="V176" s="20">
        <v>46357</v>
      </c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10"/>
      <c r="AQ176" s="10"/>
      <c r="AR176" s="33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M176" s="33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</row>
    <row r="177" spans="1:84" s="35" customFormat="1" ht="21" hidden="1" x14ac:dyDescent="0.45">
      <c r="A177" s="22">
        <v>46388</v>
      </c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10"/>
      <c r="V177" s="22">
        <v>46388</v>
      </c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10"/>
      <c r="AQ177" s="10"/>
      <c r="AR177" s="33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M177" s="33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</row>
    <row r="178" spans="1:84" s="35" customFormat="1" ht="21" hidden="1" x14ac:dyDescent="0.45">
      <c r="A178" s="12">
        <v>46419</v>
      </c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0"/>
      <c r="V178" s="12">
        <v>46419</v>
      </c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0"/>
      <c r="AQ178" s="10"/>
      <c r="AR178" s="33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M178" s="33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</row>
    <row r="179" spans="1:84" s="35" customFormat="1" ht="21" hidden="1" x14ac:dyDescent="0.45">
      <c r="A179" s="12">
        <v>46447</v>
      </c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0"/>
      <c r="V179" s="12">
        <v>46447</v>
      </c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0"/>
      <c r="AQ179" s="10"/>
      <c r="AR179" s="33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M179" s="33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</row>
    <row r="180" spans="1:84" s="35" customFormat="1" ht="21" hidden="1" x14ac:dyDescent="0.45">
      <c r="A180" s="12">
        <v>46478</v>
      </c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0"/>
      <c r="V180" s="12">
        <v>46478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0"/>
      <c r="AQ180" s="10"/>
      <c r="AR180" s="33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M180" s="33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</row>
    <row r="181" spans="1:84" s="35" customFormat="1" ht="21" hidden="1" x14ac:dyDescent="0.45">
      <c r="A181" s="12">
        <v>46508</v>
      </c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0"/>
      <c r="V181" s="12">
        <v>46508</v>
      </c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0"/>
      <c r="AQ181" s="10"/>
      <c r="AR181" s="33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M181" s="33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</row>
    <row r="182" spans="1:84" s="35" customFormat="1" ht="21" hidden="1" x14ac:dyDescent="0.45">
      <c r="A182" s="12">
        <v>46539</v>
      </c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0"/>
      <c r="V182" s="12">
        <v>46539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0"/>
      <c r="AQ182" s="10"/>
      <c r="AR182" s="33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M182" s="33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</row>
    <row r="183" spans="1:84" s="35" customFormat="1" ht="21" hidden="1" x14ac:dyDescent="0.45">
      <c r="A183" s="12">
        <v>46569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0"/>
      <c r="V183" s="12">
        <v>46569</v>
      </c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0"/>
      <c r="AQ183" s="10"/>
      <c r="AR183" s="33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M183" s="33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</row>
    <row r="184" spans="1:84" s="35" customFormat="1" ht="21" hidden="1" x14ac:dyDescent="0.45">
      <c r="A184" s="12">
        <v>46600</v>
      </c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0"/>
      <c r="V184" s="12">
        <v>46600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0"/>
      <c r="AQ184" s="10"/>
      <c r="AR184" s="33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M184" s="33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</row>
    <row r="185" spans="1:84" s="35" customFormat="1" ht="21" hidden="1" x14ac:dyDescent="0.45">
      <c r="A185" s="12">
        <v>46631</v>
      </c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0"/>
      <c r="V185" s="12">
        <v>46631</v>
      </c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0"/>
      <c r="AQ185" s="10"/>
      <c r="AR185" s="33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M185" s="33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</row>
    <row r="186" spans="1:84" s="35" customFormat="1" ht="21" hidden="1" x14ac:dyDescent="0.45">
      <c r="A186" s="12">
        <v>46661</v>
      </c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0"/>
      <c r="V186" s="12">
        <v>46661</v>
      </c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0"/>
      <c r="AQ186" s="10"/>
      <c r="AR186" s="33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M186" s="33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</row>
    <row r="187" spans="1:84" s="35" customFormat="1" ht="21" hidden="1" x14ac:dyDescent="0.45">
      <c r="A187" s="12">
        <v>46692</v>
      </c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0"/>
      <c r="V187" s="12">
        <v>46692</v>
      </c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0"/>
      <c r="AQ187" s="10"/>
      <c r="AR187" s="33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M187" s="33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</row>
    <row r="188" spans="1:84" s="35" customFormat="1" ht="21" hidden="1" x14ac:dyDescent="0.45">
      <c r="A188" s="14">
        <v>46722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0"/>
      <c r="V188" s="14">
        <v>46722</v>
      </c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0"/>
      <c r="AQ188" s="10"/>
      <c r="AR188" s="33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M188" s="33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</row>
    <row r="189" spans="1:84" s="35" customFormat="1" ht="21" hidden="1" x14ac:dyDescent="0.45">
      <c r="A189" s="16">
        <v>46753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0"/>
      <c r="V189" s="16">
        <v>46753</v>
      </c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0"/>
      <c r="AQ189" s="10"/>
      <c r="AR189" s="33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M189" s="33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</row>
    <row r="190" spans="1:84" s="35" customFormat="1" ht="21" hidden="1" x14ac:dyDescent="0.45">
      <c r="A190" s="18">
        <v>46784</v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0"/>
      <c r="V190" s="18">
        <v>46784</v>
      </c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0"/>
      <c r="AQ190" s="10"/>
      <c r="AR190" s="33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M190" s="33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</row>
    <row r="191" spans="1:84" s="35" customFormat="1" ht="21" hidden="1" x14ac:dyDescent="0.45">
      <c r="A191" s="18">
        <v>46813</v>
      </c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0"/>
      <c r="V191" s="18">
        <v>46813</v>
      </c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0"/>
      <c r="AQ191" s="10"/>
      <c r="AR191" s="33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M191" s="33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</row>
    <row r="192" spans="1:84" s="35" customFormat="1" ht="21" hidden="1" x14ac:dyDescent="0.45">
      <c r="A192" s="18">
        <v>46844</v>
      </c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0"/>
      <c r="V192" s="18">
        <v>46844</v>
      </c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0"/>
      <c r="AQ192" s="10"/>
      <c r="AR192" s="33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M192" s="33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</row>
    <row r="193" spans="1:84" s="35" customFormat="1" ht="21" hidden="1" x14ac:dyDescent="0.45">
      <c r="A193" s="18">
        <v>46874</v>
      </c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0"/>
      <c r="V193" s="18">
        <v>46874</v>
      </c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0"/>
      <c r="AQ193" s="10"/>
      <c r="AR193" s="33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M193" s="33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</row>
    <row r="194" spans="1:84" s="35" customFormat="1" ht="21" hidden="1" x14ac:dyDescent="0.45">
      <c r="A194" s="18">
        <v>46905</v>
      </c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0"/>
      <c r="V194" s="18">
        <v>46905</v>
      </c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0"/>
      <c r="AQ194" s="10"/>
      <c r="AR194" s="33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M194" s="33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</row>
    <row r="195" spans="1:84" s="35" customFormat="1" ht="21" hidden="1" x14ac:dyDescent="0.45">
      <c r="A195" s="18">
        <v>46935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0"/>
      <c r="V195" s="18">
        <v>46935</v>
      </c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0"/>
      <c r="AQ195" s="10"/>
      <c r="AR195" s="33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M195" s="33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</row>
    <row r="196" spans="1:84" s="35" customFormat="1" ht="21" hidden="1" x14ac:dyDescent="0.45">
      <c r="A196" s="18">
        <v>46966</v>
      </c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0"/>
      <c r="V196" s="18">
        <v>46966</v>
      </c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0"/>
      <c r="AQ196" s="10"/>
      <c r="AR196" s="33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M196" s="33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</row>
    <row r="197" spans="1:84" s="35" customFormat="1" ht="21" hidden="1" x14ac:dyDescent="0.45">
      <c r="A197" s="18">
        <v>46997</v>
      </c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0"/>
      <c r="V197" s="18">
        <v>46997</v>
      </c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0"/>
      <c r="AQ197" s="10"/>
      <c r="AR197" s="33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M197" s="33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</row>
    <row r="198" spans="1:84" s="35" customFormat="1" ht="21" hidden="1" x14ac:dyDescent="0.45">
      <c r="A198" s="18">
        <v>47027</v>
      </c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0"/>
      <c r="V198" s="18">
        <v>47027</v>
      </c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0"/>
      <c r="AQ198" s="10"/>
      <c r="AR198" s="33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M198" s="33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</row>
    <row r="199" spans="1:84" s="35" customFormat="1" ht="21" hidden="1" x14ac:dyDescent="0.45">
      <c r="A199" s="18">
        <v>47058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0"/>
      <c r="V199" s="18">
        <v>47058</v>
      </c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0"/>
      <c r="AQ199" s="10"/>
      <c r="AR199" s="33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M199" s="33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</row>
    <row r="200" spans="1:84" s="35" customFormat="1" ht="21" hidden="1" x14ac:dyDescent="0.45">
      <c r="A200" s="20">
        <v>47088</v>
      </c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10"/>
      <c r="V200" s="20">
        <v>47088</v>
      </c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10"/>
      <c r="AQ200" s="10"/>
      <c r="AR200" s="33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M200" s="33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</row>
    <row r="201" spans="1:84" s="35" customFormat="1" ht="21" hidden="1" x14ac:dyDescent="0.45">
      <c r="A201" s="22">
        <v>47119</v>
      </c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10"/>
      <c r="V201" s="22">
        <v>47119</v>
      </c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10"/>
      <c r="AQ201" s="10"/>
      <c r="AR201" s="33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M201" s="33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</row>
    <row r="202" spans="1:84" s="35" customFormat="1" ht="21" hidden="1" x14ac:dyDescent="0.45">
      <c r="A202" s="12">
        <v>47150</v>
      </c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0"/>
      <c r="V202" s="12">
        <v>47150</v>
      </c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0"/>
      <c r="AQ202" s="10"/>
      <c r="AR202" s="33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M202" s="33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</row>
    <row r="203" spans="1:84" s="35" customFormat="1" ht="21" hidden="1" x14ac:dyDescent="0.45">
      <c r="A203" s="12">
        <v>47178</v>
      </c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0"/>
      <c r="V203" s="12">
        <v>47178</v>
      </c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0"/>
      <c r="AQ203" s="10"/>
      <c r="AR203" s="33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M203" s="33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</row>
    <row r="204" spans="1:84" s="35" customFormat="1" ht="21" hidden="1" x14ac:dyDescent="0.45">
      <c r="A204" s="12">
        <v>47209</v>
      </c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0"/>
      <c r="V204" s="12">
        <v>47209</v>
      </c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0"/>
      <c r="AQ204" s="10"/>
      <c r="AR204" s="33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M204" s="33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</row>
    <row r="205" spans="1:84" s="35" customFormat="1" ht="21" hidden="1" x14ac:dyDescent="0.45">
      <c r="A205" s="12">
        <v>47239</v>
      </c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0"/>
      <c r="V205" s="12">
        <v>47239</v>
      </c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0"/>
      <c r="AQ205" s="10"/>
      <c r="AR205" s="33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M205" s="33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</row>
    <row r="206" spans="1:84" s="35" customFormat="1" ht="21" hidden="1" x14ac:dyDescent="0.45">
      <c r="A206" s="12">
        <v>47270</v>
      </c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0"/>
      <c r="V206" s="12">
        <v>47270</v>
      </c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0"/>
      <c r="AQ206" s="10"/>
      <c r="AR206" s="33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M206" s="33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</row>
    <row r="207" spans="1:84" s="35" customFormat="1" ht="21" hidden="1" x14ac:dyDescent="0.45">
      <c r="A207" s="12">
        <v>47300</v>
      </c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0"/>
      <c r="V207" s="12">
        <v>47300</v>
      </c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0"/>
      <c r="AQ207" s="10"/>
      <c r="AR207" s="33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M207" s="33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</row>
    <row r="208" spans="1:84" s="35" customFormat="1" ht="21" hidden="1" x14ac:dyDescent="0.45">
      <c r="A208" s="12">
        <v>47331</v>
      </c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0"/>
      <c r="V208" s="12">
        <v>47331</v>
      </c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0"/>
      <c r="AQ208" s="10"/>
      <c r="AR208" s="33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M208" s="33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</row>
    <row r="209" spans="1:84" s="35" customFormat="1" ht="21" hidden="1" x14ac:dyDescent="0.45">
      <c r="A209" s="12">
        <v>47362</v>
      </c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0"/>
      <c r="V209" s="12">
        <v>47362</v>
      </c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0"/>
      <c r="AQ209" s="10"/>
      <c r="AR209" s="33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M209" s="33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</row>
    <row r="210" spans="1:84" s="35" customFormat="1" ht="21" hidden="1" x14ac:dyDescent="0.45">
      <c r="A210" s="12">
        <v>47392</v>
      </c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0"/>
      <c r="V210" s="12">
        <v>47392</v>
      </c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0"/>
      <c r="AQ210" s="10"/>
      <c r="AR210" s="33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M210" s="33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</row>
    <row r="211" spans="1:84" s="35" customFormat="1" ht="21" hidden="1" x14ac:dyDescent="0.45">
      <c r="A211" s="12">
        <v>47423</v>
      </c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0"/>
      <c r="V211" s="12">
        <v>47423</v>
      </c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0"/>
      <c r="AQ211" s="10"/>
      <c r="AR211" s="33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M211" s="33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</row>
    <row r="212" spans="1:84" s="35" customFormat="1" ht="21" hidden="1" x14ac:dyDescent="0.45">
      <c r="A212" s="14">
        <v>47453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0"/>
      <c r="V212" s="14">
        <v>47453</v>
      </c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0"/>
      <c r="AQ212" s="10"/>
      <c r="AR212" s="33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M212" s="33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</row>
    <row r="213" spans="1:84" s="35" customFormat="1" ht="21" hidden="1" x14ac:dyDescent="0.45">
      <c r="A213" s="16">
        <v>47484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0"/>
      <c r="V213" s="16">
        <v>47484</v>
      </c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0"/>
      <c r="AQ213" s="10"/>
      <c r="AR213" s="33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M213" s="33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</row>
    <row r="214" spans="1:84" s="35" customFormat="1" ht="21" hidden="1" x14ac:dyDescent="0.45">
      <c r="A214" s="18">
        <v>47515</v>
      </c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0"/>
      <c r="V214" s="18">
        <v>47515</v>
      </c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0"/>
      <c r="AQ214" s="10"/>
      <c r="AR214" s="33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M214" s="33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</row>
    <row r="215" spans="1:84" s="35" customFormat="1" ht="21" hidden="1" x14ac:dyDescent="0.45">
      <c r="A215" s="18">
        <v>47543</v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0"/>
      <c r="V215" s="18">
        <v>47543</v>
      </c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0"/>
      <c r="AQ215" s="10"/>
      <c r="AR215" s="33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M215" s="33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</row>
    <row r="216" spans="1:84" s="35" customFormat="1" ht="21" hidden="1" x14ac:dyDescent="0.45">
      <c r="A216" s="18">
        <v>47574</v>
      </c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0"/>
      <c r="V216" s="18">
        <v>47574</v>
      </c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0"/>
      <c r="AQ216" s="10"/>
      <c r="AR216" s="33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M216" s="33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</row>
    <row r="217" spans="1:84" s="35" customFormat="1" ht="21" hidden="1" x14ac:dyDescent="0.45">
      <c r="A217" s="18">
        <v>47604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0"/>
      <c r="V217" s="18">
        <v>47604</v>
      </c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0"/>
      <c r="AQ217" s="10"/>
      <c r="AR217" s="33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M217" s="33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</row>
    <row r="218" spans="1:84" s="35" customFormat="1" ht="21" hidden="1" x14ac:dyDescent="0.45">
      <c r="A218" s="18">
        <v>47635</v>
      </c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0"/>
      <c r="V218" s="18">
        <v>47635</v>
      </c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0"/>
      <c r="AQ218" s="10"/>
      <c r="AR218" s="33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M218" s="33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</row>
    <row r="219" spans="1:84" s="35" customFormat="1" ht="21" hidden="1" x14ac:dyDescent="0.45">
      <c r="A219" s="18">
        <v>47665</v>
      </c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0"/>
      <c r="V219" s="18">
        <v>47665</v>
      </c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0"/>
      <c r="AQ219" s="10"/>
      <c r="AR219" s="33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M219" s="33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</row>
    <row r="220" spans="1:84" s="35" customFormat="1" ht="21" hidden="1" x14ac:dyDescent="0.45">
      <c r="A220" s="18">
        <v>47696</v>
      </c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0"/>
      <c r="V220" s="18">
        <v>47696</v>
      </c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0"/>
      <c r="AQ220" s="10"/>
      <c r="AR220" s="33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M220" s="33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</row>
    <row r="221" spans="1:84" s="35" customFormat="1" ht="21" hidden="1" x14ac:dyDescent="0.45">
      <c r="A221" s="18">
        <v>47727</v>
      </c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0"/>
      <c r="V221" s="18">
        <v>47727</v>
      </c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0"/>
      <c r="AQ221" s="10"/>
      <c r="AR221" s="33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M221" s="33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</row>
    <row r="222" spans="1:84" s="35" customFormat="1" ht="21" hidden="1" x14ac:dyDescent="0.45">
      <c r="A222" s="18">
        <v>47757</v>
      </c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0"/>
      <c r="V222" s="18">
        <v>47757</v>
      </c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0"/>
      <c r="AQ222" s="10"/>
      <c r="AR222" s="33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M222" s="33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</row>
    <row r="223" spans="1:84" s="35" customFormat="1" ht="21" hidden="1" x14ac:dyDescent="0.45">
      <c r="A223" s="18">
        <v>47788</v>
      </c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0"/>
      <c r="V223" s="18">
        <v>47788</v>
      </c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0"/>
      <c r="AQ223" s="10"/>
      <c r="AR223" s="33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M223" s="33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</row>
    <row r="224" spans="1:84" s="35" customFormat="1" ht="21" hidden="1" x14ac:dyDescent="0.45">
      <c r="A224" s="20">
        <v>47818</v>
      </c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10"/>
      <c r="V224" s="20">
        <v>47818</v>
      </c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10"/>
      <c r="AQ224" s="10"/>
      <c r="AR224" s="33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M224" s="33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</row>
    <row r="225" spans="1:84" s="35" customFormat="1" ht="21" hidden="1" x14ac:dyDescent="0.45">
      <c r="A225" s="22">
        <v>47849</v>
      </c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10"/>
      <c r="V225" s="22">
        <v>47849</v>
      </c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10"/>
      <c r="AQ225" s="10"/>
      <c r="AR225" s="33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M225" s="33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</row>
    <row r="226" spans="1:84" s="35" customFormat="1" ht="21" hidden="1" x14ac:dyDescent="0.45">
      <c r="A226" s="12">
        <v>47880</v>
      </c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0"/>
      <c r="V226" s="12">
        <v>47880</v>
      </c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0"/>
      <c r="AQ226" s="10"/>
      <c r="AR226" s="33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M226" s="33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</row>
    <row r="227" spans="1:84" s="35" customFormat="1" ht="21" hidden="1" x14ac:dyDescent="0.45">
      <c r="A227" s="12">
        <v>47908</v>
      </c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0"/>
      <c r="V227" s="12">
        <v>47908</v>
      </c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0"/>
      <c r="AQ227" s="10"/>
      <c r="AR227" s="33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M227" s="33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</row>
    <row r="228" spans="1:84" s="35" customFormat="1" ht="21" hidden="1" x14ac:dyDescent="0.45">
      <c r="A228" s="12">
        <v>47939</v>
      </c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0"/>
      <c r="V228" s="12">
        <v>47939</v>
      </c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0"/>
      <c r="AQ228" s="10"/>
      <c r="AR228" s="33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M228" s="33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</row>
    <row r="229" spans="1:84" s="35" customFormat="1" ht="21" hidden="1" x14ac:dyDescent="0.45">
      <c r="A229" s="12">
        <v>47969</v>
      </c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0"/>
      <c r="V229" s="12">
        <v>47969</v>
      </c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0"/>
      <c r="AQ229" s="10"/>
      <c r="AR229" s="33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M229" s="33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</row>
    <row r="230" spans="1:84" s="35" customFormat="1" ht="21" hidden="1" x14ac:dyDescent="0.45">
      <c r="A230" s="12">
        <v>48000</v>
      </c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0"/>
      <c r="V230" s="12">
        <v>48000</v>
      </c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0"/>
      <c r="AQ230" s="10"/>
      <c r="AR230" s="33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M230" s="33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</row>
    <row r="231" spans="1:84" s="35" customFormat="1" ht="21" hidden="1" x14ac:dyDescent="0.45">
      <c r="A231" s="12">
        <v>48030</v>
      </c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0"/>
      <c r="V231" s="12">
        <v>48030</v>
      </c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0"/>
      <c r="AQ231" s="10"/>
      <c r="AR231" s="33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M231" s="33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</row>
    <row r="232" spans="1:84" s="35" customFormat="1" ht="21" hidden="1" x14ac:dyDescent="0.45">
      <c r="A232" s="12">
        <v>48061</v>
      </c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0"/>
      <c r="V232" s="12">
        <v>48061</v>
      </c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0"/>
      <c r="AQ232" s="10"/>
      <c r="AR232" s="33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M232" s="33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</row>
    <row r="233" spans="1:84" s="35" customFormat="1" ht="21" hidden="1" x14ac:dyDescent="0.45">
      <c r="A233" s="12">
        <v>48092</v>
      </c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0"/>
      <c r="V233" s="12">
        <v>48092</v>
      </c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0"/>
      <c r="AQ233" s="10"/>
      <c r="AR233" s="33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M233" s="33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</row>
    <row r="234" spans="1:84" s="35" customFormat="1" ht="21" hidden="1" x14ac:dyDescent="0.45">
      <c r="A234" s="12">
        <v>48122</v>
      </c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0"/>
      <c r="V234" s="12">
        <v>48122</v>
      </c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0"/>
      <c r="AQ234" s="10"/>
      <c r="AR234" s="33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M234" s="33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</row>
    <row r="235" spans="1:84" s="35" customFormat="1" ht="21" hidden="1" x14ac:dyDescent="0.45">
      <c r="A235" s="12">
        <v>48153</v>
      </c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0"/>
      <c r="V235" s="12">
        <v>48153</v>
      </c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0"/>
      <c r="AQ235" s="10"/>
      <c r="AR235" s="33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M235" s="33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</row>
    <row r="236" spans="1:84" s="35" customFormat="1" ht="21" hidden="1" x14ac:dyDescent="0.45">
      <c r="A236" s="14">
        <v>48183</v>
      </c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0"/>
      <c r="V236" s="14">
        <v>48183</v>
      </c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0"/>
      <c r="AQ236" s="10"/>
      <c r="AR236" s="33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M236" s="33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</row>
    <row r="237" spans="1:84" s="35" customFormat="1" ht="21" hidden="1" x14ac:dyDescent="0.45">
      <c r="A237" s="16">
        <v>48214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0"/>
      <c r="V237" s="16">
        <v>48214</v>
      </c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0"/>
      <c r="AQ237" s="10"/>
      <c r="AR237" s="33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M237" s="33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</row>
    <row r="238" spans="1:84" s="35" customFormat="1" ht="21" hidden="1" x14ac:dyDescent="0.45">
      <c r="A238" s="18">
        <v>48245</v>
      </c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0"/>
      <c r="V238" s="18">
        <v>48245</v>
      </c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0"/>
      <c r="AQ238" s="10"/>
      <c r="AR238" s="33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M238" s="33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</row>
    <row r="239" spans="1:84" s="35" customFormat="1" ht="21" hidden="1" x14ac:dyDescent="0.45">
      <c r="A239" s="18">
        <v>48274</v>
      </c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0"/>
      <c r="V239" s="18">
        <v>48274</v>
      </c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0"/>
      <c r="AQ239" s="10"/>
      <c r="AR239" s="33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M239" s="33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</row>
    <row r="240" spans="1:84" s="35" customFormat="1" ht="21" hidden="1" x14ac:dyDescent="0.45">
      <c r="A240" s="18">
        <v>48305</v>
      </c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0"/>
      <c r="V240" s="18">
        <v>48305</v>
      </c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0"/>
      <c r="AQ240" s="10"/>
      <c r="AR240" s="33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M240" s="33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</row>
    <row r="241" spans="1:84" s="35" customFormat="1" ht="21" hidden="1" x14ac:dyDescent="0.45">
      <c r="A241" s="18">
        <v>48335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0"/>
      <c r="V241" s="18">
        <v>48335</v>
      </c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0"/>
      <c r="AQ241" s="10"/>
      <c r="AR241" s="33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M241" s="33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</row>
    <row r="242" spans="1:84" s="35" customFormat="1" ht="21" hidden="1" x14ac:dyDescent="0.45">
      <c r="A242" s="18">
        <v>48366</v>
      </c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0"/>
      <c r="V242" s="18">
        <v>48366</v>
      </c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0"/>
      <c r="AQ242" s="10"/>
      <c r="AR242" s="33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M242" s="33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</row>
    <row r="243" spans="1:84" s="35" customFormat="1" ht="21" hidden="1" x14ac:dyDescent="0.45">
      <c r="A243" s="18">
        <v>48396</v>
      </c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0"/>
      <c r="V243" s="18">
        <v>48396</v>
      </c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0"/>
      <c r="AQ243" s="10"/>
      <c r="AR243" s="33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M243" s="33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</row>
    <row r="244" spans="1:84" s="35" customFormat="1" ht="21" hidden="1" x14ac:dyDescent="0.45">
      <c r="A244" s="18">
        <v>48427</v>
      </c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0"/>
      <c r="V244" s="18">
        <v>48427</v>
      </c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0"/>
      <c r="AQ244" s="10"/>
      <c r="AR244" s="33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M244" s="33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</row>
    <row r="245" spans="1:84" s="35" customFormat="1" ht="21" hidden="1" x14ac:dyDescent="0.45">
      <c r="A245" s="18">
        <v>48458</v>
      </c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0"/>
      <c r="V245" s="18">
        <v>48458</v>
      </c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0"/>
      <c r="AQ245" s="10"/>
      <c r="AR245" s="33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M245" s="33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</row>
    <row r="246" spans="1:84" s="35" customFormat="1" ht="21" hidden="1" x14ac:dyDescent="0.45">
      <c r="A246" s="18">
        <v>48488</v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0"/>
      <c r="V246" s="18">
        <v>48488</v>
      </c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0"/>
      <c r="AQ246" s="10"/>
      <c r="AR246" s="33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M246" s="33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</row>
    <row r="247" spans="1:84" s="35" customFormat="1" ht="21" hidden="1" x14ac:dyDescent="0.45">
      <c r="A247" s="18">
        <v>48519</v>
      </c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0"/>
      <c r="V247" s="18">
        <v>48519</v>
      </c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0"/>
      <c r="AQ247" s="10"/>
      <c r="AR247" s="33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M247" s="33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</row>
    <row r="248" spans="1:84" s="35" customFormat="1" ht="21" hidden="1" x14ac:dyDescent="0.45">
      <c r="A248" s="20">
        <v>48549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10"/>
      <c r="V248" s="20">
        <v>48549</v>
      </c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10"/>
      <c r="AQ248" s="10"/>
      <c r="AR248" s="33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M248" s="33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</row>
    <row r="249" spans="1:84" s="35" customFormat="1" ht="21" hidden="1" x14ac:dyDescent="0.45">
      <c r="A249" s="22">
        <v>48580</v>
      </c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10"/>
      <c r="V249" s="22">
        <v>48580</v>
      </c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10"/>
      <c r="AQ249" s="10"/>
      <c r="AR249" s="33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M249" s="33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</row>
    <row r="250" spans="1:84" s="35" customFormat="1" ht="21" hidden="1" x14ac:dyDescent="0.45">
      <c r="A250" s="12">
        <v>48611</v>
      </c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0"/>
      <c r="V250" s="12">
        <v>48611</v>
      </c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0"/>
      <c r="AQ250" s="10"/>
      <c r="AR250" s="33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M250" s="33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</row>
    <row r="251" spans="1:84" s="35" customFormat="1" ht="21" hidden="1" x14ac:dyDescent="0.45">
      <c r="A251" s="12">
        <v>48639</v>
      </c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0"/>
      <c r="V251" s="12">
        <v>48639</v>
      </c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0"/>
      <c r="AQ251" s="10"/>
      <c r="AR251" s="33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M251" s="33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</row>
    <row r="252" spans="1:84" s="35" customFormat="1" ht="21" hidden="1" x14ac:dyDescent="0.45">
      <c r="A252" s="12">
        <v>48670</v>
      </c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0"/>
      <c r="V252" s="12">
        <v>48670</v>
      </c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0"/>
      <c r="AQ252" s="10"/>
      <c r="AR252" s="33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M252" s="33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</row>
    <row r="253" spans="1:84" s="35" customFormat="1" ht="21" hidden="1" x14ac:dyDescent="0.45">
      <c r="A253" s="12">
        <v>48700</v>
      </c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0"/>
      <c r="V253" s="12">
        <v>48700</v>
      </c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0"/>
      <c r="AQ253" s="10"/>
      <c r="AR253" s="33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M253" s="33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</row>
    <row r="254" spans="1:84" s="35" customFormat="1" ht="21" hidden="1" x14ac:dyDescent="0.45">
      <c r="A254" s="12">
        <v>48731</v>
      </c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0"/>
      <c r="V254" s="12">
        <v>48731</v>
      </c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0"/>
      <c r="AQ254" s="10"/>
      <c r="AR254" s="33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M254" s="33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</row>
    <row r="255" spans="1:84" s="35" customFormat="1" ht="21" hidden="1" x14ac:dyDescent="0.45">
      <c r="A255" s="12">
        <v>48761</v>
      </c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0"/>
      <c r="V255" s="12">
        <v>48761</v>
      </c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0"/>
      <c r="AQ255" s="10"/>
      <c r="AR255" s="33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M255" s="33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</row>
    <row r="256" spans="1:84" s="35" customFormat="1" ht="21" hidden="1" x14ac:dyDescent="0.45">
      <c r="A256" s="12">
        <v>48792</v>
      </c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0"/>
      <c r="V256" s="12">
        <v>48792</v>
      </c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0"/>
      <c r="AQ256" s="10"/>
      <c r="AR256" s="33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M256" s="33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</row>
    <row r="257" spans="1:84" s="35" customFormat="1" ht="21" hidden="1" x14ac:dyDescent="0.45">
      <c r="A257" s="12">
        <v>48823</v>
      </c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0"/>
      <c r="V257" s="12">
        <v>48823</v>
      </c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0"/>
      <c r="AQ257" s="10"/>
      <c r="AR257" s="33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M257" s="33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</row>
    <row r="258" spans="1:84" s="35" customFormat="1" ht="21" hidden="1" x14ac:dyDescent="0.45">
      <c r="A258" s="12">
        <v>48853</v>
      </c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0"/>
      <c r="V258" s="12">
        <v>48853</v>
      </c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0"/>
      <c r="AQ258" s="10"/>
      <c r="AR258" s="33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M258" s="33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</row>
    <row r="259" spans="1:84" s="35" customFormat="1" ht="21" hidden="1" x14ac:dyDescent="0.45">
      <c r="A259" s="12">
        <v>48884</v>
      </c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0"/>
      <c r="V259" s="12">
        <v>48884</v>
      </c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0"/>
      <c r="AQ259" s="10"/>
      <c r="AR259" s="33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M259" s="33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</row>
    <row r="260" spans="1:84" s="35" customFormat="1" ht="21" hidden="1" x14ac:dyDescent="0.45">
      <c r="A260" s="14">
        <v>48914</v>
      </c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0"/>
      <c r="V260" s="14">
        <v>48914</v>
      </c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0"/>
      <c r="AQ260" s="10"/>
      <c r="AR260" s="33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M260" s="33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</row>
    <row r="261" spans="1:84" s="35" customFormat="1" ht="21" hidden="1" x14ac:dyDescent="0.45">
      <c r="A261" s="16">
        <v>48945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0"/>
      <c r="V261" s="16">
        <v>48945</v>
      </c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0"/>
      <c r="AQ261" s="10"/>
      <c r="AR261" s="33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M261" s="33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</row>
    <row r="262" spans="1:84" s="35" customFormat="1" ht="21" hidden="1" x14ac:dyDescent="0.45">
      <c r="A262" s="18">
        <v>48976</v>
      </c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0"/>
      <c r="V262" s="18">
        <v>48976</v>
      </c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0"/>
      <c r="AQ262" s="10"/>
      <c r="AR262" s="33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M262" s="33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</row>
    <row r="263" spans="1:84" s="35" customFormat="1" ht="21" hidden="1" x14ac:dyDescent="0.45">
      <c r="A263" s="18">
        <v>49004</v>
      </c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0"/>
      <c r="V263" s="18">
        <v>49004</v>
      </c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0"/>
      <c r="AQ263" s="10"/>
      <c r="AR263" s="33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M263" s="33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</row>
    <row r="264" spans="1:84" s="35" customFormat="1" ht="21" hidden="1" x14ac:dyDescent="0.45">
      <c r="A264" s="18">
        <v>49035</v>
      </c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0"/>
      <c r="V264" s="18">
        <v>49035</v>
      </c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0"/>
      <c r="AQ264" s="10"/>
      <c r="AR264" s="33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M264" s="33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</row>
    <row r="265" spans="1:84" s="35" customFormat="1" ht="21" hidden="1" x14ac:dyDescent="0.45">
      <c r="A265" s="18">
        <v>49065</v>
      </c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0"/>
      <c r="V265" s="18">
        <v>49065</v>
      </c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0"/>
      <c r="AQ265" s="10"/>
      <c r="AR265" s="33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M265" s="33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</row>
    <row r="266" spans="1:84" s="35" customFormat="1" ht="21" hidden="1" x14ac:dyDescent="0.45">
      <c r="A266" s="18">
        <v>49096</v>
      </c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0"/>
      <c r="V266" s="18">
        <v>49096</v>
      </c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0"/>
      <c r="AQ266" s="10"/>
      <c r="AR266" s="33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M266" s="33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</row>
    <row r="267" spans="1:84" s="35" customFormat="1" ht="21" hidden="1" x14ac:dyDescent="0.45">
      <c r="A267" s="18">
        <v>49126</v>
      </c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0"/>
      <c r="V267" s="18">
        <v>49126</v>
      </c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0"/>
      <c r="AQ267" s="10"/>
      <c r="AR267" s="33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M267" s="33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D267" s="34"/>
      <c r="CE267" s="34"/>
      <c r="CF267" s="34"/>
    </row>
    <row r="268" spans="1:84" s="35" customFormat="1" ht="21" hidden="1" x14ac:dyDescent="0.45">
      <c r="A268" s="18">
        <v>49157</v>
      </c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0"/>
      <c r="V268" s="18">
        <v>49157</v>
      </c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0"/>
      <c r="AQ268" s="10"/>
      <c r="AR268" s="33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M268" s="33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D268" s="34"/>
      <c r="CE268" s="34"/>
      <c r="CF268" s="34"/>
    </row>
    <row r="269" spans="1:84" s="35" customFormat="1" ht="21" hidden="1" x14ac:dyDescent="0.45">
      <c r="A269" s="18">
        <v>49188</v>
      </c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0"/>
      <c r="V269" s="18">
        <v>49188</v>
      </c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0"/>
      <c r="AQ269" s="10"/>
      <c r="AR269" s="33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M269" s="33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D269" s="34"/>
      <c r="CE269" s="34"/>
      <c r="CF269" s="34"/>
    </row>
    <row r="270" spans="1:84" s="35" customFormat="1" ht="21" hidden="1" x14ac:dyDescent="0.45">
      <c r="A270" s="18">
        <v>49218</v>
      </c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0"/>
      <c r="V270" s="18">
        <v>49218</v>
      </c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0"/>
      <c r="AQ270" s="10"/>
      <c r="AR270" s="33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M270" s="33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D270" s="34"/>
      <c r="CE270" s="34"/>
      <c r="CF270" s="34"/>
    </row>
    <row r="271" spans="1:84" s="35" customFormat="1" ht="21" hidden="1" x14ac:dyDescent="0.45">
      <c r="A271" s="18">
        <v>49249</v>
      </c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0"/>
      <c r="V271" s="18">
        <v>49249</v>
      </c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0"/>
      <c r="AQ271" s="10"/>
      <c r="AR271" s="33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M271" s="33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D271" s="34"/>
      <c r="CE271" s="34"/>
      <c r="CF271" s="34"/>
    </row>
    <row r="272" spans="1:84" s="35" customFormat="1" ht="21" hidden="1" x14ac:dyDescent="0.45">
      <c r="A272" s="20">
        <v>49279</v>
      </c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10"/>
      <c r="V272" s="20">
        <v>49279</v>
      </c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10"/>
      <c r="AQ272" s="10"/>
      <c r="AR272" s="33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M272" s="33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</row>
    <row r="273" spans="1:84" s="35" customFormat="1" ht="21" hidden="1" x14ac:dyDescent="0.45">
      <c r="A273" s="22">
        <v>49310</v>
      </c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10"/>
      <c r="V273" s="22">
        <v>49310</v>
      </c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10"/>
      <c r="AQ273" s="10"/>
      <c r="AR273" s="33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M273" s="33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</row>
    <row r="274" spans="1:84" s="35" customFormat="1" ht="21" hidden="1" x14ac:dyDescent="0.45">
      <c r="A274" s="12">
        <v>49341</v>
      </c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0"/>
      <c r="V274" s="12">
        <v>49341</v>
      </c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0"/>
      <c r="AQ274" s="10"/>
      <c r="AR274" s="33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M274" s="33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</row>
    <row r="275" spans="1:84" s="35" customFormat="1" ht="21" hidden="1" x14ac:dyDescent="0.45">
      <c r="A275" s="12">
        <v>49369</v>
      </c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0"/>
      <c r="V275" s="12">
        <v>49369</v>
      </c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0"/>
      <c r="AQ275" s="10"/>
      <c r="AR275" s="33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M275" s="33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</row>
    <row r="276" spans="1:84" s="35" customFormat="1" ht="21" hidden="1" x14ac:dyDescent="0.45">
      <c r="A276" s="12">
        <v>49400</v>
      </c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0"/>
      <c r="V276" s="12">
        <v>49400</v>
      </c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0"/>
      <c r="AQ276" s="10"/>
      <c r="AR276" s="33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M276" s="33"/>
      <c r="BN276" s="34"/>
      <c r="BO276" s="34"/>
      <c r="BP276" s="34"/>
      <c r="BQ276" s="34"/>
      <c r="BR276" s="34"/>
      <c r="BS276" s="34"/>
      <c r="BT276" s="34"/>
      <c r="BU276" s="34"/>
      <c r="BV276" s="34"/>
      <c r="BW276" s="34"/>
      <c r="BX276" s="34"/>
      <c r="BY276" s="34"/>
      <c r="BZ276" s="34"/>
      <c r="CA276" s="34"/>
      <c r="CB276" s="34"/>
      <c r="CC276" s="34"/>
      <c r="CD276" s="34"/>
      <c r="CE276" s="34"/>
      <c r="CF276" s="34"/>
    </row>
    <row r="277" spans="1:84" s="35" customFormat="1" ht="21" hidden="1" x14ac:dyDescent="0.45">
      <c r="A277" s="12">
        <v>49430</v>
      </c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0"/>
      <c r="V277" s="12">
        <v>49430</v>
      </c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0"/>
      <c r="AQ277" s="10"/>
      <c r="AR277" s="33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M277" s="33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</row>
    <row r="278" spans="1:84" s="35" customFormat="1" ht="21" hidden="1" x14ac:dyDescent="0.45">
      <c r="A278" s="12">
        <v>49461</v>
      </c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0"/>
      <c r="V278" s="12">
        <v>49461</v>
      </c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0"/>
      <c r="AQ278" s="10"/>
      <c r="AR278" s="33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M278" s="33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</row>
    <row r="279" spans="1:84" s="35" customFormat="1" ht="21" hidden="1" x14ac:dyDescent="0.45">
      <c r="A279" s="12">
        <v>49491</v>
      </c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0"/>
      <c r="V279" s="12">
        <v>49491</v>
      </c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0"/>
      <c r="AQ279" s="10"/>
      <c r="AR279" s="33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M279" s="33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</row>
    <row r="280" spans="1:84" s="35" customFormat="1" ht="21" hidden="1" x14ac:dyDescent="0.45">
      <c r="A280" s="12">
        <v>49522</v>
      </c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0"/>
      <c r="V280" s="12">
        <v>49522</v>
      </c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0"/>
      <c r="AQ280" s="10"/>
      <c r="AR280" s="33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M280" s="33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</row>
    <row r="281" spans="1:84" s="35" customFormat="1" ht="21" hidden="1" x14ac:dyDescent="0.45">
      <c r="A281" s="12">
        <v>49553</v>
      </c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0"/>
      <c r="V281" s="12">
        <v>49553</v>
      </c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0"/>
      <c r="AQ281" s="10"/>
      <c r="AR281" s="33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M281" s="33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</row>
    <row r="282" spans="1:84" s="35" customFormat="1" ht="21" hidden="1" x14ac:dyDescent="0.45">
      <c r="A282" s="12">
        <v>49583</v>
      </c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0"/>
      <c r="V282" s="12">
        <v>49583</v>
      </c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0"/>
      <c r="AQ282" s="10"/>
      <c r="AR282" s="33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M282" s="33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</row>
    <row r="283" spans="1:84" s="35" customFormat="1" ht="21" hidden="1" x14ac:dyDescent="0.45">
      <c r="A283" s="12">
        <v>49614</v>
      </c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0"/>
      <c r="V283" s="12">
        <v>49614</v>
      </c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0"/>
      <c r="AQ283" s="10"/>
      <c r="AR283" s="33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M283" s="33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D283" s="34"/>
      <c r="CE283" s="34"/>
      <c r="CF283" s="34"/>
    </row>
    <row r="284" spans="1:84" s="35" customFormat="1" ht="21" hidden="1" x14ac:dyDescent="0.45">
      <c r="A284" s="14">
        <v>49644</v>
      </c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0"/>
      <c r="V284" s="14">
        <v>49644</v>
      </c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0"/>
      <c r="AQ284" s="10"/>
      <c r="AR284" s="33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M284" s="33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D284" s="34"/>
      <c r="CE284" s="34"/>
      <c r="CF284" s="34"/>
    </row>
    <row r="285" spans="1:84" s="35" customFormat="1" ht="21" hidden="1" x14ac:dyDescent="0.45">
      <c r="A285" s="16">
        <v>49675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0"/>
      <c r="V285" s="16">
        <v>49675</v>
      </c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0"/>
      <c r="AQ285" s="10"/>
      <c r="AR285" s="33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M285" s="33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</row>
    <row r="286" spans="1:84" s="35" customFormat="1" ht="21" hidden="1" x14ac:dyDescent="0.45">
      <c r="A286" s="18">
        <v>49706</v>
      </c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0"/>
      <c r="V286" s="18">
        <v>49706</v>
      </c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0"/>
      <c r="AQ286" s="10"/>
      <c r="AR286" s="33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M286" s="33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D286" s="34"/>
      <c r="CE286" s="34"/>
      <c r="CF286" s="34"/>
    </row>
    <row r="287" spans="1:84" s="35" customFormat="1" ht="21" hidden="1" x14ac:dyDescent="0.45">
      <c r="A287" s="18">
        <v>49735</v>
      </c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0"/>
      <c r="V287" s="18">
        <v>49735</v>
      </c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0"/>
      <c r="AQ287" s="10"/>
      <c r="AR287" s="33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M287" s="33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D287" s="34"/>
      <c r="CE287" s="34"/>
      <c r="CF287" s="34"/>
    </row>
    <row r="288" spans="1:84" s="35" customFormat="1" ht="21" hidden="1" x14ac:dyDescent="0.45">
      <c r="A288" s="18">
        <v>49766</v>
      </c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0"/>
      <c r="V288" s="18">
        <v>49766</v>
      </c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0"/>
      <c r="AQ288" s="10"/>
      <c r="AR288" s="33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M288" s="33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D288" s="34"/>
      <c r="CE288" s="34"/>
      <c r="CF288" s="34"/>
    </row>
    <row r="289" spans="1:84" s="35" customFormat="1" ht="21" hidden="1" x14ac:dyDescent="0.45">
      <c r="A289" s="18">
        <v>49796</v>
      </c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0"/>
      <c r="V289" s="18">
        <v>49796</v>
      </c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0"/>
      <c r="AQ289" s="10"/>
      <c r="AR289" s="33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M289" s="33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</row>
    <row r="290" spans="1:84" s="35" customFormat="1" ht="21" hidden="1" x14ac:dyDescent="0.45">
      <c r="A290" s="18">
        <v>49827</v>
      </c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0"/>
      <c r="V290" s="18">
        <v>49827</v>
      </c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0"/>
      <c r="AQ290" s="10"/>
      <c r="AR290" s="33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M290" s="33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</row>
    <row r="291" spans="1:84" s="35" customFormat="1" ht="21" hidden="1" x14ac:dyDescent="0.45">
      <c r="A291" s="18">
        <v>49857</v>
      </c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0"/>
      <c r="V291" s="18">
        <v>49857</v>
      </c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0"/>
      <c r="AQ291" s="10"/>
      <c r="AR291" s="33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M291" s="33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D291" s="34"/>
      <c r="CE291" s="34"/>
      <c r="CF291" s="34"/>
    </row>
    <row r="292" spans="1:84" s="35" customFormat="1" ht="21" hidden="1" x14ac:dyDescent="0.45">
      <c r="A292" s="18">
        <v>49888</v>
      </c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0"/>
      <c r="V292" s="18">
        <v>49888</v>
      </c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0"/>
      <c r="AQ292" s="10"/>
      <c r="AR292" s="33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M292" s="33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</row>
    <row r="293" spans="1:84" s="35" customFormat="1" ht="21" hidden="1" x14ac:dyDescent="0.45">
      <c r="A293" s="18">
        <v>49919</v>
      </c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0"/>
      <c r="V293" s="18">
        <v>49919</v>
      </c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0"/>
      <c r="AQ293" s="10"/>
      <c r="AR293" s="33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M293" s="33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</row>
    <row r="294" spans="1:84" s="35" customFormat="1" ht="21" hidden="1" x14ac:dyDescent="0.45">
      <c r="A294" s="18">
        <v>49949</v>
      </c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0"/>
      <c r="V294" s="18">
        <v>49949</v>
      </c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0"/>
      <c r="AQ294" s="10"/>
      <c r="AR294" s="33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M294" s="33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D294" s="34"/>
      <c r="CE294" s="34"/>
      <c r="CF294" s="34"/>
    </row>
    <row r="295" spans="1:84" s="35" customFormat="1" ht="21" hidden="1" x14ac:dyDescent="0.45">
      <c r="A295" s="18">
        <v>49980</v>
      </c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0"/>
      <c r="V295" s="18">
        <v>49980</v>
      </c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0"/>
      <c r="AQ295" s="10"/>
      <c r="AR295" s="33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M295" s="33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D295" s="34"/>
      <c r="CE295" s="34"/>
      <c r="CF295" s="34"/>
    </row>
    <row r="296" spans="1:84" s="35" customFormat="1" ht="21" hidden="1" x14ac:dyDescent="0.45">
      <c r="A296" s="20">
        <v>50010</v>
      </c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10"/>
      <c r="V296" s="20">
        <v>50010</v>
      </c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10"/>
      <c r="AQ296" s="10"/>
      <c r="AR296" s="33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M296" s="33"/>
      <c r="BN296" s="34"/>
      <c r="BO296" s="34"/>
      <c r="BP296" s="34"/>
      <c r="BQ296" s="34"/>
      <c r="BR296" s="34"/>
      <c r="BS296" s="34"/>
      <c r="BT296" s="34"/>
      <c r="BU296" s="34"/>
      <c r="BV296" s="34"/>
      <c r="BW296" s="34"/>
      <c r="BX296" s="34"/>
      <c r="BY296" s="34"/>
      <c r="BZ296" s="34"/>
      <c r="CA296" s="34"/>
      <c r="CB296" s="34"/>
      <c r="CC296" s="34"/>
      <c r="CD296" s="34"/>
      <c r="CE296" s="34"/>
      <c r="CF296" s="34"/>
    </row>
    <row r="297" spans="1:84" s="35" customFormat="1" ht="21" hidden="1" x14ac:dyDescent="0.45">
      <c r="A297" s="22">
        <v>50041</v>
      </c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10"/>
      <c r="V297" s="22">
        <v>50041</v>
      </c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10"/>
      <c r="AQ297" s="10"/>
      <c r="AR297" s="33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M297" s="33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4"/>
      <c r="CA297" s="34"/>
      <c r="CB297" s="34"/>
      <c r="CC297" s="34"/>
      <c r="CD297" s="34"/>
      <c r="CE297" s="34"/>
      <c r="CF297" s="34"/>
    </row>
    <row r="298" spans="1:84" s="35" customFormat="1" ht="21" hidden="1" x14ac:dyDescent="0.45">
      <c r="A298" s="12">
        <v>50072</v>
      </c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0"/>
      <c r="V298" s="12">
        <v>50072</v>
      </c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0"/>
      <c r="AQ298" s="10"/>
      <c r="AR298" s="33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M298" s="33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4"/>
      <c r="CA298" s="34"/>
      <c r="CB298" s="34"/>
      <c r="CC298" s="34"/>
      <c r="CD298" s="34"/>
      <c r="CE298" s="34"/>
      <c r="CF298" s="34"/>
    </row>
    <row r="299" spans="1:84" s="35" customFormat="1" ht="21" hidden="1" x14ac:dyDescent="0.45">
      <c r="A299" s="12">
        <v>50100</v>
      </c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0"/>
      <c r="V299" s="12">
        <v>50100</v>
      </c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0"/>
      <c r="AQ299" s="10"/>
      <c r="AR299" s="33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M299" s="33"/>
      <c r="BN299" s="34"/>
      <c r="BO299" s="34"/>
      <c r="BP299" s="34"/>
      <c r="BQ299" s="34"/>
      <c r="BR299" s="34"/>
      <c r="BS299" s="34"/>
      <c r="BT299" s="34"/>
      <c r="BU299" s="34"/>
      <c r="BV299" s="34"/>
      <c r="BW299" s="34"/>
      <c r="BX299" s="34"/>
      <c r="BY299" s="34"/>
      <c r="BZ299" s="34"/>
      <c r="CA299" s="34"/>
      <c r="CB299" s="34"/>
      <c r="CC299" s="34"/>
      <c r="CD299" s="34"/>
      <c r="CE299" s="34"/>
      <c r="CF299" s="34"/>
    </row>
    <row r="300" spans="1:84" s="35" customFormat="1" ht="21" hidden="1" x14ac:dyDescent="0.45">
      <c r="A300" s="12">
        <v>50131</v>
      </c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0"/>
      <c r="V300" s="12">
        <v>50131</v>
      </c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0"/>
      <c r="AQ300" s="10"/>
      <c r="AR300" s="33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M300" s="33"/>
      <c r="BN300" s="34"/>
      <c r="BO300" s="34"/>
      <c r="BP300" s="34"/>
      <c r="BQ300" s="34"/>
      <c r="BR300" s="34"/>
      <c r="BS300" s="34"/>
      <c r="BT300" s="34"/>
      <c r="BU300" s="34"/>
      <c r="BV300" s="34"/>
      <c r="BW300" s="34"/>
      <c r="BX300" s="34"/>
      <c r="BY300" s="34"/>
      <c r="BZ300" s="34"/>
      <c r="CA300" s="34"/>
      <c r="CB300" s="34"/>
      <c r="CC300" s="34"/>
      <c r="CD300" s="34"/>
      <c r="CE300" s="34"/>
      <c r="CF300" s="34"/>
    </row>
    <row r="301" spans="1:84" s="35" customFormat="1" ht="21" hidden="1" x14ac:dyDescent="0.45">
      <c r="A301" s="12">
        <v>50161</v>
      </c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0"/>
      <c r="V301" s="12">
        <v>50161</v>
      </c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0"/>
      <c r="AQ301" s="10"/>
      <c r="AR301" s="33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M301" s="33"/>
      <c r="BN301" s="34"/>
      <c r="BO301" s="34"/>
      <c r="BP301" s="34"/>
      <c r="BQ301" s="34"/>
      <c r="BR301" s="34"/>
      <c r="BS301" s="34"/>
      <c r="BT301" s="34"/>
      <c r="BU301" s="34"/>
      <c r="BV301" s="34"/>
      <c r="BW301" s="34"/>
      <c r="BX301" s="34"/>
      <c r="BY301" s="34"/>
      <c r="BZ301" s="34"/>
      <c r="CA301" s="34"/>
      <c r="CB301" s="34"/>
      <c r="CC301" s="34"/>
      <c r="CD301" s="34"/>
      <c r="CE301" s="34"/>
      <c r="CF301" s="34"/>
    </row>
    <row r="302" spans="1:84" s="35" customFormat="1" ht="21" hidden="1" x14ac:dyDescent="0.45">
      <c r="A302" s="12">
        <v>50192</v>
      </c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0"/>
      <c r="V302" s="12">
        <v>50192</v>
      </c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0"/>
      <c r="AQ302" s="10"/>
      <c r="AR302" s="33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M302" s="33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D302" s="34"/>
      <c r="CE302" s="34"/>
      <c r="CF302" s="34"/>
    </row>
    <row r="303" spans="1:84" s="35" customFormat="1" ht="21" hidden="1" x14ac:dyDescent="0.45">
      <c r="A303" s="12">
        <v>50222</v>
      </c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0"/>
      <c r="V303" s="12">
        <v>50222</v>
      </c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0"/>
      <c r="AQ303" s="10"/>
      <c r="AR303" s="33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M303" s="33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D303" s="34"/>
      <c r="CE303" s="34"/>
      <c r="CF303" s="34"/>
    </row>
    <row r="304" spans="1:84" s="35" customFormat="1" ht="21" hidden="1" x14ac:dyDescent="0.45">
      <c r="A304" s="12">
        <v>50253</v>
      </c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0"/>
      <c r="V304" s="12">
        <v>50253</v>
      </c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0"/>
      <c r="AQ304" s="10"/>
      <c r="AR304" s="33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M304" s="33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D304" s="34"/>
      <c r="CE304" s="34"/>
      <c r="CF304" s="34"/>
    </row>
    <row r="305" spans="1:84" s="35" customFormat="1" ht="21" hidden="1" x14ac:dyDescent="0.45">
      <c r="A305" s="12">
        <v>50284</v>
      </c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0"/>
      <c r="V305" s="12">
        <v>50284</v>
      </c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0"/>
      <c r="AQ305" s="10"/>
      <c r="AR305" s="33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M305" s="33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D305" s="34"/>
      <c r="CE305" s="34"/>
      <c r="CF305" s="34"/>
    </row>
    <row r="306" spans="1:84" s="35" customFormat="1" ht="21" hidden="1" x14ac:dyDescent="0.45">
      <c r="A306" s="12">
        <v>50314</v>
      </c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0"/>
      <c r="V306" s="12">
        <v>50314</v>
      </c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0"/>
      <c r="AQ306" s="10"/>
      <c r="AR306" s="33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M306" s="33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D306" s="34"/>
      <c r="CE306" s="34"/>
      <c r="CF306" s="34"/>
    </row>
    <row r="307" spans="1:84" s="35" customFormat="1" ht="21" hidden="1" x14ac:dyDescent="0.45">
      <c r="A307" s="12">
        <v>50345</v>
      </c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0"/>
      <c r="V307" s="12">
        <v>50345</v>
      </c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0"/>
      <c r="AQ307" s="10"/>
      <c r="AR307" s="33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M307" s="33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D307" s="34"/>
      <c r="CE307" s="34"/>
      <c r="CF307" s="34"/>
    </row>
    <row r="308" spans="1:84" s="35" customFormat="1" ht="21" hidden="1" x14ac:dyDescent="0.45">
      <c r="A308" s="14">
        <v>50375</v>
      </c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0"/>
      <c r="V308" s="14">
        <v>50375</v>
      </c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0"/>
      <c r="AQ308" s="10"/>
      <c r="AR308" s="33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M308" s="33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</row>
    <row r="309" spans="1:84" s="35" customFormat="1" ht="21" hidden="1" x14ac:dyDescent="0.45">
      <c r="A309" s="16">
        <v>50406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0"/>
      <c r="V309" s="16">
        <v>50406</v>
      </c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0"/>
      <c r="AQ309" s="10"/>
      <c r="AR309" s="33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M309" s="33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</row>
    <row r="310" spans="1:84" s="35" customFormat="1" ht="21" hidden="1" x14ac:dyDescent="0.45">
      <c r="A310" s="18">
        <v>50437</v>
      </c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0"/>
      <c r="V310" s="18">
        <v>50437</v>
      </c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0"/>
      <c r="AQ310" s="10"/>
      <c r="AR310" s="33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M310" s="33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</row>
    <row r="311" spans="1:84" s="35" customFormat="1" ht="21" hidden="1" x14ac:dyDescent="0.45">
      <c r="A311" s="18">
        <v>50465</v>
      </c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0"/>
      <c r="V311" s="18">
        <v>50465</v>
      </c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0"/>
      <c r="AQ311" s="10"/>
      <c r="AR311" s="33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M311" s="33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</row>
    <row r="312" spans="1:84" s="35" customFormat="1" ht="21" hidden="1" x14ac:dyDescent="0.45">
      <c r="A312" s="18">
        <v>50496</v>
      </c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0"/>
      <c r="V312" s="18">
        <v>50496</v>
      </c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0"/>
      <c r="AQ312" s="10"/>
      <c r="AR312" s="33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  <c r="BH312" s="34"/>
      <c r="BI312" s="34"/>
      <c r="BJ312" s="34"/>
      <c r="BK312" s="34"/>
      <c r="BM312" s="33"/>
      <c r="BN312" s="34"/>
      <c r="BO312" s="34"/>
      <c r="BP312" s="34"/>
      <c r="BQ312" s="34"/>
      <c r="BR312" s="34"/>
      <c r="BS312" s="34"/>
      <c r="BT312" s="34"/>
      <c r="BU312" s="34"/>
      <c r="BV312" s="34"/>
      <c r="BW312" s="34"/>
      <c r="BX312" s="34"/>
      <c r="BY312" s="34"/>
      <c r="BZ312" s="34"/>
      <c r="CA312" s="34"/>
      <c r="CB312" s="34"/>
      <c r="CC312" s="34"/>
      <c r="CD312" s="34"/>
      <c r="CE312" s="34"/>
      <c r="CF312" s="34"/>
    </row>
    <row r="313" spans="1:84" s="35" customFormat="1" ht="21" hidden="1" x14ac:dyDescent="0.45">
      <c r="A313" s="18">
        <v>50526</v>
      </c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0"/>
      <c r="V313" s="18">
        <v>50526</v>
      </c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0"/>
      <c r="AQ313" s="10"/>
      <c r="AR313" s="33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M313" s="33"/>
      <c r="BN313" s="34"/>
      <c r="BO313" s="34"/>
      <c r="BP313" s="34"/>
      <c r="BQ313" s="34"/>
      <c r="BR313" s="34"/>
      <c r="BS313" s="34"/>
      <c r="BT313" s="34"/>
      <c r="BU313" s="34"/>
      <c r="BV313" s="34"/>
      <c r="BW313" s="34"/>
      <c r="BX313" s="34"/>
      <c r="BY313" s="34"/>
      <c r="BZ313" s="34"/>
      <c r="CA313" s="34"/>
      <c r="CB313" s="34"/>
      <c r="CC313" s="34"/>
      <c r="CD313" s="34"/>
      <c r="CE313" s="34"/>
      <c r="CF313" s="34"/>
    </row>
    <row r="314" spans="1:84" s="35" customFormat="1" ht="21" hidden="1" x14ac:dyDescent="0.45">
      <c r="A314" s="18">
        <v>50557</v>
      </c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0"/>
      <c r="V314" s="18">
        <v>50557</v>
      </c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0"/>
      <c r="AQ314" s="10"/>
      <c r="AR314" s="33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4"/>
      <c r="BK314" s="34"/>
      <c r="BM314" s="33"/>
      <c r="BN314" s="34"/>
      <c r="BO314" s="34"/>
      <c r="BP314" s="34"/>
      <c r="BQ314" s="34"/>
      <c r="BR314" s="34"/>
      <c r="BS314" s="34"/>
      <c r="BT314" s="34"/>
      <c r="BU314" s="34"/>
      <c r="BV314" s="34"/>
      <c r="BW314" s="34"/>
      <c r="BX314" s="34"/>
      <c r="BY314" s="34"/>
      <c r="BZ314" s="34"/>
      <c r="CA314" s="34"/>
      <c r="CB314" s="34"/>
      <c r="CC314" s="34"/>
      <c r="CD314" s="34"/>
      <c r="CE314" s="34"/>
      <c r="CF314" s="34"/>
    </row>
    <row r="315" spans="1:84" s="35" customFormat="1" ht="21" hidden="1" x14ac:dyDescent="0.45">
      <c r="A315" s="18">
        <v>50587</v>
      </c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0"/>
      <c r="V315" s="18">
        <v>50587</v>
      </c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0"/>
      <c r="AQ315" s="10"/>
      <c r="AR315" s="33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M315" s="33"/>
      <c r="BN315" s="34"/>
      <c r="BO315" s="34"/>
      <c r="BP315" s="34"/>
      <c r="BQ315" s="34"/>
      <c r="BR315" s="34"/>
      <c r="BS315" s="34"/>
      <c r="BT315" s="34"/>
      <c r="BU315" s="34"/>
      <c r="BV315" s="34"/>
      <c r="BW315" s="34"/>
      <c r="BX315" s="34"/>
      <c r="BY315" s="34"/>
      <c r="BZ315" s="34"/>
      <c r="CA315" s="34"/>
      <c r="CB315" s="34"/>
      <c r="CC315" s="34"/>
      <c r="CD315" s="34"/>
      <c r="CE315" s="34"/>
      <c r="CF315" s="34"/>
    </row>
    <row r="316" spans="1:84" s="35" customFormat="1" ht="21" hidden="1" x14ac:dyDescent="0.45">
      <c r="A316" s="18">
        <v>50618</v>
      </c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0"/>
      <c r="V316" s="18">
        <v>50618</v>
      </c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0"/>
      <c r="AQ316" s="10"/>
      <c r="AR316" s="33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4"/>
      <c r="BK316" s="34"/>
      <c r="BM316" s="33"/>
      <c r="BN316" s="34"/>
      <c r="BO316" s="34"/>
      <c r="BP316" s="34"/>
      <c r="BQ316" s="34"/>
      <c r="BR316" s="34"/>
      <c r="BS316" s="34"/>
      <c r="BT316" s="34"/>
      <c r="BU316" s="34"/>
      <c r="BV316" s="34"/>
      <c r="BW316" s="34"/>
      <c r="BX316" s="34"/>
      <c r="BY316" s="34"/>
      <c r="BZ316" s="34"/>
      <c r="CA316" s="34"/>
      <c r="CB316" s="34"/>
      <c r="CC316" s="34"/>
      <c r="CD316" s="34"/>
      <c r="CE316" s="34"/>
      <c r="CF316" s="34"/>
    </row>
    <row r="317" spans="1:84" s="35" customFormat="1" ht="21" hidden="1" x14ac:dyDescent="0.45">
      <c r="A317" s="18">
        <v>50649</v>
      </c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0"/>
      <c r="V317" s="18">
        <v>50649</v>
      </c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0"/>
      <c r="AQ317" s="10"/>
      <c r="AR317" s="33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4"/>
      <c r="BK317" s="34"/>
      <c r="BM317" s="33"/>
      <c r="BN317" s="34"/>
      <c r="BO317" s="34"/>
      <c r="BP317" s="34"/>
      <c r="BQ317" s="34"/>
      <c r="BR317" s="34"/>
      <c r="BS317" s="34"/>
      <c r="BT317" s="34"/>
      <c r="BU317" s="34"/>
      <c r="BV317" s="34"/>
      <c r="BW317" s="34"/>
      <c r="BX317" s="34"/>
      <c r="BY317" s="34"/>
      <c r="BZ317" s="34"/>
      <c r="CA317" s="34"/>
      <c r="CB317" s="34"/>
      <c r="CC317" s="34"/>
      <c r="CD317" s="34"/>
      <c r="CE317" s="34"/>
      <c r="CF317" s="34"/>
    </row>
    <row r="318" spans="1:84" s="35" customFormat="1" ht="21" hidden="1" x14ac:dyDescent="0.45">
      <c r="A318" s="18">
        <v>50679</v>
      </c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0"/>
      <c r="V318" s="18">
        <v>50679</v>
      </c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0"/>
      <c r="AQ318" s="10"/>
      <c r="AR318" s="33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M318" s="33"/>
      <c r="BN318" s="34"/>
      <c r="BO318" s="34"/>
      <c r="BP318" s="34"/>
      <c r="BQ318" s="34"/>
      <c r="BR318" s="34"/>
      <c r="BS318" s="34"/>
      <c r="BT318" s="34"/>
      <c r="BU318" s="34"/>
      <c r="BV318" s="34"/>
      <c r="BW318" s="34"/>
      <c r="BX318" s="34"/>
      <c r="BY318" s="34"/>
      <c r="BZ318" s="34"/>
      <c r="CA318" s="34"/>
      <c r="CB318" s="34"/>
      <c r="CC318" s="34"/>
      <c r="CD318" s="34"/>
      <c r="CE318" s="34"/>
      <c r="CF318" s="34"/>
    </row>
    <row r="319" spans="1:84" s="35" customFormat="1" ht="21" hidden="1" x14ac:dyDescent="0.45">
      <c r="A319" s="18">
        <v>50710</v>
      </c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0"/>
      <c r="V319" s="18">
        <v>50710</v>
      </c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0"/>
      <c r="AQ319" s="10"/>
      <c r="AR319" s="33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4"/>
      <c r="BK319" s="34"/>
      <c r="BM319" s="33"/>
      <c r="BN319" s="34"/>
      <c r="BO319" s="34"/>
      <c r="BP319" s="34"/>
      <c r="BQ319" s="34"/>
      <c r="BR319" s="34"/>
      <c r="BS319" s="34"/>
      <c r="BT319" s="34"/>
      <c r="BU319" s="34"/>
      <c r="BV319" s="34"/>
      <c r="BW319" s="34"/>
      <c r="BX319" s="34"/>
      <c r="BY319" s="34"/>
      <c r="BZ319" s="34"/>
      <c r="CA319" s="34"/>
      <c r="CB319" s="34"/>
      <c r="CC319" s="34"/>
      <c r="CD319" s="34"/>
      <c r="CE319" s="34"/>
      <c r="CF319" s="34"/>
    </row>
    <row r="320" spans="1:84" s="35" customFormat="1" ht="21" hidden="1" x14ac:dyDescent="0.45">
      <c r="A320" s="20">
        <v>50740</v>
      </c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10"/>
      <c r="V320" s="20">
        <v>50740</v>
      </c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10"/>
      <c r="AQ320" s="10"/>
      <c r="AR320" s="33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4"/>
      <c r="BK320" s="34"/>
      <c r="BM320" s="33"/>
      <c r="BN320" s="34"/>
      <c r="BO320" s="34"/>
      <c r="BP320" s="34"/>
      <c r="BQ320" s="34"/>
      <c r="BR320" s="34"/>
      <c r="BS320" s="34"/>
      <c r="BT320" s="34"/>
      <c r="BU320" s="34"/>
      <c r="BV320" s="34"/>
      <c r="BW320" s="34"/>
      <c r="BX320" s="34"/>
      <c r="BY320" s="34"/>
      <c r="BZ320" s="34"/>
      <c r="CA320" s="34"/>
      <c r="CB320" s="34"/>
      <c r="CC320" s="34"/>
      <c r="CD320" s="34"/>
      <c r="CE320" s="34"/>
      <c r="CF320" s="34"/>
    </row>
    <row r="321" spans="1:84" s="35" customFormat="1" ht="21" hidden="1" x14ac:dyDescent="0.45">
      <c r="A321" s="22">
        <v>50771</v>
      </c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10"/>
      <c r="V321" s="22">
        <v>50771</v>
      </c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10"/>
      <c r="AQ321" s="10"/>
      <c r="AR321" s="33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M321" s="33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D321" s="34"/>
      <c r="CE321" s="34"/>
      <c r="CF321" s="34"/>
    </row>
    <row r="322" spans="1:84" s="35" customFormat="1" ht="21" hidden="1" x14ac:dyDescent="0.45">
      <c r="A322" s="12">
        <v>50802</v>
      </c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0"/>
      <c r="V322" s="12">
        <v>50802</v>
      </c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0"/>
      <c r="AQ322" s="10"/>
      <c r="AR322" s="33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4"/>
      <c r="BK322" s="34"/>
      <c r="BM322" s="33"/>
      <c r="BN322" s="34"/>
      <c r="BO322" s="34"/>
      <c r="BP322" s="34"/>
      <c r="BQ322" s="34"/>
      <c r="BR322" s="34"/>
      <c r="BS322" s="34"/>
      <c r="BT322" s="34"/>
      <c r="BU322" s="34"/>
      <c r="BV322" s="34"/>
      <c r="BW322" s="34"/>
      <c r="BX322" s="34"/>
      <c r="BY322" s="34"/>
      <c r="BZ322" s="34"/>
      <c r="CA322" s="34"/>
      <c r="CB322" s="34"/>
      <c r="CC322" s="34"/>
      <c r="CD322" s="34"/>
      <c r="CE322" s="34"/>
      <c r="CF322" s="34"/>
    </row>
    <row r="323" spans="1:84" s="35" customFormat="1" ht="21" hidden="1" x14ac:dyDescent="0.45">
      <c r="A323" s="12">
        <v>50830</v>
      </c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0"/>
      <c r="V323" s="12">
        <v>50830</v>
      </c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0"/>
      <c r="AQ323" s="10"/>
      <c r="AR323" s="33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M323" s="33"/>
      <c r="BN323" s="34"/>
      <c r="BO323" s="34"/>
      <c r="BP323" s="34"/>
      <c r="BQ323" s="34"/>
      <c r="BR323" s="34"/>
      <c r="BS323" s="34"/>
      <c r="BT323" s="34"/>
      <c r="BU323" s="34"/>
      <c r="BV323" s="34"/>
      <c r="BW323" s="34"/>
      <c r="BX323" s="34"/>
      <c r="BY323" s="34"/>
      <c r="BZ323" s="34"/>
      <c r="CA323" s="34"/>
      <c r="CB323" s="34"/>
      <c r="CC323" s="34"/>
      <c r="CD323" s="34"/>
      <c r="CE323" s="34"/>
      <c r="CF323" s="34"/>
    </row>
    <row r="324" spans="1:84" s="35" customFormat="1" ht="21" hidden="1" x14ac:dyDescent="0.45">
      <c r="A324" s="12">
        <v>50861</v>
      </c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0"/>
      <c r="V324" s="12">
        <v>50861</v>
      </c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0"/>
      <c r="AQ324" s="10"/>
      <c r="AR324" s="33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M324" s="33"/>
      <c r="BN324" s="34"/>
      <c r="BO324" s="34"/>
      <c r="BP324" s="34"/>
      <c r="BQ324" s="34"/>
      <c r="BR324" s="34"/>
      <c r="BS324" s="34"/>
      <c r="BT324" s="34"/>
      <c r="BU324" s="34"/>
      <c r="BV324" s="34"/>
      <c r="BW324" s="34"/>
      <c r="BX324" s="34"/>
      <c r="BY324" s="34"/>
      <c r="BZ324" s="34"/>
      <c r="CA324" s="34"/>
      <c r="CB324" s="34"/>
      <c r="CC324" s="34"/>
      <c r="CD324" s="34"/>
      <c r="CE324" s="34"/>
      <c r="CF324" s="34"/>
    </row>
    <row r="325" spans="1:84" s="35" customFormat="1" ht="21" hidden="1" x14ac:dyDescent="0.45">
      <c r="A325" s="12">
        <v>50891</v>
      </c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0"/>
      <c r="V325" s="12">
        <v>50891</v>
      </c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0"/>
      <c r="AQ325" s="10"/>
      <c r="AR325" s="33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4"/>
      <c r="BK325" s="34"/>
      <c r="BM325" s="33"/>
      <c r="BN325" s="34"/>
      <c r="BO325" s="34"/>
      <c r="BP325" s="34"/>
      <c r="BQ325" s="34"/>
      <c r="BR325" s="34"/>
      <c r="BS325" s="34"/>
      <c r="BT325" s="34"/>
      <c r="BU325" s="34"/>
      <c r="BV325" s="34"/>
      <c r="BW325" s="34"/>
      <c r="BX325" s="34"/>
      <c r="BY325" s="34"/>
      <c r="BZ325" s="34"/>
      <c r="CA325" s="34"/>
      <c r="CB325" s="34"/>
      <c r="CC325" s="34"/>
      <c r="CD325" s="34"/>
      <c r="CE325" s="34"/>
      <c r="CF325" s="34"/>
    </row>
    <row r="326" spans="1:84" s="35" customFormat="1" ht="21" hidden="1" x14ac:dyDescent="0.45">
      <c r="A326" s="12">
        <v>50922</v>
      </c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0"/>
      <c r="V326" s="12">
        <v>50922</v>
      </c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0"/>
      <c r="AQ326" s="10"/>
      <c r="AR326" s="33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4"/>
      <c r="BK326" s="34"/>
      <c r="BM326" s="33"/>
      <c r="BN326" s="34"/>
      <c r="BO326" s="34"/>
      <c r="BP326" s="34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D326" s="34"/>
      <c r="CE326" s="34"/>
      <c r="CF326" s="34"/>
    </row>
    <row r="327" spans="1:84" s="35" customFormat="1" ht="21" hidden="1" x14ac:dyDescent="0.45">
      <c r="A327" s="12">
        <v>50952</v>
      </c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0"/>
      <c r="V327" s="12">
        <v>50952</v>
      </c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0"/>
      <c r="AQ327" s="10"/>
      <c r="AR327" s="33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4"/>
      <c r="BK327" s="34"/>
      <c r="BM327" s="33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D327" s="34"/>
      <c r="CE327" s="34"/>
      <c r="CF327" s="34"/>
    </row>
    <row r="328" spans="1:84" s="35" customFormat="1" ht="21" hidden="1" x14ac:dyDescent="0.45">
      <c r="A328" s="12">
        <v>50983</v>
      </c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0"/>
      <c r="V328" s="12">
        <v>50983</v>
      </c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0"/>
      <c r="AQ328" s="10"/>
      <c r="AR328" s="33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M328" s="33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D328" s="34"/>
      <c r="CE328" s="34"/>
      <c r="CF328" s="34"/>
    </row>
    <row r="329" spans="1:84" s="35" customFormat="1" ht="21" hidden="1" x14ac:dyDescent="0.45">
      <c r="A329" s="12">
        <v>51014</v>
      </c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0"/>
      <c r="V329" s="12">
        <v>51014</v>
      </c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0"/>
      <c r="AQ329" s="10"/>
      <c r="AR329" s="33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M329" s="33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</row>
    <row r="330" spans="1:84" s="35" customFormat="1" ht="21" hidden="1" x14ac:dyDescent="0.45">
      <c r="A330" s="12">
        <v>51044</v>
      </c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0"/>
      <c r="V330" s="12">
        <v>51044</v>
      </c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0"/>
      <c r="AQ330" s="10"/>
      <c r="AR330" s="33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M330" s="33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D330" s="34"/>
      <c r="CE330" s="34"/>
      <c r="CF330" s="34"/>
    </row>
    <row r="331" spans="1:84" s="35" customFormat="1" ht="21" hidden="1" x14ac:dyDescent="0.45">
      <c r="A331" s="12">
        <v>51075</v>
      </c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0"/>
      <c r="V331" s="12">
        <v>51075</v>
      </c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0"/>
      <c r="AQ331" s="10"/>
      <c r="AR331" s="33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M331" s="33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D331" s="34"/>
      <c r="CE331" s="34"/>
      <c r="CF331" s="34"/>
    </row>
    <row r="332" spans="1:84" s="35" customFormat="1" ht="21" hidden="1" x14ac:dyDescent="0.45">
      <c r="A332" s="14">
        <v>51105</v>
      </c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0"/>
      <c r="V332" s="14">
        <v>51105</v>
      </c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0"/>
      <c r="AQ332" s="10"/>
      <c r="AR332" s="33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M332" s="33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D332" s="34"/>
      <c r="CE332" s="34"/>
      <c r="CF332" s="34"/>
    </row>
    <row r="333" spans="1:84" s="35" customFormat="1" ht="21" hidden="1" x14ac:dyDescent="0.45">
      <c r="A333" s="16">
        <v>51136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0"/>
      <c r="V333" s="16">
        <v>51136</v>
      </c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0"/>
      <c r="AQ333" s="10"/>
      <c r="AR333" s="33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4"/>
      <c r="BK333" s="34"/>
      <c r="BM333" s="33"/>
      <c r="BN333" s="34"/>
      <c r="BO333" s="34"/>
      <c r="BP333" s="34"/>
      <c r="BQ333" s="34"/>
      <c r="BR333" s="34"/>
      <c r="BS333" s="34"/>
      <c r="BT333" s="34"/>
      <c r="BU333" s="34"/>
      <c r="BV333" s="34"/>
      <c r="BW333" s="34"/>
      <c r="BX333" s="34"/>
      <c r="BY333" s="34"/>
      <c r="BZ333" s="34"/>
      <c r="CA333" s="34"/>
      <c r="CB333" s="34"/>
      <c r="CC333" s="34"/>
      <c r="CD333" s="34"/>
      <c r="CE333" s="34"/>
      <c r="CF333" s="34"/>
    </row>
    <row r="334" spans="1:84" s="35" customFormat="1" ht="21" hidden="1" x14ac:dyDescent="0.45">
      <c r="A334" s="18">
        <v>51167</v>
      </c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0"/>
      <c r="V334" s="18">
        <v>51167</v>
      </c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0"/>
      <c r="AQ334" s="10"/>
      <c r="AR334" s="33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4"/>
      <c r="BK334" s="34"/>
      <c r="BM334" s="33"/>
      <c r="BN334" s="34"/>
      <c r="BO334" s="34"/>
      <c r="BP334" s="34"/>
      <c r="BQ334" s="34"/>
      <c r="BR334" s="34"/>
      <c r="BS334" s="34"/>
      <c r="BT334" s="34"/>
      <c r="BU334" s="34"/>
      <c r="BV334" s="34"/>
      <c r="BW334" s="34"/>
      <c r="BX334" s="34"/>
      <c r="BY334" s="34"/>
      <c r="BZ334" s="34"/>
      <c r="CA334" s="34"/>
      <c r="CB334" s="34"/>
      <c r="CC334" s="34"/>
      <c r="CD334" s="34"/>
      <c r="CE334" s="34"/>
      <c r="CF334" s="34"/>
    </row>
    <row r="335" spans="1:84" s="35" customFormat="1" ht="21" hidden="1" x14ac:dyDescent="0.45">
      <c r="A335" s="18">
        <v>51196</v>
      </c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0"/>
      <c r="V335" s="18">
        <v>51196</v>
      </c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0"/>
      <c r="AQ335" s="10"/>
      <c r="AR335" s="33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M335" s="33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D335" s="34"/>
      <c r="CE335" s="34"/>
      <c r="CF335" s="34"/>
    </row>
    <row r="336" spans="1:84" s="35" customFormat="1" ht="21" hidden="1" x14ac:dyDescent="0.45">
      <c r="A336" s="18">
        <v>51227</v>
      </c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0"/>
      <c r="V336" s="18">
        <v>51227</v>
      </c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0"/>
      <c r="AQ336" s="10"/>
      <c r="AR336" s="33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4"/>
      <c r="BK336" s="34"/>
      <c r="BM336" s="33"/>
      <c r="BN336" s="34"/>
      <c r="BO336" s="34"/>
      <c r="BP336" s="34"/>
      <c r="BQ336" s="34"/>
      <c r="BR336" s="34"/>
      <c r="BS336" s="34"/>
      <c r="BT336" s="34"/>
      <c r="BU336" s="34"/>
      <c r="BV336" s="34"/>
      <c r="BW336" s="34"/>
      <c r="BX336" s="34"/>
      <c r="BY336" s="34"/>
      <c r="BZ336" s="34"/>
      <c r="CA336" s="34"/>
      <c r="CB336" s="34"/>
      <c r="CC336" s="34"/>
      <c r="CD336" s="34"/>
      <c r="CE336" s="34"/>
      <c r="CF336" s="34"/>
    </row>
    <row r="337" spans="1:84" s="35" customFormat="1" ht="21" hidden="1" x14ac:dyDescent="0.45">
      <c r="A337" s="18">
        <v>51257</v>
      </c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0"/>
      <c r="V337" s="18">
        <v>51257</v>
      </c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0"/>
      <c r="AQ337" s="10"/>
      <c r="AR337" s="33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M337" s="33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D337" s="34"/>
      <c r="CE337" s="34"/>
      <c r="CF337" s="34"/>
    </row>
    <row r="338" spans="1:84" s="35" customFormat="1" ht="21" hidden="1" x14ac:dyDescent="0.45">
      <c r="A338" s="18">
        <v>51288</v>
      </c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0"/>
      <c r="V338" s="18">
        <v>51288</v>
      </c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0"/>
      <c r="AQ338" s="10"/>
      <c r="AR338" s="33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M338" s="33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D338" s="34"/>
      <c r="CE338" s="34"/>
      <c r="CF338" s="34"/>
    </row>
    <row r="339" spans="1:84" s="35" customFormat="1" ht="21" hidden="1" x14ac:dyDescent="0.45">
      <c r="A339" s="18">
        <v>51318</v>
      </c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0"/>
      <c r="V339" s="18">
        <v>51318</v>
      </c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0"/>
      <c r="AQ339" s="10"/>
      <c r="AR339" s="33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M339" s="33"/>
      <c r="BN339" s="34"/>
      <c r="BO339" s="34"/>
      <c r="BP339" s="34"/>
      <c r="BQ339" s="34"/>
      <c r="BR339" s="34"/>
      <c r="BS339" s="34"/>
      <c r="BT339" s="34"/>
      <c r="BU339" s="34"/>
      <c r="BV339" s="34"/>
      <c r="BW339" s="34"/>
      <c r="BX339" s="34"/>
      <c r="BY339" s="34"/>
      <c r="BZ339" s="34"/>
      <c r="CA339" s="34"/>
      <c r="CB339" s="34"/>
      <c r="CC339" s="34"/>
      <c r="CD339" s="34"/>
      <c r="CE339" s="34"/>
      <c r="CF339" s="34"/>
    </row>
    <row r="340" spans="1:84" s="35" customFormat="1" ht="21" hidden="1" x14ac:dyDescent="0.45">
      <c r="A340" s="18">
        <v>51349</v>
      </c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0"/>
      <c r="V340" s="18">
        <v>51349</v>
      </c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0"/>
      <c r="AQ340" s="10"/>
      <c r="AR340" s="33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M340" s="33"/>
      <c r="BN340" s="34"/>
      <c r="BO340" s="34"/>
      <c r="BP340" s="34"/>
      <c r="BQ340" s="34"/>
      <c r="BR340" s="34"/>
      <c r="BS340" s="34"/>
      <c r="BT340" s="34"/>
      <c r="BU340" s="34"/>
      <c r="BV340" s="34"/>
      <c r="BW340" s="34"/>
      <c r="BX340" s="34"/>
      <c r="BY340" s="34"/>
      <c r="BZ340" s="34"/>
      <c r="CA340" s="34"/>
      <c r="CB340" s="34"/>
      <c r="CC340" s="34"/>
      <c r="CD340" s="34"/>
      <c r="CE340" s="34"/>
      <c r="CF340" s="34"/>
    </row>
    <row r="341" spans="1:84" s="35" customFormat="1" ht="21" hidden="1" x14ac:dyDescent="0.45">
      <c r="A341" s="18">
        <v>51380</v>
      </c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0"/>
      <c r="V341" s="18">
        <v>51380</v>
      </c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0"/>
      <c r="AQ341" s="10"/>
      <c r="AR341" s="33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M341" s="33"/>
      <c r="BN341" s="34"/>
      <c r="BO341" s="34"/>
      <c r="BP341" s="34"/>
      <c r="BQ341" s="34"/>
      <c r="BR341" s="34"/>
      <c r="BS341" s="34"/>
      <c r="BT341" s="34"/>
      <c r="BU341" s="34"/>
      <c r="BV341" s="34"/>
      <c r="BW341" s="34"/>
      <c r="BX341" s="34"/>
      <c r="BY341" s="34"/>
      <c r="BZ341" s="34"/>
      <c r="CA341" s="34"/>
      <c r="CB341" s="34"/>
      <c r="CC341" s="34"/>
      <c r="CD341" s="34"/>
      <c r="CE341" s="34"/>
      <c r="CF341" s="34"/>
    </row>
    <row r="342" spans="1:84" s="35" customFormat="1" ht="21" hidden="1" x14ac:dyDescent="0.45">
      <c r="A342" s="18">
        <v>51410</v>
      </c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0"/>
      <c r="V342" s="18">
        <v>51410</v>
      </c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0"/>
      <c r="AQ342" s="10"/>
      <c r="AR342" s="33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M342" s="33"/>
      <c r="BN342" s="34"/>
      <c r="BO342" s="34"/>
      <c r="BP342" s="34"/>
      <c r="BQ342" s="34"/>
      <c r="BR342" s="34"/>
      <c r="BS342" s="34"/>
      <c r="BT342" s="34"/>
      <c r="BU342" s="34"/>
      <c r="BV342" s="34"/>
      <c r="BW342" s="34"/>
      <c r="BX342" s="34"/>
      <c r="BY342" s="34"/>
      <c r="BZ342" s="34"/>
      <c r="CA342" s="34"/>
      <c r="CB342" s="34"/>
      <c r="CC342" s="34"/>
      <c r="CD342" s="34"/>
      <c r="CE342" s="34"/>
      <c r="CF342" s="34"/>
    </row>
    <row r="343" spans="1:84" s="35" customFormat="1" ht="21" hidden="1" x14ac:dyDescent="0.45">
      <c r="A343" s="18">
        <v>51441</v>
      </c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0"/>
      <c r="V343" s="18">
        <v>51441</v>
      </c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0"/>
      <c r="AQ343" s="10"/>
      <c r="AR343" s="33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4"/>
      <c r="BK343" s="34"/>
      <c r="BM343" s="33"/>
      <c r="BN343" s="34"/>
      <c r="BO343" s="34"/>
      <c r="BP343" s="34"/>
      <c r="BQ343" s="34"/>
      <c r="BR343" s="34"/>
      <c r="BS343" s="34"/>
      <c r="BT343" s="34"/>
      <c r="BU343" s="34"/>
      <c r="BV343" s="34"/>
      <c r="BW343" s="34"/>
      <c r="BX343" s="34"/>
      <c r="BY343" s="34"/>
      <c r="BZ343" s="34"/>
      <c r="CA343" s="34"/>
      <c r="CB343" s="34"/>
      <c r="CC343" s="34"/>
      <c r="CD343" s="34"/>
      <c r="CE343" s="34"/>
      <c r="CF343" s="34"/>
    </row>
    <row r="344" spans="1:84" s="35" customFormat="1" ht="21" hidden="1" x14ac:dyDescent="0.45">
      <c r="A344" s="20">
        <v>51471</v>
      </c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10"/>
      <c r="V344" s="20">
        <v>51471</v>
      </c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10"/>
      <c r="AQ344" s="10"/>
      <c r="AR344" s="33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4"/>
      <c r="BH344" s="34"/>
      <c r="BI344" s="34"/>
      <c r="BJ344" s="34"/>
      <c r="BK344" s="34"/>
      <c r="BM344" s="33"/>
      <c r="BN344" s="34"/>
      <c r="BO344" s="34"/>
      <c r="BP344" s="34"/>
      <c r="BQ344" s="34"/>
      <c r="BR344" s="34"/>
      <c r="BS344" s="34"/>
      <c r="BT344" s="34"/>
      <c r="BU344" s="34"/>
      <c r="BV344" s="34"/>
      <c r="BW344" s="34"/>
      <c r="BX344" s="34"/>
      <c r="BY344" s="34"/>
      <c r="BZ344" s="34"/>
      <c r="CA344" s="34"/>
      <c r="CB344" s="34"/>
      <c r="CC344" s="34"/>
      <c r="CD344" s="34"/>
      <c r="CE344" s="34"/>
      <c r="CF344" s="34"/>
    </row>
    <row r="345" spans="1:84" s="35" customFormat="1" ht="21" hidden="1" x14ac:dyDescent="0.45">
      <c r="A345" s="22">
        <v>51502</v>
      </c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10"/>
      <c r="V345" s="22">
        <v>51502</v>
      </c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10"/>
      <c r="AQ345" s="10"/>
      <c r="AR345" s="33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M345" s="33"/>
      <c r="BN345" s="34"/>
      <c r="BO345" s="34"/>
      <c r="BP345" s="34"/>
      <c r="BQ345" s="34"/>
      <c r="BR345" s="34"/>
      <c r="BS345" s="34"/>
      <c r="BT345" s="34"/>
      <c r="BU345" s="34"/>
      <c r="BV345" s="34"/>
      <c r="BW345" s="34"/>
      <c r="BX345" s="34"/>
      <c r="BY345" s="34"/>
      <c r="BZ345" s="34"/>
      <c r="CA345" s="34"/>
      <c r="CB345" s="34"/>
      <c r="CC345" s="34"/>
      <c r="CD345" s="34"/>
      <c r="CE345" s="34"/>
      <c r="CF345" s="34"/>
    </row>
    <row r="346" spans="1:84" s="35" customFormat="1" ht="21" hidden="1" x14ac:dyDescent="0.45">
      <c r="A346" s="12">
        <v>51533</v>
      </c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0"/>
      <c r="V346" s="12">
        <v>51533</v>
      </c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0"/>
      <c r="AQ346" s="10"/>
      <c r="AR346" s="33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M346" s="33"/>
      <c r="BN346" s="34"/>
      <c r="BO346" s="34"/>
      <c r="BP346" s="34"/>
      <c r="BQ346" s="34"/>
      <c r="BR346" s="34"/>
      <c r="BS346" s="34"/>
      <c r="BT346" s="34"/>
      <c r="BU346" s="34"/>
      <c r="BV346" s="34"/>
      <c r="BW346" s="34"/>
      <c r="BX346" s="34"/>
      <c r="BY346" s="34"/>
      <c r="BZ346" s="34"/>
      <c r="CA346" s="34"/>
      <c r="CB346" s="34"/>
      <c r="CC346" s="34"/>
      <c r="CD346" s="34"/>
      <c r="CE346" s="34"/>
      <c r="CF346" s="34"/>
    </row>
    <row r="347" spans="1:84" s="35" customFormat="1" ht="21" hidden="1" x14ac:dyDescent="0.45">
      <c r="A347" s="12">
        <v>51561</v>
      </c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0"/>
      <c r="V347" s="12">
        <v>51561</v>
      </c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0"/>
      <c r="AQ347" s="10"/>
      <c r="AR347" s="33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M347" s="33"/>
      <c r="BN347" s="34"/>
      <c r="BO347" s="34"/>
      <c r="BP347" s="34"/>
      <c r="BQ347" s="34"/>
      <c r="BR347" s="34"/>
      <c r="BS347" s="34"/>
      <c r="BT347" s="34"/>
      <c r="BU347" s="34"/>
      <c r="BV347" s="34"/>
      <c r="BW347" s="34"/>
      <c r="BX347" s="34"/>
      <c r="BY347" s="34"/>
      <c r="BZ347" s="34"/>
      <c r="CA347" s="34"/>
      <c r="CB347" s="34"/>
      <c r="CC347" s="34"/>
      <c r="CD347" s="34"/>
      <c r="CE347" s="34"/>
      <c r="CF347" s="34"/>
    </row>
    <row r="348" spans="1:84" s="35" customFormat="1" ht="21" hidden="1" x14ac:dyDescent="0.45">
      <c r="A348" s="12">
        <v>51592</v>
      </c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0"/>
      <c r="V348" s="12">
        <v>51592</v>
      </c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0"/>
      <c r="AQ348" s="10"/>
      <c r="AR348" s="33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M348" s="33"/>
      <c r="BN348" s="34"/>
      <c r="BO348" s="34"/>
      <c r="BP348" s="34"/>
      <c r="BQ348" s="34"/>
      <c r="BR348" s="34"/>
      <c r="BS348" s="34"/>
      <c r="BT348" s="34"/>
      <c r="BU348" s="34"/>
      <c r="BV348" s="34"/>
      <c r="BW348" s="34"/>
      <c r="BX348" s="34"/>
      <c r="BY348" s="34"/>
      <c r="BZ348" s="34"/>
      <c r="CA348" s="34"/>
      <c r="CB348" s="34"/>
      <c r="CC348" s="34"/>
      <c r="CD348" s="34"/>
      <c r="CE348" s="34"/>
      <c r="CF348" s="34"/>
    </row>
    <row r="349" spans="1:84" s="35" customFormat="1" ht="21" hidden="1" x14ac:dyDescent="0.45">
      <c r="A349" s="12">
        <v>51622</v>
      </c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0"/>
      <c r="V349" s="12">
        <v>51622</v>
      </c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0"/>
      <c r="AQ349" s="10"/>
      <c r="AR349" s="33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M349" s="33"/>
      <c r="BN349" s="34"/>
      <c r="BO349" s="34"/>
      <c r="BP349" s="34"/>
      <c r="BQ349" s="34"/>
      <c r="BR349" s="34"/>
      <c r="BS349" s="34"/>
      <c r="BT349" s="34"/>
      <c r="BU349" s="34"/>
      <c r="BV349" s="34"/>
      <c r="BW349" s="34"/>
      <c r="BX349" s="34"/>
      <c r="BY349" s="34"/>
      <c r="BZ349" s="34"/>
      <c r="CA349" s="34"/>
      <c r="CB349" s="34"/>
      <c r="CC349" s="34"/>
      <c r="CD349" s="34"/>
      <c r="CE349" s="34"/>
      <c r="CF349" s="34"/>
    </row>
    <row r="350" spans="1:84" s="35" customFormat="1" ht="21" hidden="1" x14ac:dyDescent="0.45">
      <c r="A350" s="12">
        <v>51653</v>
      </c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0"/>
      <c r="V350" s="12">
        <v>51653</v>
      </c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0"/>
      <c r="AQ350" s="10"/>
      <c r="AR350" s="33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M350" s="33"/>
      <c r="BN350" s="34"/>
      <c r="BO350" s="34"/>
      <c r="BP350" s="34"/>
      <c r="BQ350" s="34"/>
      <c r="BR350" s="34"/>
      <c r="BS350" s="34"/>
      <c r="BT350" s="34"/>
      <c r="BU350" s="34"/>
      <c r="BV350" s="34"/>
      <c r="BW350" s="34"/>
      <c r="BX350" s="34"/>
      <c r="BY350" s="34"/>
      <c r="BZ350" s="34"/>
      <c r="CA350" s="34"/>
      <c r="CB350" s="34"/>
      <c r="CC350" s="34"/>
      <c r="CD350" s="34"/>
      <c r="CE350" s="34"/>
      <c r="CF350" s="34"/>
    </row>
    <row r="351" spans="1:84" s="35" customFormat="1" ht="21" hidden="1" x14ac:dyDescent="0.45">
      <c r="A351" s="12">
        <v>51683</v>
      </c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0"/>
      <c r="V351" s="12">
        <v>51683</v>
      </c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0"/>
      <c r="AQ351" s="10"/>
      <c r="AR351" s="33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M351" s="33"/>
      <c r="BN351" s="34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D351" s="34"/>
      <c r="CE351" s="34"/>
      <c r="CF351" s="34"/>
    </row>
    <row r="352" spans="1:84" s="35" customFormat="1" ht="21" hidden="1" x14ac:dyDescent="0.45">
      <c r="A352" s="12">
        <v>51714</v>
      </c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0"/>
      <c r="V352" s="12">
        <v>51714</v>
      </c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0"/>
      <c r="AQ352" s="10"/>
      <c r="AR352" s="33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M352" s="33"/>
      <c r="BN352" s="34"/>
      <c r="BO352" s="34"/>
      <c r="BP352" s="34"/>
      <c r="BQ352" s="34"/>
      <c r="BR352" s="34"/>
      <c r="BS352" s="34"/>
      <c r="BT352" s="34"/>
      <c r="BU352" s="34"/>
      <c r="BV352" s="34"/>
      <c r="BW352" s="34"/>
      <c r="BX352" s="34"/>
      <c r="BY352" s="34"/>
      <c r="BZ352" s="34"/>
      <c r="CA352" s="34"/>
      <c r="CB352" s="34"/>
      <c r="CC352" s="34"/>
      <c r="CD352" s="34"/>
      <c r="CE352" s="34"/>
      <c r="CF352" s="34"/>
    </row>
    <row r="353" spans="1:84" s="35" customFormat="1" ht="21" hidden="1" x14ac:dyDescent="0.45">
      <c r="A353" s="12">
        <v>51745</v>
      </c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0"/>
      <c r="V353" s="12">
        <v>51745</v>
      </c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0"/>
      <c r="AQ353" s="10"/>
      <c r="AR353" s="33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M353" s="33"/>
      <c r="BN353" s="34"/>
      <c r="BO353" s="34"/>
      <c r="BP353" s="34"/>
      <c r="BQ353" s="34"/>
      <c r="BR353" s="34"/>
      <c r="BS353" s="34"/>
      <c r="BT353" s="34"/>
      <c r="BU353" s="34"/>
      <c r="BV353" s="34"/>
      <c r="BW353" s="34"/>
      <c r="BX353" s="34"/>
      <c r="BY353" s="34"/>
      <c r="BZ353" s="34"/>
      <c r="CA353" s="34"/>
      <c r="CB353" s="34"/>
      <c r="CC353" s="34"/>
      <c r="CD353" s="34"/>
      <c r="CE353" s="34"/>
      <c r="CF353" s="34"/>
    </row>
    <row r="354" spans="1:84" s="35" customFormat="1" ht="21" hidden="1" x14ac:dyDescent="0.45">
      <c r="A354" s="12">
        <v>51775</v>
      </c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0"/>
      <c r="V354" s="12">
        <v>51775</v>
      </c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0"/>
      <c r="AQ354" s="10"/>
      <c r="AR354" s="33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M354" s="33"/>
      <c r="BN354" s="34"/>
      <c r="BO354" s="34"/>
      <c r="BP354" s="34"/>
      <c r="BQ354" s="34"/>
      <c r="BR354" s="34"/>
      <c r="BS354" s="34"/>
      <c r="BT354" s="34"/>
      <c r="BU354" s="34"/>
      <c r="BV354" s="34"/>
      <c r="BW354" s="34"/>
      <c r="BX354" s="34"/>
      <c r="BY354" s="34"/>
      <c r="BZ354" s="34"/>
      <c r="CA354" s="34"/>
      <c r="CB354" s="34"/>
      <c r="CC354" s="34"/>
      <c r="CD354" s="34"/>
      <c r="CE354" s="34"/>
      <c r="CF354" s="34"/>
    </row>
    <row r="355" spans="1:84" s="35" customFormat="1" ht="21" hidden="1" x14ac:dyDescent="0.45">
      <c r="A355" s="12">
        <v>51806</v>
      </c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0"/>
      <c r="V355" s="12">
        <v>51806</v>
      </c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0"/>
      <c r="AQ355" s="10"/>
      <c r="AR355" s="33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M355" s="33"/>
      <c r="BN355" s="34"/>
      <c r="BO355" s="34"/>
      <c r="BP355" s="34"/>
      <c r="BQ355" s="34"/>
      <c r="BR355" s="34"/>
      <c r="BS355" s="34"/>
      <c r="BT355" s="34"/>
      <c r="BU355" s="34"/>
      <c r="BV355" s="34"/>
      <c r="BW355" s="34"/>
      <c r="BX355" s="34"/>
      <c r="BY355" s="34"/>
      <c r="BZ355" s="34"/>
      <c r="CA355" s="34"/>
      <c r="CB355" s="34"/>
      <c r="CC355" s="34"/>
      <c r="CD355" s="34"/>
      <c r="CE355" s="34"/>
      <c r="CF355" s="34"/>
    </row>
    <row r="356" spans="1:84" s="35" customFormat="1" ht="21" hidden="1" x14ac:dyDescent="0.45">
      <c r="A356" s="14">
        <v>51836</v>
      </c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0"/>
      <c r="V356" s="14">
        <v>51836</v>
      </c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0"/>
      <c r="AQ356" s="10"/>
      <c r="AR356" s="33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M356" s="33"/>
      <c r="BN356" s="34"/>
      <c r="BO356" s="34"/>
      <c r="BP356" s="34"/>
      <c r="BQ356" s="34"/>
      <c r="BR356" s="34"/>
      <c r="BS356" s="34"/>
      <c r="BT356" s="34"/>
      <c r="BU356" s="34"/>
      <c r="BV356" s="34"/>
      <c r="BW356" s="34"/>
      <c r="BX356" s="34"/>
      <c r="BY356" s="34"/>
      <c r="BZ356" s="34"/>
      <c r="CA356" s="34"/>
      <c r="CB356" s="34"/>
      <c r="CC356" s="34"/>
      <c r="CD356" s="34"/>
      <c r="CE356" s="34"/>
      <c r="CF356" s="34"/>
    </row>
    <row r="357" spans="1:84" s="35" customFormat="1" ht="21" hidden="1" x14ac:dyDescent="0.45">
      <c r="A357" s="16">
        <v>51867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0"/>
      <c r="V357" s="16">
        <v>51867</v>
      </c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0"/>
      <c r="AQ357" s="10"/>
      <c r="AR357" s="33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M357" s="33"/>
      <c r="BN357" s="34"/>
      <c r="BO357" s="34"/>
      <c r="BP357" s="34"/>
      <c r="BQ357" s="34"/>
      <c r="BR357" s="34"/>
      <c r="BS357" s="34"/>
      <c r="BT357" s="34"/>
      <c r="BU357" s="34"/>
      <c r="BV357" s="34"/>
      <c r="BW357" s="34"/>
      <c r="BX357" s="34"/>
      <c r="BY357" s="34"/>
      <c r="BZ357" s="34"/>
      <c r="CA357" s="34"/>
      <c r="CB357" s="34"/>
      <c r="CC357" s="34"/>
      <c r="CD357" s="34"/>
      <c r="CE357" s="34"/>
      <c r="CF357" s="34"/>
    </row>
    <row r="358" spans="1:84" s="35" customFormat="1" ht="21" hidden="1" x14ac:dyDescent="0.45">
      <c r="A358" s="18">
        <v>51898</v>
      </c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0"/>
      <c r="V358" s="18">
        <v>51898</v>
      </c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0"/>
      <c r="AQ358" s="10"/>
      <c r="AR358" s="33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M358" s="33"/>
      <c r="BN358" s="34"/>
      <c r="BO358" s="34"/>
      <c r="BP358" s="34"/>
      <c r="BQ358" s="34"/>
      <c r="BR358" s="34"/>
      <c r="BS358" s="34"/>
      <c r="BT358" s="34"/>
      <c r="BU358" s="34"/>
      <c r="BV358" s="34"/>
      <c r="BW358" s="34"/>
      <c r="BX358" s="34"/>
      <c r="BY358" s="34"/>
      <c r="BZ358" s="34"/>
      <c r="CA358" s="34"/>
      <c r="CB358" s="34"/>
      <c r="CC358" s="34"/>
      <c r="CD358" s="34"/>
      <c r="CE358" s="34"/>
      <c r="CF358" s="34"/>
    </row>
    <row r="359" spans="1:84" s="35" customFormat="1" ht="21" hidden="1" x14ac:dyDescent="0.45">
      <c r="A359" s="18">
        <v>51926</v>
      </c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0"/>
      <c r="V359" s="18">
        <v>51926</v>
      </c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0"/>
      <c r="AQ359" s="10"/>
      <c r="AR359" s="33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M359" s="33"/>
      <c r="BN359" s="34"/>
      <c r="BO359" s="34"/>
      <c r="BP359" s="34"/>
      <c r="BQ359" s="34"/>
      <c r="BR359" s="34"/>
      <c r="BS359" s="34"/>
      <c r="BT359" s="34"/>
      <c r="BU359" s="34"/>
      <c r="BV359" s="34"/>
      <c r="BW359" s="34"/>
      <c r="BX359" s="34"/>
      <c r="BY359" s="34"/>
      <c r="BZ359" s="34"/>
      <c r="CA359" s="34"/>
      <c r="CB359" s="34"/>
      <c r="CC359" s="34"/>
      <c r="CD359" s="34"/>
      <c r="CE359" s="34"/>
      <c r="CF359" s="34"/>
    </row>
    <row r="360" spans="1:84" s="35" customFormat="1" ht="21" hidden="1" x14ac:dyDescent="0.45">
      <c r="A360" s="18">
        <v>51957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0"/>
      <c r="V360" s="18">
        <v>51957</v>
      </c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0"/>
      <c r="AQ360" s="10"/>
      <c r="AR360" s="33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M360" s="33"/>
      <c r="BN360" s="34"/>
      <c r="BO360" s="34"/>
      <c r="BP360" s="34"/>
      <c r="BQ360" s="34"/>
      <c r="BR360" s="34"/>
      <c r="BS360" s="34"/>
      <c r="BT360" s="34"/>
      <c r="BU360" s="34"/>
      <c r="BV360" s="34"/>
      <c r="BW360" s="34"/>
      <c r="BX360" s="34"/>
      <c r="BY360" s="34"/>
      <c r="BZ360" s="34"/>
      <c r="CA360" s="34"/>
      <c r="CB360" s="34"/>
      <c r="CC360" s="34"/>
      <c r="CD360" s="34"/>
      <c r="CE360" s="34"/>
      <c r="CF360" s="34"/>
    </row>
    <row r="361" spans="1:84" s="35" customFormat="1" ht="21" hidden="1" x14ac:dyDescent="0.45">
      <c r="A361" s="18">
        <v>51987</v>
      </c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0"/>
      <c r="V361" s="18">
        <v>51987</v>
      </c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0"/>
      <c r="AQ361" s="10"/>
      <c r="AR361" s="33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M361" s="33"/>
      <c r="BN361" s="34"/>
      <c r="BO361" s="34"/>
      <c r="BP361" s="34"/>
      <c r="BQ361" s="34"/>
      <c r="BR361" s="34"/>
      <c r="BS361" s="34"/>
      <c r="BT361" s="34"/>
      <c r="BU361" s="34"/>
      <c r="BV361" s="34"/>
      <c r="BW361" s="34"/>
      <c r="BX361" s="34"/>
      <c r="BY361" s="34"/>
      <c r="BZ361" s="34"/>
      <c r="CA361" s="34"/>
      <c r="CB361" s="34"/>
      <c r="CC361" s="34"/>
      <c r="CD361" s="34"/>
      <c r="CE361" s="34"/>
      <c r="CF361" s="34"/>
    </row>
    <row r="362" spans="1:84" s="35" customFormat="1" ht="21" hidden="1" x14ac:dyDescent="0.45">
      <c r="A362" s="18">
        <v>52018</v>
      </c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0"/>
      <c r="V362" s="18">
        <v>52018</v>
      </c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0"/>
      <c r="AQ362" s="10"/>
      <c r="AR362" s="33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M362" s="33"/>
      <c r="BN362" s="34"/>
      <c r="BO362" s="34"/>
      <c r="BP362" s="34"/>
      <c r="BQ362" s="34"/>
      <c r="BR362" s="34"/>
      <c r="BS362" s="34"/>
      <c r="BT362" s="34"/>
      <c r="BU362" s="34"/>
      <c r="BV362" s="34"/>
      <c r="BW362" s="34"/>
      <c r="BX362" s="34"/>
      <c r="BY362" s="34"/>
      <c r="BZ362" s="34"/>
      <c r="CA362" s="34"/>
      <c r="CB362" s="34"/>
      <c r="CC362" s="34"/>
      <c r="CD362" s="34"/>
      <c r="CE362" s="34"/>
      <c r="CF362" s="34"/>
    </row>
    <row r="363" spans="1:84" s="35" customFormat="1" ht="21" hidden="1" x14ac:dyDescent="0.45">
      <c r="A363" s="18">
        <v>52048</v>
      </c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0"/>
      <c r="V363" s="18">
        <v>52048</v>
      </c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0"/>
      <c r="AQ363" s="10"/>
      <c r="AR363" s="33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M363" s="33"/>
      <c r="BN363" s="34"/>
      <c r="BO363" s="34"/>
      <c r="BP363" s="34"/>
      <c r="BQ363" s="34"/>
      <c r="BR363" s="34"/>
      <c r="BS363" s="34"/>
      <c r="BT363" s="34"/>
      <c r="BU363" s="34"/>
      <c r="BV363" s="34"/>
      <c r="BW363" s="34"/>
      <c r="BX363" s="34"/>
      <c r="BY363" s="34"/>
      <c r="BZ363" s="34"/>
      <c r="CA363" s="34"/>
      <c r="CB363" s="34"/>
      <c r="CC363" s="34"/>
      <c r="CD363" s="34"/>
      <c r="CE363" s="34"/>
      <c r="CF363" s="34"/>
    </row>
    <row r="364" spans="1:84" s="35" customFormat="1" ht="21" hidden="1" x14ac:dyDescent="0.45">
      <c r="A364" s="18">
        <v>52079</v>
      </c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0"/>
      <c r="V364" s="18">
        <v>52079</v>
      </c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0"/>
      <c r="AQ364" s="10"/>
      <c r="AR364" s="33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M364" s="33"/>
      <c r="BN364" s="34"/>
      <c r="BO364" s="34"/>
      <c r="BP364" s="34"/>
      <c r="BQ364" s="34"/>
      <c r="BR364" s="34"/>
      <c r="BS364" s="34"/>
      <c r="BT364" s="34"/>
      <c r="BU364" s="34"/>
      <c r="BV364" s="34"/>
      <c r="BW364" s="34"/>
      <c r="BX364" s="34"/>
      <c r="BY364" s="34"/>
      <c r="BZ364" s="34"/>
      <c r="CA364" s="34"/>
      <c r="CB364" s="34"/>
      <c r="CC364" s="34"/>
      <c r="CD364" s="34"/>
      <c r="CE364" s="34"/>
      <c r="CF364" s="34"/>
    </row>
    <row r="365" spans="1:84" s="35" customFormat="1" ht="21" hidden="1" x14ac:dyDescent="0.45">
      <c r="A365" s="18">
        <v>52110</v>
      </c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0"/>
      <c r="V365" s="18">
        <v>52110</v>
      </c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0"/>
      <c r="AQ365" s="10"/>
      <c r="AR365" s="33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M365" s="33"/>
      <c r="BN365" s="34"/>
      <c r="BO365" s="34"/>
      <c r="BP365" s="34"/>
      <c r="BQ365" s="34"/>
      <c r="BR365" s="34"/>
      <c r="BS365" s="34"/>
      <c r="BT365" s="34"/>
      <c r="BU365" s="34"/>
      <c r="BV365" s="34"/>
      <c r="BW365" s="34"/>
      <c r="BX365" s="34"/>
      <c r="BY365" s="34"/>
      <c r="BZ365" s="34"/>
      <c r="CA365" s="34"/>
      <c r="CB365" s="34"/>
      <c r="CC365" s="34"/>
      <c r="CD365" s="34"/>
      <c r="CE365" s="34"/>
      <c r="CF365" s="34"/>
    </row>
    <row r="366" spans="1:84" s="35" customFormat="1" ht="21" hidden="1" x14ac:dyDescent="0.45">
      <c r="A366" s="18">
        <v>52140</v>
      </c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0"/>
      <c r="V366" s="18">
        <v>52140</v>
      </c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0"/>
      <c r="AQ366" s="10"/>
      <c r="AR366" s="33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M366" s="33"/>
      <c r="BN366" s="34"/>
      <c r="BO366" s="34"/>
      <c r="BP366" s="34"/>
      <c r="BQ366" s="34"/>
      <c r="BR366" s="34"/>
      <c r="BS366" s="34"/>
      <c r="BT366" s="34"/>
      <c r="BU366" s="34"/>
      <c r="BV366" s="34"/>
      <c r="BW366" s="34"/>
      <c r="BX366" s="34"/>
      <c r="BY366" s="34"/>
      <c r="BZ366" s="34"/>
      <c r="CA366" s="34"/>
      <c r="CB366" s="34"/>
      <c r="CC366" s="34"/>
      <c r="CD366" s="34"/>
      <c r="CE366" s="34"/>
      <c r="CF366" s="34"/>
    </row>
    <row r="367" spans="1:84" s="35" customFormat="1" ht="21" hidden="1" x14ac:dyDescent="0.45">
      <c r="A367" s="18">
        <v>52171</v>
      </c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0"/>
      <c r="V367" s="18">
        <v>52171</v>
      </c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0"/>
      <c r="AQ367" s="10"/>
      <c r="AR367" s="33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M367" s="33"/>
      <c r="BN367" s="34"/>
      <c r="BO367" s="34"/>
      <c r="BP367" s="34"/>
      <c r="BQ367" s="34"/>
      <c r="BR367" s="34"/>
      <c r="BS367" s="34"/>
      <c r="BT367" s="34"/>
      <c r="BU367" s="34"/>
      <c r="BV367" s="34"/>
      <c r="BW367" s="34"/>
      <c r="BX367" s="34"/>
      <c r="BY367" s="34"/>
      <c r="BZ367" s="34"/>
      <c r="CA367" s="34"/>
      <c r="CB367" s="34"/>
      <c r="CC367" s="34"/>
      <c r="CD367" s="34"/>
      <c r="CE367" s="34"/>
      <c r="CF367" s="34"/>
    </row>
    <row r="368" spans="1:84" s="35" customFormat="1" ht="21" hidden="1" x14ac:dyDescent="0.45">
      <c r="A368" s="20">
        <v>52201</v>
      </c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10"/>
      <c r="V368" s="20">
        <v>52201</v>
      </c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10"/>
      <c r="AQ368" s="10"/>
      <c r="AR368" s="33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M368" s="33"/>
      <c r="BN368" s="34"/>
      <c r="BO368" s="34"/>
      <c r="BP368" s="34"/>
      <c r="BQ368" s="34"/>
      <c r="BR368" s="34"/>
      <c r="BS368" s="34"/>
      <c r="BT368" s="34"/>
      <c r="BU368" s="34"/>
      <c r="BV368" s="34"/>
      <c r="BW368" s="34"/>
      <c r="BX368" s="34"/>
      <c r="BY368" s="34"/>
      <c r="BZ368" s="34"/>
      <c r="CA368" s="34"/>
      <c r="CB368" s="34"/>
      <c r="CC368" s="34"/>
      <c r="CD368" s="34"/>
      <c r="CE368" s="34"/>
      <c r="CF368" s="34"/>
    </row>
    <row r="369" spans="1:84" s="35" customFormat="1" ht="21" hidden="1" x14ac:dyDescent="0.45">
      <c r="A369" s="22">
        <v>52232</v>
      </c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10"/>
      <c r="V369" s="22">
        <v>52232</v>
      </c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10"/>
      <c r="AQ369" s="10"/>
      <c r="AR369" s="33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M369" s="33"/>
      <c r="BN369" s="34"/>
      <c r="BO369" s="34"/>
      <c r="BP369" s="34"/>
      <c r="BQ369" s="34"/>
      <c r="BR369" s="34"/>
      <c r="BS369" s="34"/>
      <c r="BT369" s="34"/>
      <c r="BU369" s="34"/>
      <c r="BV369" s="34"/>
      <c r="BW369" s="34"/>
      <c r="BX369" s="34"/>
      <c r="BY369" s="34"/>
      <c r="BZ369" s="34"/>
      <c r="CA369" s="34"/>
      <c r="CB369" s="34"/>
      <c r="CC369" s="34"/>
      <c r="CD369" s="34"/>
      <c r="CE369" s="34"/>
      <c r="CF369" s="34"/>
    </row>
    <row r="370" spans="1:84" s="35" customFormat="1" ht="21" hidden="1" x14ac:dyDescent="0.45">
      <c r="A370" s="12">
        <v>52263</v>
      </c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0"/>
      <c r="V370" s="12">
        <v>52263</v>
      </c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0"/>
      <c r="AQ370" s="10"/>
      <c r="AR370" s="33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M370" s="33"/>
      <c r="BN370" s="34"/>
      <c r="BO370" s="34"/>
      <c r="BP370" s="34"/>
      <c r="BQ370" s="34"/>
      <c r="BR370" s="34"/>
      <c r="BS370" s="34"/>
      <c r="BT370" s="34"/>
      <c r="BU370" s="34"/>
      <c r="BV370" s="34"/>
      <c r="BW370" s="34"/>
      <c r="BX370" s="34"/>
      <c r="BY370" s="34"/>
      <c r="BZ370" s="34"/>
      <c r="CA370" s="34"/>
      <c r="CB370" s="34"/>
      <c r="CC370" s="34"/>
      <c r="CD370" s="34"/>
      <c r="CE370" s="34"/>
      <c r="CF370" s="34"/>
    </row>
    <row r="371" spans="1:84" s="35" customFormat="1" ht="21" hidden="1" x14ac:dyDescent="0.45">
      <c r="A371" s="12">
        <v>52291</v>
      </c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0"/>
      <c r="V371" s="12">
        <v>52291</v>
      </c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0"/>
      <c r="AQ371" s="10"/>
      <c r="AR371" s="33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M371" s="33"/>
      <c r="BN371" s="34"/>
      <c r="BO371" s="34"/>
      <c r="BP371" s="34"/>
      <c r="BQ371" s="34"/>
      <c r="BR371" s="34"/>
      <c r="BS371" s="34"/>
      <c r="BT371" s="34"/>
      <c r="BU371" s="34"/>
      <c r="BV371" s="34"/>
      <c r="BW371" s="34"/>
      <c r="BX371" s="34"/>
      <c r="BY371" s="34"/>
      <c r="BZ371" s="34"/>
      <c r="CA371" s="34"/>
      <c r="CB371" s="34"/>
      <c r="CC371" s="34"/>
      <c r="CD371" s="34"/>
      <c r="CE371" s="34"/>
      <c r="CF371" s="34"/>
    </row>
    <row r="372" spans="1:84" s="35" customFormat="1" ht="21" hidden="1" x14ac:dyDescent="0.45">
      <c r="A372" s="12">
        <v>52322</v>
      </c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0"/>
      <c r="V372" s="12">
        <v>52322</v>
      </c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0"/>
      <c r="AQ372" s="10"/>
      <c r="AR372" s="33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M372" s="33"/>
      <c r="BN372" s="34"/>
      <c r="BO372" s="34"/>
      <c r="BP372" s="34"/>
      <c r="BQ372" s="34"/>
      <c r="BR372" s="34"/>
      <c r="BS372" s="34"/>
      <c r="BT372" s="34"/>
      <c r="BU372" s="34"/>
      <c r="BV372" s="34"/>
      <c r="BW372" s="34"/>
      <c r="BX372" s="34"/>
      <c r="BY372" s="34"/>
      <c r="BZ372" s="34"/>
      <c r="CA372" s="34"/>
      <c r="CB372" s="34"/>
      <c r="CC372" s="34"/>
      <c r="CD372" s="34"/>
      <c r="CE372" s="34"/>
      <c r="CF372" s="34"/>
    </row>
    <row r="373" spans="1:84" s="35" customFormat="1" ht="21" hidden="1" x14ac:dyDescent="0.45">
      <c r="A373" s="12">
        <v>52352</v>
      </c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0"/>
      <c r="V373" s="12">
        <v>52352</v>
      </c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0"/>
      <c r="AQ373" s="10"/>
      <c r="AR373" s="33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M373" s="33"/>
      <c r="BN373" s="34"/>
      <c r="BO373" s="34"/>
      <c r="BP373" s="34"/>
      <c r="BQ373" s="34"/>
      <c r="BR373" s="34"/>
      <c r="BS373" s="34"/>
      <c r="BT373" s="34"/>
      <c r="BU373" s="34"/>
      <c r="BV373" s="34"/>
      <c r="BW373" s="34"/>
      <c r="BX373" s="34"/>
      <c r="BY373" s="34"/>
      <c r="BZ373" s="34"/>
      <c r="CA373" s="34"/>
      <c r="CB373" s="34"/>
      <c r="CC373" s="34"/>
      <c r="CD373" s="34"/>
      <c r="CE373" s="34"/>
      <c r="CF373" s="34"/>
    </row>
    <row r="374" spans="1:84" s="35" customFormat="1" ht="21" hidden="1" x14ac:dyDescent="0.45">
      <c r="A374" s="12">
        <v>52383</v>
      </c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0"/>
      <c r="V374" s="12">
        <v>52383</v>
      </c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0"/>
      <c r="AQ374" s="10"/>
      <c r="AR374" s="33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M374" s="33"/>
      <c r="BN374" s="34"/>
      <c r="BO374" s="34"/>
      <c r="BP374" s="34"/>
      <c r="BQ374" s="34"/>
      <c r="BR374" s="34"/>
      <c r="BS374" s="34"/>
      <c r="BT374" s="34"/>
      <c r="BU374" s="34"/>
      <c r="BV374" s="34"/>
      <c r="BW374" s="34"/>
      <c r="BX374" s="34"/>
      <c r="BY374" s="34"/>
      <c r="BZ374" s="34"/>
      <c r="CA374" s="34"/>
      <c r="CB374" s="34"/>
      <c r="CC374" s="34"/>
      <c r="CD374" s="34"/>
      <c r="CE374" s="34"/>
      <c r="CF374" s="34"/>
    </row>
    <row r="375" spans="1:84" s="35" customFormat="1" ht="21" hidden="1" x14ac:dyDescent="0.45">
      <c r="A375" s="12">
        <v>52413</v>
      </c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0"/>
      <c r="V375" s="12">
        <v>52413</v>
      </c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0"/>
      <c r="AQ375" s="10"/>
      <c r="AR375" s="33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M375" s="33"/>
      <c r="BN375" s="34"/>
      <c r="BO375" s="34"/>
      <c r="BP375" s="34"/>
      <c r="BQ375" s="34"/>
      <c r="BR375" s="34"/>
      <c r="BS375" s="34"/>
      <c r="BT375" s="34"/>
      <c r="BU375" s="34"/>
      <c r="BV375" s="34"/>
      <c r="BW375" s="34"/>
      <c r="BX375" s="34"/>
      <c r="BY375" s="34"/>
      <c r="BZ375" s="34"/>
      <c r="CA375" s="34"/>
      <c r="CB375" s="34"/>
      <c r="CC375" s="34"/>
      <c r="CD375" s="34"/>
      <c r="CE375" s="34"/>
      <c r="CF375" s="34"/>
    </row>
    <row r="376" spans="1:84" s="35" customFormat="1" ht="21" hidden="1" x14ac:dyDescent="0.45">
      <c r="A376" s="12">
        <v>52444</v>
      </c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0"/>
      <c r="V376" s="12">
        <v>52444</v>
      </c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0"/>
      <c r="AQ376" s="10"/>
      <c r="AR376" s="33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M376" s="33"/>
      <c r="BN376" s="34"/>
      <c r="BO376" s="34"/>
      <c r="BP376" s="34"/>
      <c r="BQ376" s="34"/>
      <c r="BR376" s="34"/>
      <c r="BS376" s="34"/>
      <c r="BT376" s="34"/>
      <c r="BU376" s="34"/>
      <c r="BV376" s="34"/>
      <c r="BW376" s="34"/>
      <c r="BX376" s="34"/>
      <c r="BY376" s="34"/>
      <c r="BZ376" s="34"/>
      <c r="CA376" s="34"/>
      <c r="CB376" s="34"/>
      <c r="CC376" s="34"/>
      <c r="CD376" s="34"/>
      <c r="CE376" s="34"/>
      <c r="CF376" s="34"/>
    </row>
    <row r="377" spans="1:84" s="35" customFormat="1" ht="21" hidden="1" x14ac:dyDescent="0.45">
      <c r="A377" s="12">
        <v>52475</v>
      </c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0"/>
      <c r="V377" s="12">
        <v>52475</v>
      </c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0"/>
      <c r="AQ377" s="10"/>
      <c r="AR377" s="33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M377" s="33"/>
      <c r="BN377" s="34"/>
      <c r="BO377" s="34"/>
      <c r="BP377" s="34"/>
      <c r="BQ377" s="34"/>
      <c r="BR377" s="34"/>
      <c r="BS377" s="34"/>
      <c r="BT377" s="34"/>
      <c r="BU377" s="34"/>
      <c r="BV377" s="34"/>
      <c r="BW377" s="34"/>
      <c r="BX377" s="34"/>
      <c r="BY377" s="34"/>
      <c r="BZ377" s="34"/>
      <c r="CA377" s="34"/>
      <c r="CB377" s="34"/>
      <c r="CC377" s="34"/>
      <c r="CD377" s="34"/>
      <c r="CE377" s="34"/>
      <c r="CF377" s="34"/>
    </row>
    <row r="378" spans="1:84" s="35" customFormat="1" ht="21" hidden="1" x14ac:dyDescent="0.45">
      <c r="A378" s="12">
        <v>52505</v>
      </c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0"/>
      <c r="V378" s="12">
        <v>52505</v>
      </c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0"/>
      <c r="AQ378" s="10"/>
      <c r="AR378" s="33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M378" s="33"/>
      <c r="BN378" s="34"/>
      <c r="BO378" s="34"/>
      <c r="BP378" s="34"/>
      <c r="BQ378" s="34"/>
      <c r="BR378" s="34"/>
      <c r="BS378" s="34"/>
      <c r="BT378" s="34"/>
      <c r="BU378" s="34"/>
      <c r="BV378" s="34"/>
      <c r="BW378" s="34"/>
      <c r="BX378" s="34"/>
      <c r="BY378" s="34"/>
      <c r="BZ378" s="34"/>
      <c r="CA378" s="34"/>
      <c r="CB378" s="34"/>
      <c r="CC378" s="34"/>
      <c r="CD378" s="34"/>
      <c r="CE378" s="34"/>
      <c r="CF378" s="34"/>
    </row>
    <row r="379" spans="1:84" s="35" customFormat="1" ht="21" hidden="1" x14ac:dyDescent="0.45">
      <c r="A379" s="12">
        <v>52536</v>
      </c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0"/>
      <c r="V379" s="12">
        <v>52536</v>
      </c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0"/>
      <c r="AQ379" s="10"/>
      <c r="AR379" s="33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M379" s="33"/>
      <c r="BN379" s="34"/>
      <c r="BO379" s="34"/>
      <c r="BP379" s="34"/>
      <c r="BQ379" s="34"/>
      <c r="BR379" s="34"/>
      <c r="BS379" s="34"/>
      <c r="BT379" s="34"/>
      <c r="BU379" s="34"/>
      <c r="BV379" s="34"/>
      <c r="BW379" s="34"/>
      <c r="BX379" s="34"/>
      <c r="BY379" s="34"/>
      <c r="BZ379" s="34"/>
      <c r="CA379" s="34"/>
      <c r="CB379" s="34"/>
      <c r="CC379" s="34"/>
      <c r="CD379" s="34"/>
      <c r="CE379" s="34"/>
      <c r="CF379" s="34"/>
    </row>
    <row r="380" spans="1:84" s="35" customFormat="1" ht="21" hidden="1" x14ac:dyDescent="0.45">
      <c r="A380" s="14">
        <v>52566</v>
      </c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0"/>
      <c r="V380" s="14">
        <v>52566</v>
      </c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0"/>
      <c r="AQ380" s="10"/>
      <c r="AR380" s="33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M380" s="33"/>
      <c r="BN380" s="34"/>
      <c r="BO380" s="34"/>
      <c r="BP380" s="34"/>
      <c r="BQ380" s="34"/>
      <c r="BR380" s="34"/>
      <c r="BS380" s="34"/>
      <c r="BT380" s="34"/>
      <c r="BU380" s="34"/>
      <c r="BV380" s="34"/>
      <c r="BW380" s="34"/>
      <c r="BX380" s="34"/>
      <c r="BY380" s="34"/>
      <c r="BZ380" s="34"/>
      <c r="CA380" s="34"/>
      <c r="CB380" s="34"/>
      <c r="CC380" s="34"/>
      <c r="CD380" s="34"/>
      <c r="CE380" s="34"/>
      <c r="CF380" s="34"/>
    </row>
    <row r="381" spans="1:84" s="35" customFormat="1" ht="21" hidden="1" x14ac:dyDescent="0.45">
      <c r="A381" s="16">
        <v>52597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0"/>
      <c r="V381" s="16">
        <v>52597</v>
      </c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0"/>
      <c r="AQ381" s="10"/>
      <c r="AR381" s="33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M381" s="33"/>
      <c r="BN381" s="34"/>
      <c r="BO381" s="34"/>
      <c r="BP381" s="34"/>
      <c r="BQ381" s="34"/>
      <c r="BR381" s="34"/>
      <c r="BS381" s="34"/>
      <c r="BT381" s="34"/>
      <c r="BU381" s="34"/>
      <c r="BV381" s="34"/>
      <c r="BW381" s="34"/>
      <c r="BX381" s="34"/>
      <c r="BY381" s="34"/>
      <c r="BZ381" s="34"/>
      <c r="CA381" s="34"/>
      <c r="CB381" s="34"/>
      <c r="CC381" s="34"/>
      <c r="CD381" s="34"/>
      <c r="CE381" s="34"/>
      <c r="CF381" s="34"/>
    </row>
    <row r="382" spans="1:84" s="35" customFormat="1" ht="21" hidden="1" x14ac:dyDescent="0.45">
      <c r="A382" s="18">
        <v>52628</v>
      </c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0"/>
      <c r="V382" s="18">
        <v>52628</v>
      </c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0"/>
      <c r="AQ382" s="10"/>
      <c r="AR382" s="33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M382" s="33"/>
      <c r="BN382" s="34"/>
      <c r="BO382" s="34"/>
      <c r="BP382" s="34"/>
      <c r="BQ382" s="34"/>
      <c r="BR382" s="34"/>
      <c r="BS382" s="34"/>
      <c r="BT382" s="34"/>
      <c r="BU382" s="34"/>
      <c r="BV382" s="34"/>
      <c r="BW382" s="34"/>
      <c r="BX382" s="34"/>
      <c r="BY382" s="34"/>
      <c r="BZ382" s="34"/>
      <c r="CA382" s="34"/>
      <c r="CB382" s="34"/>
      <c r="CC382" s="34"/>
      <c r="CD382" s="34"/>
      <c r="CE382" s="34"/>
      <c r="CF382" s="34"/>
    </row>
    <row r="383" spans="1:84" s="35" customFormat="1" ht="21" hidden="1" x14ac:dyDescent="0.45">
      <c r="A383" s="18">
        <v>52657</v>
      </c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0"/>
      <c r="V383" s="18">
        <v>52657</v>
      </c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0"/>
      <c r="AQ383" s="10"/>
      <c r="AR383" s="33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M383" s="33"/>
      <c r="BN383" s="34"/>
      <c r="BO383" s="34"/>
      <c r="BP383" s="34"/>
      <c r="BQ383" s="34"/>
      <c r="BR383" s="34"/>
      <c r="BS383" s="34"/>
      <c r="BT383" s="34"/>
      <c r="BU383" s="34"/>
      <c r="BV383" s="34"/>
      <c r="BW383" s="34"/>
      <c r="BX383" s="34"/>
      <c r="BY383" s="34"/>
      <c r="BZ383" s="34"/>
      <c r="CA383" s="34"/>
      <c r="CB383" s="34"/>
      <c r="CC383" s="34"/>
      <c r="CD383" s="34"/>
      <c r="CE383" s="34"/>
      <c r="CF383" s="34"/>
    </row>
    <row r="384" spans="1:84" s="35" customFormat="1" ht="21" hidden="1" x14ac:dyDescent="0.45">
      <c r="A384" s="18">
        <v>52688</v>
      </c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0"/>
      <c r="V384" s="18">
        <v>52688</v>
      </c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0"/>
      <c r="AQ384" s="10"/>
      <c r="AR384" s="33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M384" s="33"/>
      <c r="BN384" s="34"/>
      <c r="BO384" s="34"/>
      <c r="BP384" s="34"/>
      <c r="BQ384" s="34"/>
      <c r="BR384" s="34"/>
      <c r="BS384" s="34"/>
      <c r="BT384" s="34"/>
      <c r="BU384" s="34"/>
      <c r="BV384" s="34"/>
      <c r="BW384" s="34"/>
      <c r="BX384" s="34"/>
      <c r="BY384" s="34"/>
      <c r="BZ384" s="34"/>
      <c r="CA384" s="34"/>
      <c r="CB384" s="34"/>
      <c r="CC384" s="34"/>
      <c r="CD384" s="34"/>
      <c r="CE384" s="34"/>
      <c r="CF384" s="34"/>
    </row>
    <row r="385" spans="1:84" s="35" customFormat="1" ht="21" hidden="1" x14ac:dyDescent="0.45">
      <c r="A385" s="18">
        <v>52718</v>
      </c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0"/>
      <c r="V385" s="18">
        <v>52718</v>
      </c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0"/>
      <c r="AQ385" s="10"/>
      <c r="AR385" s="33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M385" s="33"/>
      <c r="BN385" s="34"/>
      <c r="BO385" s="34"/>
      <c r="BP385" s="34"/>
      <c r="BQ385" s="34"/>
      <c r="BR385" s="34"/>
      <c r="BS385" s="34"/>
      <c r="BT385" s="34"/>
      <c r="BU385" s="34"/>
      <c r="BV385" s="34"/>
      <c r="BW385" s="34"/>
      <c r="BX385" s="34"/>
      <c r="BY385" s="34"/>
      <c r="BZ385" s="34"/>
      <c r="CA385" s="34"/>
      <c r="CB385" s="34"/>
      <c r="CC385" s="34"/>
      <c r="CD385" s="34"/>
      <c r="CE385" s="34"/>
      <c r="CF385" s="34"/>
    </row>
    <row r="386" spans="1:84" s="35" customFormat="1" ht="21" hidden="1" x14ac:dyDescent="0.45">
      <c r="A386" s="18">
        <v>52749</v>
      </c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0"/>
      <c r="V386" s="18">
        <v>52749</v>
      </c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0"/>
      <c r="AQ386" s="10"/>
      <c r="AR386" s="33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M386" s="33"/>
      <c r="BN386" s="34"/>
      <c r="BO386" s="34"/>
      <c r="BP386" s="34"/>
      <c r="BQ386" s="34"/>
      <c r="BR386" s="34"/>
      <c r="BS386" s="34"/>
      <c r="BT386" s="34"/>
      <c r="BU386" s="34"/>
      <c r="BV386" s="34"/>
      <c r="BW386" s="34"/>
      <c r="BX386" s="34"/>
      <c r="BY386" s="34"/>
      <c r="BZ386" s="34"/>
      <c r="CA386" s="34"/>
      <c r="CB386" s="34"/>
      <c r="CC386" s="34"/>
      <c r="CD386" s="34"/>
      <c r="CE386" s="34"/>
      <c r="CF386" s="34"/>
    </row>
    <row r="387" spans="1:84" s="35" customFormat="1" ht="21" hidden="1" x14ac:dyDescent="0.45">
      <c r="A387" s="18">
        <v>52779</v>
      </c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0"/>
      <c r="V387" s="18">
        <v>52779</v>
      </c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0"/>
      <c r="AQ387" s="10"/>
      <c r="AR387" s="33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M387" s="33"/>
      <c r="BN387" s="34"/>
      <c r="BO387" s="34"/>
      <c r="BP387" s="34"/>
      <c r="BQ387" s="34"/>
      <c r="BR387" s="34"/>
      <c r="BS387" s="34"/>
      <c r="BT387" s="34"/>
      <c r="BU387" s="34"/>
      <c r="BV387" s="34"/>
      <c r="BW387" s="34"/>
      <c r="BX387" s="34"/>
      <c r="BY387" s="34"/>
      <c r="BZ387" s="34"/>
      <c r="CA387" s="34"/>
      <c r="CB387" s="34"/>
      <c r="CC387" s="34"/>
      <c r="CD387" s="34"/>
      <c r="CE387" s="34"/>
      <c r="CF387" s="34"/>
    </row>
    <row r="388" spans="1:84" s="35" customFormat="1" ht="21" hidden="1" x14ac:dyDescent="0.45">
      <c r="A388" s="18">
        <v>52810</v>
      </c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0"/>
      <c r="V388" s="18">
        <v>52810</v>
      </c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0"/>
      <c r="AQ388" s="10"/>
      <c r="AR388" s="33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M388" s="33"/>
      <c r="BN388" s="34"/>
      <c r="BO388" s="34"/>
      <c r="BP388" s="34"/>
      <c r="BQ388" s="34"/>
      <c r="BR388" s="34"/>
      <c r="BS388" s="34"/>
      <c r="BT388" s="34"/>
      <c r="BU388" s="34"/>
      <c r="BV388" s="34"/>
      <c r="BW388" s="34"/>
      <c r="BX388" s="34"/>
      <c r="BY388" s="34"/>
      <c r="BZ388" s="34"/>
      <c r="CA388" s="34"/>
      <c r="CB388" s="34"/>
      <c r="CC388" s="34"/>
      <c r="CD388" s="34"/>
      <c r="CE388" s="34"/>
      <c r="CF388" s="34"/>
    </row>
    <row r="389" spans="1:84" s="35" customFormat="1" ht="21" hidden="1" x14ac:dyDescent="0.45">
      <c r="A389" s="18">
        <v>52841</v>
      </c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0"/>
      <c r="V389" s="18">
        <v>52841</v>
      </c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0"/>
      <c r="AQ389" s="10"/>
      <c r="AR389" s="33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M389" s="33"/>
      <c r="BN389" s="34"/>
      <c r="BO389" s="34"/>
      <c r="BP389" s="34"/>
      <c r="BQ389" s="34"/>
      <c r="BR389" s="34"/>
      <c r="BS389" s="34"/>
      <c r="BT389" s="34"/>
      <c r="BU389" s="34"/>
      <c r="BV389" s="34"/>
      <c r="BW389" s="34"/>
      <c r="BX389" s="34"/>
      <c r="BY389" s="34"/>
      <c r="BZ389" s="34"/>
      <c r="CA389" s="34"/>
      <c r="CB389" s="34"/>
      <c r="CC389" s="34"/>
      <c r="CD389" s="34"/>
      <c r="CE389" s="34"/>
      <c r="CF389" s="34"/>
    </row>
    <row r="390" spans="1:84" s="35" customFormat="1" ht="21" hidden="1" x14ac:dyDescent="0.45">
      <c r="A390" s="18">
        <v>52871</v>
      </c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0"/>
      <c r="V390" s="18">
        <v>52871</v>
      </c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0"/>
      <c r="AQ390" s="10"/>
      <c r="AR390" s="33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M390" s="33"/>
      <c r="BN390" s="34"/>
      <c r="BO390" s="34"/>
      <c r="BP390" s="34"/>
      <c r="BQ390" s="34"/>
      <c r="BR390" s="34"/>
      <c r="BS390" s="34"/>
      <c r="BT390" s="34"/>
      <c r="BU390" s="34"/>
      <c r="BV390" s="34"/>
      <c r="BW390" s="34"/>
      <c r="BX390" s="34"/>
      <c r="BY390" s="34"/>
      <c r="BZ390" s="34"/>
      <c r="CA390" s="34"/>
      <c r="CB390" s="34"/>
      <c r="CC390" s="34"/>
      <c r="CD390" s="34"/>
      <c r="CE390" s="34"/>
      <c r="CF390" s="34"/>
    </row>
    <row r="391" spans="1:84" s="35" customFormat="1" ht="21" hidden="1" x14ac:dyDescent="0.45">
      <c r="A391" s="18">
        <v>52902</v>
      </c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0"/>
      <c r="V391" s="18">
        <v>52902</v>
      </c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0"/>
      <c r="AQ391" s="10"/>
      <c r="AR391" s="33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M391" s="33"/>
      <c r="BN391" s="34"/>
      <c r="BO391" s="34"/>
      <c r="BP391" s="34"/>
      <c r="BQ391" s="34"/>
      <c r="BR391" s="34"/>
      <c r="BS391" s="34"/>
      <c r="BT391" s="34"/>
      <c r="BU391" s="34"/>
      <c r="BV391" s="34"/>
      <c r="BW391" s="34"/>
      <c r="BX391" s="34"/>
      <c r="BY391" s="34"/>
      <c r="BZ391" s="34"/>
      <c r="CA391" s="34"/>
      <c r="CB391" s="34"/>
      <c r="CC391" s="34"/>
      <c r="CD391" s="34"/>
      <c r="CE391" s="34"/>
      <c r="CF391" s="34"/>
    </row>
    <row r="392" spans="1:84" s="35" customFormat="1" ht="21" hidden="1" x14ac:dyDescent="0.45">
      <c r="A392" s="20">
        <v>52932</v>
      </c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10"/>
      <c r="V392" s="20">
        <v>52932</v>
      </c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10"/>
      <c r="AQ392" s="10"/>
      <c r="AR392" s="33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M392" s="33"/>
      <c r="BN392" s="34"/>
      <c r="BO392" s="34"/>
      <c r="BP392" s="34"/>
      <c r="BQ392" s="34"/>
      <c r="BR392" s="34"/>
      <c r="BS392" s="34"/>
      <c r="BT392" s="34"/>
      <c r="BU392" s="34"/>
      <c r="BV392" s="34"/>
      <c r="BW392" s="34"/>
      <c r="BX392" s="34"/>
      <c r="BY392" s="34"/>
      <c r="BZ392" s="34"/>
      <c r="CA392" s="34"/>
      <c r="CB392" s="34"/>
      <c r="CC392" s="34"/>
      <c r="CD392" s="34"/>
      <c r="CE392" s="34"/>
      <c r="CF392" s="34"/>
    </row>
    <row r="393" spans="1:84" s="35" customFormat="1" ht="21" hidden="1" x14ac:dyDescent="0.45">
      <c r="A393" s="22">
        <v>52963</v>
      </c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10"/>
      <c r="V393" s="22">
        <v>52963</v>
      </c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10"/>
      <c r="AQ393" s="10"/>
      <c r="AR393" s="33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M393" s="33"/>
      <c r="BN393" s="34"/>
      <c r="BO393" s="34"/>
      <c r="BP393" s="34"/>
      <c r="BQ393" s="34"/>
      <c r="BR393" s="34"/>
      <c r="BS393" s="34"/>
      <c r="BT393" s="34"/>
      <c r="BU393" s="34"/>
      <c r="BV393" s="34"/>
      <c r="BW393" s="34"/>
      <c r="BX393" s="34"/>
      <c r="BY393" s="34"/>
      <c r="BZ393" s="34"/>
      <c r="CA393" s="34"/>
      <c r="CB393" s="34"/>
      <c r="CC393" s="34"/>
      <c r="CD393" s="34"/>
      <c r="CE393" s="34"/>
      <c r="CF393" s="34"/>
    </row>
    <row r="394" spans="1:84" s="35" customFormat="1" ht="21" hidden="1" x14ac:dyDescent="0.45">
      <c r="A394" s="12">
        <v>52994</v>
      </c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0"/>
      <c r="V394" s="12">
        <v>52994</v>
      </c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0"/>
      <c r="AQ394" s="10"/>
      <c r="AR394" s="33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M394" s="33"/>
      <c r="BN394" s="34"/>
      <c r="BO394" s="34"/>
      <c r="BP394" s="34"/>
      <c r="BQ394" s="34"/>
      <c r="BR394" s="34"/>
      <c r="BS394" s="34"/>
      <c r="BT394" s="34"/>
      <c r="BU394" s="34"/>
      <c r="BV394" s="34"/>
      <c r="BW394" s="34"/>
      <c r="BX394" s="34"/>
      <c r="BY394" s="34"/>
      <c r="BZ394" s="34"/>
      <c r="CA394" s="34"/>
      <c r="CB394" s="34"/>
      <c r="CC394" s="34"/>
      <c r="CD394" s="34"/>
      <c r="CE394" s="34"/>
      <c r="CF394" s="34"/>
    </row>
    <row r="395" spans="1:84" s="35" customFormat="1" ht="21" hidden="1" x14ac:dyDescent="0.45">
      <c r="A395" s="12">
        <v>53022</v>
      </c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0"/>
      <c r="V395" s="12">
        <v>53022</v>
      </c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0"/>
      <c r="AQ395" s="10"/>
      <c r="AR395" s="33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M395" s="33"/>
      <c r="BN395" s="34"/>
      <c r="BO395" s="34"/>
      <c r="BP395" s="34"/>
      <c r="BQ395" s="34"/>
      <c r="BR395" s="34"/>
      <c r="BS395" s="34"/>
      <c r="BT395" s="34"/>
      <c r="BU395" s="34"/>
      <c r="BV395" s="34"/>
      <c r="BW395" s="34"/>
      <c r="BX395" s="34"/>
      <c r="BY395" s="34"/>
      <c r="BZ395" s="34"/>
      <c r="CA395" s="34"/>
      <c r="CB395" s="34"/>
      <c r="CC395" s="34"/>
      <c r="CD395" s="34"/>
      <c r="CE395" s="34"/>
      <c r="CF395" s="34"/>
    </row>
    <row r="396" spans="1:84" s="35" customFormat="1" ht="21" hidden="1" x14ac:dyDescent="0.45">
      <c r="A396" s="12">
        <v>53053</v>
      </c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0"/>
      <c r="V396" s="12">
        <v>53053</v>
      </c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0"/>
      <c r="AQ396" s="10"/>
      <c r="AR396" s="33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M396" s="33"/>
      <c r="BN396" s="34"/>
      <c r="BO396" s="34"/>
      <c r="BP396" s="34"/>
      <c r="BQ396" s="34"/>
      <c r="BR396" s="34"/>
      <c r="BS396" s="34"/>
      <c r="BT396" s="34"/>
      <c r="BU396" s="34"/>
      <c r="BV396" s="34"/>
      <c r="BW396" s="34"/>
      <c r="BX396" s="34"/>
      <c r="BY396" s="34"/>
      <c r="BZ396" s="34"/>
      <c r="CA396" s="34"/>
      <c r="CB396" s="34"/>
      <c r="CC396" s="34"/>
      <c r="CD396" s="34"/>
      <c r="CE396" s="34"/>
      <c r="CF396" s="34"/>
    </row>
    <row r="397" spans="1:84" s="35" customFormat="1" ht="21" hidden="1" x14ac:dyDescent="0.45">
      <c r="A397" s="12">
        <v>53083</v>
      </c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0"/>
      <c r="V397" s="12">
        <v>53083</v>
      </c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0"/>
      <c r="AQ397" s="10"/>
      <c r="AR397" s="33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M397" s="33"/>
      <c r="BN397" s="34"/>
      <c r="BO397" s="34"/>
      <c r="BP397" s="34"/>
      <c r="BQ397" s="34"/>
      <c r="BR397" s="34"/>
      <c r="BS397" s="34"/>
      <c r="BT397" s="34"/>
      <c r="BU397" s="34"/>
      <c r="BV397" s="34"/>
      <c r="BW397" s="34"/>
      <c r="BX397" s="34"/>
      <c r="BY397" s="34"/>
      <c r="BZ397" s="34"/>
      <c r="CA397" s="34"/>
      <c r="CB397" s="34"/>
      <c r="CC397" s="34"/>
      <c r="CD397" s="34"/>
      <c r="CE397" s="34"/>
      <c r="CF397" s="34"/>
    </row>
    <row r="398" spans="1:84" s="35" customFormat="1" ht="21" hidden="1" x14ac:dyDescent="0.45">
      <c r="A398" s="12">
        <v>53114</v>
      </c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0"/>
      <c r="V398" s="12">
        <v>53114</v>
      </c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0"/>
      <c r="AQ398" s="10"/>
      <c r="AR398" s="33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M398" s="33"/>
      <c r="BN398" s="34"/>
      <c r="BO398" s="34"/>
      <c r="BP398" s="34"/>
      <c r="BQ398" s="34"/>
      <c r="BR398" s="34"/>
      <c r="BS398" s="34"/>
      <c r="BT398" s="34"/>
      <c r="BU398" s="34"/>
      <c r="BV398" s="34"/>
      <c r="BW398" s="34"/>
      <c r="BX398" s="34"/>
      <c r="BY398" s="34"/>
      <c r="BZ398" s="34"/>
      <c r="CA398" s="34"/>
      <c r="CB398" s="34"/>
      <c r="CC398" s="34"/>
      <c r="CD398" s="34"/>
      <c r="CE398" s="34"/>
      <c r="CF398" s="34"/>
    </row>
    <row r="399" spans="1:84" s="35" customFormat="1" ht="21" hidden="1" x14ac:dyDescent="0.45">
      <c r="A399" s="12">
        <v>53144</v>
      </c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0"/>
      <c r="V399" s="12">
        <v>53144</v>
      </c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0"/>
      <c r="AQ399" s="10"/>
      <c r="AR399" s="33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M399" s="33"/>
      <c r="BN399" s="34"/>
      <c r="BO399" s="34"/>
      <c r="BP399" s="34"/>
      <c r="BQ399" s="34"/>
      <c r="BR399" s="34"/>
      <c r="BS399" s="34"/>
      <c r="BT399" s="34"/>
      <c r="BU399" s="34"/>
      <c r="BV399" s="34"/>
      <c r="BW399" s="34"/>
      <c r="BX399" s="34"/>
      <c r="BY399" s="34"/>
      <c r="BZ399" s="34"/>
      <c r="CA399" s="34"/>
      <c r="CB399" s="34"/>
      <c r="CC399" s="34"/>
      <c r="CD399" s="34"/>
      <c r="CE399" s="34"/>
      <c r="CF399" s="34"/>
    </row>
    <row r="400" spans="1:84" s="35" customFormat="1" ht="21" hidden="1" x14ac:dyDescent="0.45">
      <c r="A400" s="12">
        <v>53175</v>
      </c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0"/>
      <c r="V400" s="12">
        <v>53175</v>
      </c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0"/>
      <c r="AQ400" s="10"/>
      <c r="AR400" s="33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M400" s="33"/>
      <c r="BN400" s="34"/>
      <c r="BO400" s="34"/>
      <c r="BP400" s="34"/>
      <c r="BQ400" s="34"/>
      <c r="BR400" s="34"/>
      <c r="BS400" s="34"/>
      <c r="BT400" s="34"/>
      <c r="BU400" s="34"/>
      <c r="BV400" s="34"/>
      <c r="BW400" s="34"/>
      <c r="BX400" s="34"/>
      <c r="BY400" s="34"/>
      <c r="BZ400" s="34"/>
      <c r="CA400" s="34"/>
      <c r="CB400" s="34"/>
      <c r="CC400" s="34"/>
      <c r="CD400" s="34"/>
      <c r="CE400" s="34"/>
      <c r="CF400" s="34"/>
    </row>
    <row r="401" spans="1:84" s="35" customFormat="1" ht="21" hidden="1" x14ac:dyDescent="0.45">
      <c r="A401" s="12">
        <v>53206</v>
      </c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0"/>
      <c r="V401" s="12">
        <v>53206</v>
      </c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0"/>
      <c r="AQ401" s="10"/>
      <c r="AR401" s="33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M401" s="33"/>
      <c r="BN401" s="34"/>
      <c r="BO401" s="34"/>
      <c r="BP401" s="34"/>
      <c r="BQ401" s="34"/>
      <c r="BR401" s="34"/>
      <c r="BS401" s="34"/>
      <c r="BT401" s="34"/>
      <c r="BU401" s="34"/>
      <c r="BV401" s="34"/>
      <c r="BW401" s="34"/>
      <c r="BX401" s="34"/>
      <c r="BY401" s="34"/>
      <c r="BZ401" s="34"/>
      <c r="CA401" s="34"/>
      <c r="CB401" s="34"/>
      <c r="CC401" s="34"/>
      <c r="CD401" s="34"/>
      <c r="CE401" s="34"/>
      <c r="CF401" s="34"/>
    </row>
    <row r="402" spans="1:84" s="35" customFormat="1" ht="21" hidden="1" x14ac:dyDescent="0.45">
      <c r="A402" s="12">
        <v>53236</v>
      </c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0"/>
      <c r="V402" s="12">
        <v>53236</v>
      </c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0"/>
      <c r="AQ402" s="10"/>
      <c r="AR402" s="33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M402" s="33"/>
      <c r="BN402" s="34"/>
      <c r="BO402" s="34"/>
      <c r="BP402" s="34"/>
      <c r="BQ402" s="34"/>
      <c r="BR402" s="34"/>
      <c r="BS402" s="34"/>
      <c r="BT402" s="34"/>
      <c r="BU402" s="34"/>
      <c r="BV402" s="34"/>
      <c r="BW402" s="34"/>
      <c r="BX402" s="34"/>
      <c r="BY402" s="34"/>
      <c r="BZ402" s="34"/>
      <c r="CA402" s="34"/>
      <c r="CB402" s="34"/>
      <c r="CC402" s="34"/>
      <c r="CD402" s="34"/>
      <c r="CE402" s="34"/>
      <c r="CF402" s="34"/>
    </row>
    <row r="403" spans="1:84" s="35" customFormat="1" ht="21" hidden="1" x14ac:dyDescent="0.45">
      <c r="A403" s="12">
        <v>53267</v>
      </c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0"/>
      <c r="V403" s="12">
        <v>53267</v>
      </c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0"/>
      <c r="AQ403" s="10"/>
      <c r="AR403" s="33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M403" s="33"/>
      <c r="BN403" s="34"/>
      <c r="BO403" s="34"/>
      <c r="BP403" s="34"/>
      <c r="BQ403" s="34"/>
      <c r="BR403" s="34"/>
      <c r="BS403" s="34"/>
      <c r="BT403" s="34"/>
      <c r="BU403" s="34"/>
      <c r="BV403" s="34"/>
      <c r="BW403" s="34"/>
      <c r="BX403" s="34"/>
      <c r="BY403" s="34"/>
      <c r="BZ403" s="34"/>
      <c r="CA403" s="34"/>
      <c r="CB403" s="34"/>
      <c r="CC403" s="34"/>
      <c r="CD403" s="34"/>
      <c r="CE403" s="34"/>
      <c r="CF403" s="34"/>
    </row>
    <row r="404" spans="1:84" s="35" customFormat="1" ht="21" hidden="1" x14ac:dyDescent="0.45">
      <c r="A404" s="14">
        <v>53297</v>
      </c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0"/>
      <c r="V404" s="14">
        <v>53297</v>
      </c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0"/>
      <c r="AQ404" s="10"/>
      <c r="AR404" s="33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M404" s="33"/>
      <c r="BN404" s="34"/>
      <c r="BO404" s="34"/>
      <c r="BP404" s="34"/>
      <c r="BQ404" s="34"/>
      <c r="BR404" s="34"/>
      <c r="BS404" s="34"/>
      <c r="BT404" s="34"/>
      <c r="BU404" s="34"/>
      <c r="BV404" s="34"/>
      <c r="BW404" s="34"/>
      <c r="BX404" s="34"/>
      <c r="BY404" s="34"/>
      <c r="BZ404" s="34"/>
      <c r="CA404" s="34"/>
      <c r="CB404" s="34"/>
      <c r="CC404" s="34"/>
      <c r="CD404" s="34"/>
      <c r="CE404" s="34"/>
      <c r="CF404" s="34"/>
    </row>
    <row r="405" spans="1:84" s="35" customFormat="1" ht="21" hidden="1" x14ac:dyDescent="0.45">
      <c r="A405" s="16">
        <v>53328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0"/>
      <c r="V405" s="16">
        <v>53328</v>
      </c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0"/>
      <c r="AQ405" s="10"/>
      <c r="AR405" s="33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M405" s="33"/>
      <c r="BN405" s="34"/>
      <c r="BO405" s="34"/>
      <c r="BP405" s="34"/>
      <c r="BQ405" s="34"/>
      <c r="BR405" s="34"/>
      <c r="BS405" s="34"/>
      <c r="BT405" s="34"/>
      <c r="BU405" s="34"/>
      <c r="BV405" s="34"/>
      <c r="BW405" s="34"/>
      <c r="BX405" s="34"/>
      <c r="BY405" s="34"/>
      <c r="BZ405" s="34"/>
      <c r="CA405" s="34"/>
      <c r="CB405" s="34"/>
      <c r="CC405" s="34"/>
      <c r="CD405" s="34"/>
      <c r="CE405" s="34"/>
      <c r="CF405" s="34"/>
    </row>
    <row r="406" spans="1:84" s="35" customFormat="1" ht="21" hidden="1" x14ac:dyDescent="0.45">
      <c r="A406" s="18">
        <v>53359</v>
      </c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0"/>
      <c r="V406" s="18">
        <v>53359</v>
      </c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0"/>
      <c r="AQ406" s="10"/>
      <c r="AR406" s="33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M406" s="33"/>
      <c r="BN406" s="34"/>
      <c r="BO406" s="34"/>
      <c r="BP406" s="34"/>
      <c r="BQ406" s="34"/>
      <c r="BR406" s="34"/>
      <c r="BS406" s="34"/>
      <c r="BT406" s="34"/>
      <c r="BU406" s="34"/>
      <c r="BV406" s="34"/>
      <c r="BW406" s="34"/>
      <c r="BX406" s="34"/>
      <c r="BY406" s="34"/>
      <c r="BZ406" s="34"/>
      <c r="CA406" s="34"/>
      <c r="CB406" s="34"/>
      <c r="CC406" s="34"/>
      <c r="CD406" s="34"/>
      <c r="CE406" s="34"/>
      <c r="CF406" s="34"/>
    </row>
    <row r="407" spans="1:84" s="35" customFormat="1" ht="21" hidden="1" x14ac:dyDescent="0.45">
      <c r="A407" s="18">
        <v>53387</v>
      </c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0"/>
      <c r="V407" s="18">
        <v>53387</v>
      </c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0"/>
      <c r="AQ407" s="10"/>
      <c r="AR407" s="33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M407" s="33"/>
      <c r="BN407" s="34"/>
      <c r="BO407" s="34"/>
      <c r="BP407" s="34"/>
      <c r="BQ407" s="34"/>
      <c r="BR407" s="34"/>
      <c r="BS407" s="34"/>
      <c r="BT407" s="34"/>
      <c r="BU407" s="34"/>
      <c r="BV407" s="34"/>
      <c r="BW407" s="34"/>
      <c r="BX407" s="34"/>
      <c r="BY407" s="34"/>
      <c r="BZ407" s="34"/>
      <c r="CA407" s="34"/>
      <c r="CB407" s="34"/>
      <c r="CC407" s="34"/>
      <c r="CD407" s="34"/>
      <c r="CE407" s="34"/>
      <c r="CF407" s="34"/>
    </row>
    <row r="408" spans="1:84" s="35" customFormat="1" ht="21" hidden="1" x14ac:dyDescent="0.45">
      <c r="A408" s="18">
        <v>53418</v>
      </c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0"/>
      <c r="V408" s="18">
        <v>53418</v>
      </c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0"/>
      <c r="AQ408" s="10"/>
      <c r="AR408" s="33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M408" s="33"/>
      <c r="BN408" s="34"/>
      <c r="BO408" s="34"/>
      <c r="BP408" s="34"/>
      <c r="BQ408" s="34"/>
      <c r="BR408" s="34"/>
      <c r="BS408" s="34"/>
      <c r="BT408" s="34"/>
      <c r="BU408" s="34"/>
      <c r="BV408" s="34"/>
      <c r="BW408" s="34"/>
      <c r="BX408" s="34"/>
      <c r="BY408" s="34"/>
      <c r="BZ408" s="34"/>
      <c r="CA408" s="34"/>
      <c r="CB408" s="34"/>
      <c r="CC408" s="34"/>
      <c r="CD408" s="34"/>
      <c r="CE408" s="34"/>
      <c r="CF408" s="34"/>
    </row>
    <row r="409" spans="1:84" s="35" customFormat="1" ht="21" hidden="1" x14ac:dyDescent="0.45">
      <c r="A409" s="18">
        <v>53448</v>
      </c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0"/>
      <c r="V409" s="18">
        <v>53448</v>
      </c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0"/>
      <c r="AQ409" s="10"/>
      <c r="AR409" s="33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M409" s="33"/>
      <c r="BN409" s="34"/>
      <c r="BO409" s="34"/>
      <c r="BP409" s="34"/>
      <c r="BQ409" s="34"/>
      <c r="BR409" s="34"/>
      <c r="BS409" s="34"/>
      <c r="BT409" s="34"/>
      <c r="BU409" s="34"/>
      <c r="BV409" s="34"/>
      <c r="BW409" s="34"/>
      <c r="BX409" s="34"/>
      <c r="BY409" s="34"/>
      <c r="BZ409" s="34"/>
      <c r="CA409" s="34"/>
      <c r="CB409" s="34"/>
      <c r="CC409" s="34"/>
      <c r="CD409" s="34"/>
      <c r="CE409" s="34"/>
      <c r="CF409" s="34"/>
    </row>
    <row r="410" spans="1:84" s="35" customFormat="1" ht="21" hidden="1" x14ac:dyDescent="0.45">
      <c r="A410" s="18">
        <v>53479</v>
      </c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0"/>
      <c r="V410" s="18">
        <v>53479</v>
      </c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0"/>
      <c r="AQ410" s="10"/>
      <c r="AR410" s="33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M410" s="33"/>
      <c r="BN410" s="34"/>
      <c r="BO410" s="34"/>
      <c r="BP410" s="34"/>
      <c r="BQ410" s="34"/>
      <c r="BR410" s="34"/>
      <c r="BS410" s="34"/>
      <c r="BT410" s="34"/>
      <c r="BU410" s="34"/>
      <c r="BV410" s="34"/>
      <c r="BW410" s="34"/>
      <c r="BX410" s="34"/>
      <c r="BY410" s="34"/>
      <c r="BZ410" s="34"/>
      <c r="CA410" s="34"/>
      <c r="CB410" s="34"/>
      <c r="CC410" s="34"/>
      <c r="CD410" s="34"/>
      <c r="CE410" s="34"/>
      <c r="CF410" s="34"/>
    </row>
    <row r="411" spans="1:84" s="35" customFormat="1" ht="21" hidden="1" x14ac:dyDescent="0.45">
      <c r="A411" s="18">
        <v>53509</v>
      </c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0"/>
      <c r="V411" s="18">
        <v>53509</v>
      </c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0"/>
      <c r="AQ411" s="10"/>
      <c r="AR411" s="33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M411" s="33"/>
      <c r="BN411" s="34"/>
      <c r="BO411" s="34"/>
      <c r="BP411" s="34"/>
      <c r="BQ411" s="34"/>
      <c r="BR411" s="34"/>
      <c r="BS411" s="34"/>
      <c r="BT411" s="34"/>
      <c r="BU411" s="34"/>
      <c r="BV411" s="34"/>
      <c r="BW411" s="34"/>
      <c r="BX411" s="34"/>
      <c r="BY411" s="34"/>
      <c r="BZ411" s="34"/>
      <c r="CA411" s="34"/>
      <c r="CB411" s="34"/>
      <c r="CC411" s="34"/>
      <c r="CD411" s="34"/>
      <c r="CE411" s="34"/>
      <c r="CF411" s="34"/>
    </row>
    <row r="412" spans="1:84" s="35" customFormat="1" ht="21" hidden="1" x14ac:dyDescent="0.45">
      <c r="A412" s="18">
        <v>53540</v>
      </c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0"/>
      <c r="V412" s="18">
        <v>53540</v>
      </c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0"/>
      <c r="AQ412" s="10"/>
      <c r="AR412" s="33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M412" s="33"/>
      <c r="BN412" s="34"/>
      <c r="BO412" s="34"/>
      <c r="BP412" s="34"/>
      <c r="BQ412" s="34"/>
      <c r="BR412" s="34"/>
      <c r="BS412" s="34"/>
      <c r="BT412" s="34"/>
      <c r="BU412" s="34"/>
      <c r="BV412" s="34"/>
      <c r="BW412" s="34"/>
      <c r="BX412" s="34"/>
      <c r="BY412" s="34"/>
      <c r="BZ412" s="34"/>
      <c r="CA412" s="34"/>
      <c r="CB412" s="34"/>
      <c r="CC412" s="34"/>
      <c r="CD412" s="34"/>
      <c r="CE412" s="34"/>
      <c r="CF412" s="34"/>
    </row>
    <row r="413" spans="1:84" s="35" customFormat="1" ht="21" hidden="1" x14ac:dyDescent="0.45">
      <c r="A413" s="18">
        <v>53571</v>
      </c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0"/>
      <c r="V413" s="18">
        <v>53571</v>
      </c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0"/>
      <c r="AQ413" s="10"/>
      <c r="AR413" s="33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M413" s="33"/>
      <c r="BN413" s="34"/>
      <c r="BO413" s="34"/>
      <c r="BP413" s="34"/>
      <c r="BQ413" s="34"/>
      <c r="BR413" s="34"/>
      <c r="BS413" s="34"/>
      <c r="BT413" s="34"/>
      <c r="BU413" s="34"/>
      <c r="BV413" s="34"/>
      <c r="BW413" s="34"/>
      <c r="BX413" s="34"/>
      <c r="BY413" s="34"/>
      <c r="BZ413" s="34"/>
      <c r="CA413" s="34"/>
      <c r="CB413" s="34"/>
      <c r="CC413" s="34"/>
      <c r="CD413" s="34"/>
      <c r="CE413" s="34"/>
      <c r="CF413" s="34"/>
    </row>
    <row r="414" spans="1:84" s="35" customFormat="1" ht="21" hidden="1" x14ac:dyDescent="0.45">
      <c r="A414" s="18">
        <v>53601</v>
      </c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0"/>
      <c r="V414" s="18">
        <v>53601</v>
      </c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0"/>
      <c r="AQ414" s="10"/>
      <c r="AR414" s="33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M414" s="33"/>
      <c r="BN414" s="34"/>
      <c r="BO414" s="34"/>
      <c r="BP414" s="34"/>
      <c r="BQ414" s="34"/>
      <c r="BR414" s="34"/>
      <c r="BS414" s="34"/>
      <c r="BT414" s="34"/>
      <c r="BU414" s="34"/>
      <c r="BV414" s="34"/>
      <c r="BW414" s="34"/>
      <c r="BX414" s="34"/>
      <c r="BY414" s="34"/>
      <c r="BZ414" s="34"/>
      <c r="CA414" s="34"/>
      <c r="CB414" s="34"/>
      <c r="CC414" s="34"/>
      <c r="CD414" s="34"/>
      <c r="CE414" s="34"/>
      <c r="CF414" s="34"/>
    </row>
    <row r="415" spans="1:84" s="35" customFormat="1" ht="21" hidden="1" x14ac:dyDescent="0.45">
      <c r="A415" s="18">
        <v>53632</v>
      </c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0"/>
      <c r="V415" s="18">
        <v>53632</v>
      </c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0"/>
      <c r="AQ415" s="10"/>
      <c r="AR415" s="33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M415" s="33"/>
      <c r="BN415" s="34"/>
      <c r="BO415" s="34"/>
      <c r="BP415" s="34"/>
      <c r="BQ415" s="34"/>
      <c r="BR415" s="34"/>
      <c r="BS415" s="34"/>
      <c r="BT415" s="34"/>
      <c r="BU415" s="34"/>
      <c r="BV415" s="34"/>
      <c r="BW415" s="34"/>
      <c r="BX415" s="34"/>
      <c r="BY415" s="34"/>
      <c r="BZ415" s="34"/>
      <c r="CA415" s="34"/>
      <c r="CB415" s="34"/>
      <c r="CC415" s="34"/>
      <c r="CD415" s="34"/>
      <c r="CE415" s="34"/>
      <c r="CF415" s="34"/>
    </row>
    <row r="416" spans="1:84" s="35" customFormat="1" ht="21" hidden="1" x14ac:dyDescent="0.45">
      <c r="A416" s="20">
        <v>53662</v>
      </c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10"/>
      <c r="V416" s="20">
        <v>53662</v>
      </c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10"/>
      <c r="AQ416" s="10"/>
      <c r="AR416" s="33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M416" s="33"/>
      <c r="BN416" s="34"/>
      <c r="BO416" s="34"/>
      <c r="BP416" s="34"/>
      <c r="BQ416" s="34"/>
      <c r="BR416" s="34"/>
      <c r="BS416" s="34"/>
      <c r="BT416" s="34"/>
      <c r="BU416" s="34"/>
      <c r="BV416" s="34"/>
      <c r="BW416" s="34"/>
      <c r="BX416" s="34"/>
      <c r="BY416" s="34"/>
      <c r="BZ416" s="34"/>
      <c r="CA416" s="34"/>
      <c r="CB416" s="34"/>
      <c r="CC416" s="34"/>
      <c r="CD416" s="34"/>
      <c r="CE416" s="34"/>
      <c r="CF416" s="34"/>
    </row>
    <row r="417" spans="1:84" s="35" customFormat="1" ht="21" hidden="1" x14ac:dyDescent="0.45">
      <c r="A417" s="22">
        <v>53693</v>
      </c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10"/>
      <c r="V417" s="22">
        <v>53693</v>
      </c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10"/>
      <c r="AQ417" s="10"/>
      <c r="AR417" s="33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M417" s="33"/>
      <c r="BN417" s="34"/>
      <c r="BO417" s="34"/>
      <c r="BP417" s="34"/>
      <c r="BQ417" s="34"/>
      <c r="BR417" s="34"/>
      <c r="BS417" s="34"/>
      <c r="BT417" s="34"/>
      <c r="BU417" s="34"/>
      <c r="BV417" s="34"/>
      <c r="BW417" s="34"/>
      <c r="BX417" s="34"/>
      <c r="BY417" s="34"/>
      <c r="BZ417" s="34"/>
      <c r="CA417" s="34"/>
      <c r="CB417" s="34"/>
      <c r="CC417" s="34"/>
      <c r="CD417" s="34"/>
      <c r="CE417" s="34"/>
      <c r="CF417" s="34"/>
    </row>
    <row r="418" spans="1:84" s="35" customFormat="1" ht="21" hidden="1" x14ac:dyDescent="0.45">
      <c r="A418" s="12">
        <v>53724</v>
      </c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0"/>
      <c r="V418" s="12">
        <v>53724</v>
      </c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0"/>
      <c r="AQ418" s="10"/>
      <c r="AR418" s="33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M418" s="33"/>
      <c r="BN418" s="34"/>
      <c r="BO418" s="34"/>
      <c r="BP418" s="34"/>
      <c r="BQ418" s="34"/>
      <c r="BR418" s="34"/>
      <c r="BS418" s="34"/>
      <c r="BT418" s="34"/>
      <c r="BU418" s="34"/>
      <c r="BV418" s="34"/>
      <c r="BW418" s="34"/>
      <c r="BX418" s="34"/>
      <c r="BY418" s="34"/>
      <c r="BZ418" s="34"/>
      <c r="CA418" s="34"/>
      <c r="CB418" s="34"/>
      <c r="CC418" s="34"/>
      <c r="CD418" s="34"/>
      <c r="CE418" s="34"/>
      <c r="CF418" s="34"/>
    </row>
    <row r="419" spans="1:84" s="35" customFormat="1" ht="21" hidden="1" x14ac:dyDescent="0.45">
      <c r="A419" s="12">
        <v>53752</v>
      </c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0"/>
      <c r="V419" s="12">
        <v>53752</v>
      </c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0"/>
      <c r="AQ419" s="10"/>
      <c r="AR419" s="33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M419" s="33"/>
      <c r="BN419" s="34"/>
      <c r="BO419" s="34"/>
      <c r="BP419" s="34"/>
      <c r="BQ419" s="34"/>
      <c r="BR419" s="34"/>
      <c r="BS419" s="34"/>
      <c r="BT419" s="34"/>
      <c r="BU419" s="34"/>
      <c r="BV419" s="34"/>
      <c r="BW419" s="34"/>
      <c r="BX419" s="34"/>
      <c r="BY419" s="34"/>
      <c r="BZ419" s="34"/>
      <c r="CA419" s="34"/>
      <c r="CB419" s="34"/>
      <c r="CC419" s="34"/>
      <c r="CD419" s="34"/>
      <c r="CE419" s="34"/>
      <c r="CF419" s="34"/>
    </row>
    <row r="420" spans="1:84" s="35" customFormat="1" ht="21" hidden="1" x14ac:dyDescent="0.45">
      <c r="A420" s="12">
        <v>53783</v>
      </c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0"/>
      <c r="V420" s="12">
        <v>53783</v>
      </c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0"/>
      <c r="AQ420" s="10"/>
      <c r="AR420" s="33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M420" s="33"/>
      <c r="BN420" s="34"/>
      <c r="BO420" s="34"/>
      <c r="BP420" s="34"/>
      <c r="BQ420" s="34"/>
      <c r="BR420" s="34"/>
      <c r="BS420" s="34"/>
      <c r="BT420" s="34"/>
      <c r="BU420" s="34"/>
      <c r="BV420" s="34"/>
      <c r="BW420" s="34"/>
      <c r="BX420" s="34"/>
      <c r="BY420" s="34"/>
      <c r="BZ420" s="34"/>
      <c r="CA420" s="34"/>
      <c r="CB420" s="34"/>
      <c r="CC420" s="34"/>
      <c r="CD420" s="34"/>
      <c r="CE420" s="34"/>
      <c r="CF420" s="34"/>
    </row>
    <row r="421" spans="1:84" s="35" customFormat="1" ht="21" hidden="1" x14ac:dyDescent="0.45">
      <c r="A421" s="12">
        <v>53813</v>
      </c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0"/>
      <c r="V421" s="12">
        <v>53813</v>
      </c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0"/>
      <c r="AQ421" s="10"/>
      <c r="AR421" s="33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M421" s="33"/>
      <c r="BN421" s="34"/>
      <c r="BO421" s="34"/>
      <c r="BP421" s="34"/>
      <c r="BQ421" s="34"/>
      <c r="BR421" s="34"/>
      <c r="BS421" s="34"/>
      <c r="BT421" s="34"/>
      <c r="BU421" s="34"/>
      <c r="BV421" s="34"/>
      <c r="BW421" s="34"/>
      <c r="BX421" s="34"/>
      <c r="BY421" s="34"/>
      <c r="BZ421" s="34"/>
      <c r="CA421" s="34"/>
      <c r="CB421" s="34"/>
      <c r="CC421" s="34"/>
      <c r="CD421" s="34"/>
      <c r="CE421" s="34"/>
      <c r="CF421" s="34"/>
    </row>
    <row r="422" spans="1:84" s="35" customFormat="1" ht="21" hidden="1" x14ac:dyDescent="0.45">
      <c r="A422" s="12">
        <v>53844</v>
      </c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0"/>
      <c r="V422" s="12">
        <v>53844</v>
      </c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0"/>
      <c r="AQ422" s="10"/>
      <c r="AR422" s="33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M422" s="33"/>
      <c r="BN422" s="34"/>
      <c r="BO422" s="34"/>
      <c r="BP422" s="34"/>
      <c r="BQ422" s="34"/>
      <c r="BR422" s="34"/>
      <c r="BS422" s="34"/>
      <c r="BT422" s="34"/>
      <c r="BU422" s="34"/>
      <c r="BV422" s="34"/>
      <c r="BW422" s="34"/>
      <c r="BX422" s="34"/>
      <c r="BY422" s="34"/>
      <c r="BZ422" s="34"/>
      <c r="CA422" s="34"/>
      <c r="CB422" s="34"/>
      <c r="CC422" s="34"/>
      <c r="CD422" s="34"/>
      <c r="CE422" s="34"/>
      <c r="CF422" s="34"/>
    </row>
    <row r="423" spans="1:84" s="35" customFormat="1" ht="21" hidden="1" x14ac:dyDescent="0.45">
      <c r="A423" s="12">
        <v>53874</v>
      </c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0"/>
      <c r="V423" s="12">
        <v>53874</v>
      </c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0"/>
      <c r="AQ423" s="10"/>
      <c r="AR423" s="33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M423" s="33"/>
      <c r="BN423" s="34"/>
      <c r="BO423" s="34"/>
      <c r="BP423" s="34"/>
      <c r="BQ423" s="34"/>
      <c r="BR423" s="34"/>
      <c r="BS423" s="34"/>
      <c r="BT423" s="34"/>
      <c r="BU423" s="34"/>
      <c r="BV423" s="34"/>
      <c r="BW423" s="34"/>
      <c r="BX423" s="34"/>
      <c r="BY423" s="34"/>
      <c r="BZ423" s="34"/>
      <c r="CA423" s="34"/>
      <c r="CB423" s="34"/>
      <c r="CC423" s="34"/>
      <c r="CD423" s="34"/>
      <c r="CE423" s="34"/>
      <c r="CF423" s="34"/>
    </row>
    <row r="424" spans="1:84" s="35" customFormat="1" ht="21" hidden="1" x14ac:dyDescent="0.45">
      <c r="A424" s="12">
        <v>53905</v>
      </c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0"/>
      <c r="V424" s="12">
        <v>53905</v>
      </c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0"/>
      <c r="AQ424" s="10"/>
      <c r="AR424" s="33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M424" s="33"/>
      <c r="BN424" s="34"/>
      <c r="BO424" s="34"/>
      <c r="BP424" s="34"/>
      <c r="BQ424" s="34"/>
      <c r="BR424" s="34"/>
      <c r="BS424" s="34"/>
      <c r="BT424" s="34"/>
      <c r="BU424" s="34"/>
      <c r="BV424" s="34"/>
      <c r="BW424" s="34"/>
      <c r="BX424" s="34"/>
      <c r="BY424" s="34"/>
      <c r="BZ424" s="34"/>
      <c r="CA424" s="34"/>
      <c r="CB424" s="34"/>
      <c r="CC424" s="34"/>
      <c r="CD424" s="34"/>
      <c r="CE424" s="34"/>
      <c r="CF424" s="34"/>
    </row>
    <row r="425" spans="1:84" s="35" customFormat="1" ht="21" hidden="1" x14ac:dyDescent="0.45">
      <c r="A425" s="12">
        <v>53936</v>
      </c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0"/>
      <c r="V425" s="12">
        <v>53936</v>
      </c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0"/>
      <c r="AQ425" s="10"/>
      <c r="AR425" s="33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M425" s="33"/>
      <c r="BN425" s="34"/>
      <c r="BO425" s="34"/>
      <c r="BP425" s="34"/>
      <c r="BQ425" s="34"/>
      <c r="BR425" s="34"/>
      <c r="BS425" s="34"/>
      <c r="BT425" s="34"/>
      <c r="BU425" s="34"/>
      <c r="BV425" s="34"/>
      <c r="BW425" s="34"/>
      <c r="BX425" s="34"/>
      <c r="BY425" s="34"/>
      <c r="BZ425" s="34"/>
      <c r="CA425" s="34"/>
      <c r="CB425" s="34"/>
      <c r="CC425" s="34"/>
      <c r="CD425" s="34"/>
      <c r="CE425" s="34"/>
      <c r="CF425" s="34"/>
    </row>
    <row r="426" spans="1:84" s="35" customFormat="1" ht="21" hidden="1" x14ac:dyDescent="0.45">
      <c r="A426" s="12">
        <v>53966</v>
      </c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0"/>
      <c r="V426" s="12">
        <v>53966</v>
      </c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0"/>
      <c r="AQ426" s="10"/>
      <c r="AR426" s="33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M426" s="33"/>
      <c r="BN426" s="34"/>
      <c r="BO426" s="34"/>
      <c r="BP426" s="34"/>
      <c r="BQ426" s="34"/>
      <c r="BR426" s="34"/>
      <c r="BS426" s="34"/>
      <c r="BT426" s="34"/>
      <c r="BU426" s="34"/>
      <c r="BV426" s="34"/>
      <c r="BW426" s="34"/>
      <c r="BX426" s="34"/>
      <c r="BY426" s="34"/>
      <c r="BZ426" s="34"/>
      <c r="CA426" s="34"/>
      <c r="CB426" s="34"/>
      <c r="CC426" s="34"/>
      <c r="CD426" s="34"/>
      <c r="CE426" s="34"/>
      <c r="CF426" s="34"/>
    </row>
    <row r="427" spans="1:84" s="35" customFormat="1" ht="21" hidden="1" x14ac:dyDescent="0.45">
      <c r="A427" s="12">
        <v>53997</v>
      </c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0"/>
      <c r="V427" s="12">
        <v>53997</v>
      </c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0"/>
      <c r="AQ427" s="10"/>
      <c r="AR427" s="33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M427" s="33"/>
      <c r="BN427" s="34"/>
      <c r="BO427" s="34"/>
      <c r="BP427" s="34"/>
      <c r="BQ427" s="34"/>
      <c r="BR427" s="34"/>
      <c r="BS427" s="34"/>
      <c r="BT427" s="34"/>
      <c r="BU427" s="34"/>
      <c r="BV427" s="34"/>
      <c r="BW427" s="34"/>
      <c r="BX427" s="34"/>
      <c r="BY427" s="34"/>
      <c r="BZ427" s="34"/>
      <c r="CA427" s="34"/>
      <c r="CB427" s="34"/>
      <c r="CC427" s="34"/>
      <c r="CD427" s="34"/>
      <c r="CE427" s="34"/>
      <c r="CF427" s="34"/>
    </row>
    <row r="428" spans="1:84" s="35" customFormat="1" ht="21" hidden="1" x14ac:dyDescent="0.45">
      <c r="A428" s="14">
        <v>54027</v>
      </c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0"/>
      <c r="V428" s="14">
        <v>54027</v>
      </c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0"/>
      <c r="AQ428" s="10"/>
      <c r="AR428" s="33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M428" s="33"/>
      <c r="BN428" s="34"/>
      <c r="BO428" s="34"/>
      <c r="BP428" s="34"/>
      <c r="BQ428" s="34"/>
      <c r="BR428" s="34"/>
      <c r="BS428" s="34"/>
      <c r="BT428" s="34"/>
      <c r="BU428" s="34"/>
      <c r="BV428" s="34"/>
      <c r="BW428" s="34"/>
      <c r="BX428" s="34"/>
      <c r="BY428" s="34"/>
      <c r="BZ428" s="34"/>
      <c r="CA428" s="34"/>
      <c r="CB428" s="34"/>
      <c r="CC428" s="34"/>
      <c r="CD428" s="34"/>
      <c r="CE428" s="34"/>
      <c r="CF428" s="34"/>
    </row>
    <row r="429" spans="1:84" s="35" customFormat="1" ht="21" hidden="1" x14ac:dyDescent="0.45">
      <c r="A429" s="16">
        <v>54058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0"/>
      <c r="V429" s="16">
        <v>54058</v>
      </c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0"/>
      <c r="AQ429" s="10"/>
      <c r="AR429" s="33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M429" s="33"/>
      <c r="BN429" s="34"/>
      <c r="BO429" s="34"/>
      <c r="BP429" s="34"/>
      <c r="BQ429" s="34"/>
      <c r="BR429" s="34"/>
      <c r="BS429" s="34"/>
      <c r="BT429" s="34"/>
      <c r="BU429" s="34"/>
      <c r="BV429" s="34"/>
      <c r="BW429" s="34"/>
      <c r="BX429" s="34"/>
      <c r="BY429" s="34"/>
      <c r="BZ429" s="34"/>
      <c r="CA429" s="34"/>
      <c r="CB429" s="34"/>
      <c r="CC429" s="34"/>
      <c r="CD429" s="34"/>
      <c r="CE429" s="34"/>
      <c r="CF429" s="34"/>
    </row>
    <row r="430" spans="1:84" s="35" customFormat="1" ht="21" hidden="1" x14ac:dyDescent="0.45">
      <c r="A430" s="18">
        <v>54089</v>
      </c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0"/>
      <c r="V430" s="18">
        <v>54089</v>
      </c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0"/>
      <c r="AQ430" s="10"/>
      <c r="AR430" s="33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M430" s="33"/>
      <c r="BN430" s="34"/>
      <c r="BO430" s="34"/>
      <c r="BP430" s="34"/>
      <c r="BQ430" s="34"/>
      <c r="BR430" s="34"/>
      <c r="BS430" s="34"/>
      <c r="BT430" s="34"/>
      <c r="BU430" s="34"/>
      <c r="BV430" s="34"/>
      <c r="BW430" s="34"/>
      <c r="BX430" s="34"/>
      <c r="BY430" s="34"/>
      <c r="BZ430" s="34"/>
      <c r="CA430" s="34"/>
      <c r="CB430" s="34"/>
      <c r="CC430" s="34"/>
      <c r="CD430" s="34"/>
      <c r="CE430" s="34"/>
      <c r="CF430" s="34"/>
    </row>
    <row r="431" spans="1:84" s="35" customFormat="1" ht="21" hidden="1" x14ac:dyDescent="0.45">
      <c r="A431" s="18">
        <v>54118</v>
      </c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0"/>
      <c r="V431" s="18">
        <v>54118</v>
      </c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0"/>
      <c r="AQ431" s="10"/>
      <c r="AR431" s="33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M431" s="33"/>
      <c r="BN431" s="34"/>
      <c r="BO431" s="34"/>
      <c r="BP431" s="34"/>
      <c r="BQ431" s="34"/>
      <c r="BR431" s="34"/>
      <c r="BS431" s="34"/>
      <c r="BT431" s="34"/>
      <c r="BU431" s="34"/>
      <c r="BV431" s="34"/>
      <c r="BW431" s="34"/>
      <c r="BX431" s="34"/>
      <c r="BY431" s="34"/>
      <c r="BZ431" s="34"/>
      <c r="CA431" s="34"/>
      <c r="CB431" s="34"/>
      <c r="CC431" s="34"/>
      <c r="CD431" s="34"/>
      <c r="CE431" s="34"/>
      <c r="CF431" s="34"/>
    </row>
    <row r="432" spans="1:84" s="35" customFormat="1" ht="21" hidden="1" x14ac:dyDescent="0.45">
      <c r="A432" s="18">
        <v>54149</v>
      </c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0"/>
      <c r="V432" s="18">
        <v>54149</v>
      </c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0"/>
      <c r="AQ432" s="10"/>
      <c r="AR432" s="33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M432" s="33"/>
      <c r="BN432" s="34"/>
      <c r="BO432" s="34"/>
      <c r="BP432" s="34"/>
      <c r="BQ432" s="34"/>
      <c r="BR432" s="34"/>
      <c r="BS432" s="34"/>
      <c r="BT432" s="34"/>
      <c r="BU432" s="34"/>
      <c r="BV432" s="34"/>
      <c r="BW432" s="34"/>
      <c r="BX432" s="34"/>
      <c r="BY432" s="34"/>
      <c r="BZ432" s="34"/>
      <c r="CA432" s="34"/>
      <c r="CB432" s="34"/>
      <c r="CC432" s="34"/>
      <c r="CD432" s="34"/>
      <c r="CE432" s="34"/>
      <c r="CF432" s="34"/>
    </row>
    <row r="433" spans="1:84" s="35" customFormat="1" ht="21" hidden="1" x14ac:dyDescent="0.45">
      <c r="A433" s="18">
        <v>54179</v>
      </c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0"/>
      <c r="V433" s="18">
        <v>54179</v>
      </c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0"/>
      <c r="AQ433" s="10"/>
      <c r="AR433" s="33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M433" s="33"/>
      <c r="BN433" s="34"/>
      <c r="BO433" s="34"/>
      <c r="BP433" s="34"/>
      <c r="BQ433" s="34"/>
      <c r="BR433" s="34"/>
      <c r="BS433" s="34"/>
      <c r="BT433" s="34"/>
      <c r="BU433" s="34"/>
      <c r="BV433" s="34"/>
      <c r="BW433" s="34"/>
      <c r="BX433" s="34"/>
      <c r="BY433" s="34"/>
      <c r="BZ433" s="34"/>
      <c r="CA433" s="34"/>
      <c r="CB433" s="34"/>
      <c r="CC433" s="34"/>
      <c r="CD433" s="34"/>
      <c r="CE433" s="34"/>
      <c r="CF433" s="34"/>
    </row>
    <row r="434" spans="1:84" s="35" customFormat="1" ht="21" hidden="1" x14ac:dyDescent="0.45">
      <c r="A434" s="18">
        <v>54210</v>
      </c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0"/>
      <c r="V434" s="18">
        <v>54210</v>
      </c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0"/>
      <c r="AQ434" s="10"/>
      <c r="AR434" s="33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M434" s="33"/>
      <c r="BN434" s="34"/>
      <c r="BO434" s="34"/>
      <c r="BP434" s="34"/>
      <c r="BQ434" s="34"/>
      <c r="BR434" s="34"/>
      <c r="BS434" s="34"/>
      <c r="BT434" s="34"/>
      <c r="BU434" s="34"/>
      <c r="BV434" s="34"/>
      <c r="BW434" s="34"/>
      <c r="BX434" s="34"/>
      <c r="BY434" s="34"/>
      <c r="BZ434" s="34"/>
      <c r="CA434" s="34"/>
      <c r="CB434" s="34"/>
      <c r="CC434" s="34"/>
      <c r="CD434" s="34"/>
      <c r="CE434" s="34"/>
      <c r="CF434" s="34"/>
    </row>
    <row r="435" spans="1:84" s="35" customFormat="1" ht="21" hidden="1" x14ac:dyDescent="0.45">
      <c r="A435" s="18">
        <v>54240</v>
      </c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0"/>
      <c r="V435" s="18">
        <v>54240</v>
      </c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0"/>
      <c r="AQ435" s="10"/>
      <c r="AR435" s="33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M435" s="33"/>
      <c r="BN435" s="34"/>
      <c r="BO435" s="34"/>
      <c r="BP435" s="34"/>
      <c r="BQ435" s="34"/>
      <c r="BR435" s="34"/>
      <c r="BS435" s="34"/>
      <c r="BT435" s="34"/>
      <c r="BU435" s="34"/>
      <c r="BV435" s="34"/>
      <c r="BW435" s="34"/>
      <c r="BX435" s="34"/>
      <c r="BY435" s="34"/>
      <c r="BZ435" s="34"/>
      <c r="CA435" s="34"/>
      <c r="CB435" s="34"/>
      <c r="CC435" s="34"/>
      <c r="CD435" s="34"/>
      <c r="CE435" s="34"/>
      <c r="CF435" s="34"/>
    </row>
    <row r="436" spans="1:84" s="35" customFormat="1" ht="21" hidden="1" x14ac:dyDescent="0.45">
      <c r="A436" s="18">
        <v>54271</v>
      </c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0"/>
      <c r="V436" s="18">
        <v>54271</v>
      </c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0"/>
      <c r="AQ436" s="10"/>
      <c r="AR436" s="33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M436" s="33"/>
      <c r="BN436" s="34"/>
      <c r="BO436" s="34"/>
      <c r="BP436" s="34"/>
      <c r="BQ436" s="34"/>
      <c r="BR436" s="34"/>
      <c r="BS436" s="34"/>
      <c r="BT436" s="34"/>
      <c r="BU436" s="34"/>
      <c r="BV436" s="34"/>
      <c r="BW436" s="34"/>
      <c r="BX436" s="34"/>
      <c r="BY436" s="34"/>
      <c r="BZ436" s="34"/>
      <c r="CA436" s="34"/>
      <c r="CB436" s="34"/>
      <c r="CC436" s="34"/>
      <c r="CD436" s="34"/>
      <c r="CE436" s="34"/>
      <c r="CF436" s="34"/>
    </row>
    <row r="437" spans="1:84" s="35" customFormat="1" ht="21" hidden="1" x14ac:dyDescent="0.45">
      <c r="A437" s="18">
        <v>54302</v>
      </c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0"/>
      <c r="V437" s="18">
        <v>54302</v>
      </c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0"/>
      <c r="AQ437" s="10"/>
      <c r="AR437" s="33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M437" s="33"/>
      <c r="BN437" s="34"/>
      <c r="BO437" s="34"/>
      <c r="BP437" s="34"/>
      <c r="BQ437" s="34"/>
      <c r="BR437" s="34"/>
      <c r="BS437" s="34"/>
      <c r="BT437" s="34"/>
      <c r="BU437" s="34"/>
      <c r="BV437" s="34"/>
      <c r="BW437" s="34"/>
      <c r="BX437" s="34"/>
      <c r="BY437" s="34"/>
      <c r="BZ437" s="34"/>
      <c r="CA437" s="34"/>
      <c r="CB437" s="34"/>
      <c r="CC437" s="34"/>
      <c r="CD437" s="34"/>
      <c r="CE437" s="34"/>
      <c r="CF437" s="34"/>
    </row>
    <row r="438" spans="1:84" s="35" customFormat="1" ht="21" hidden="1" x14ac:dyDescent="0.45">
      <c r="A438" s="18">
        <v>54332</v>
      </c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0"/>
      <c r="V438" s="18">
        <v>54332</v>
      </c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0"/>
      <c r="AQ438" s="10"/>
      <c r="AR438" s="33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M438" s="33"/>
      <c r="BN438" s="34"/>
      <c r="BO438" s="34"/>
      <c r="BP438" s="34"/>
      <c r="BQ438" s="34"/>
      <c r="BR438" s="34"/>
      <c r="BS438" s="34"/>
      <c r="BT438" s="34"/>
      <c r="BU438" s="34"/>
      <c r="BV438" s="34"/>
      <c r="BW438" s="34"/>
      <c r="BX438" s="34"/>
      <c r="BY438" s="34"/>
      <c r="BZ438" s="34"/>
      <c r="CA438" s="34"/>
      <c r="CB438" s="34"/>
      <c r="CC438" s="34"/>
      <c r="CD438" s="34"/>
      <c r="CE438" s="34"/>
      <c r="CF438" s="34"/>
    </row>
    <row r="439" spans="1:84" s="35" customFormat="1" ht="21" hidden="1" x14ac:dyDescent="0.45">
      <c r="A439" s="18">
        <v>54363</v>
      </c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0"/>
      <c r="V439" s="18">
        <v>54363</v>
      </c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0"/>
      <c r="AQ439" s="10"/>
      <c r="AR439" s="33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M439" s="33"/>
      <c r="BN439" s="34"/>
      <c r="BO439" s="34"/>
      <c r="BP439" s="34"/>
      <c r="BQ439" s="34"/>
      <c r="BR439" s="34"/>
      <c r="BS439" s="34"/>
      <c r="BT439" s="34"/>
      <c r="BU439" s="34"/>
      <c r="BV439" s="34"/>
      <c r="BW439" s="34"/>
      <c r="BX439" s="34"/>
      <c r="BY439" s="34"/>
      <c r="BZ439" s="34"/>
      <c r="CA439" s="34"/>
      <c r="CB439" s="34"/>
      <c r="CC439" s="34"/>
      <c r="CD439" s="34"/>
      <c r="CE439" s="34"/>
      <c r="CF439" s="34"/>
    </row>
    <row r="440" spans="1:84" s="35" customFormat="1" ht="21" hidden="1" x14ac:dyDescent="0.45">
      <c r="A440" s="20">
        <v>54393</v>
      </c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10"/>
      <c r="V440" s="20">
        <v>54393</v>
      </c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10"/>
      <c r="AQ440" s="10"/>
      <c r="AR440" s="33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M440" s="33"/>
      <c r="BN440" s="34"/>
      <c r="BO440" s="34"/>
      <c r="BP440" s="34"/>
      <c r="BQ440" s="34"/>
      <c r="BR440" s="34"/>
      <c r="BS440" s="34"/>
      <c r="BT440" s="34"/>
      <c r="BU440" s="34"/>
      <c r="BV440" s="34"/>
      <c r="BW440" s="34"/>
      <c r="BX440" s="34"/>
      <c r="BY440" s="34"/>
      <c r="BZ440" s="34"/>
      <c r="CA440" s="34"/>
      <c r="CB440" s="34"/>
      <c r="CC440" s="34"/>
      <c r="CD440" s="34"/>
      <c r="CE440" s="34"/>
      <c r="CF440" s="34"/>
    </row>
    <row r="441" spans="1:84" s="38" customFormat="1" ht="4.5" hidden="1" customHeight="1" x14ac:dyDescent="0.45">
      <c r="A441" s="26" t="s">
        <v>5</v>
      </c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37"/>
      <c r="V441" s="26" t="s">
        <v>5</v>
      </c>
      <c r="W441" s="26" t="s">
        <v>5</v>
      </c>
      <c r="X441" s="26" t="s">
        <v>5</v>
      </c>
      <c r="Y441" s="26" t="s">
        <v>5</v>
      </c>
      <c r="Z441" s="26" t="s">
        <v>5</v>
      </c>
      <c r="AA441" s="26" t="s">
        <v>5</v>
      </c>
      <c r="AB441" s="26" t="s">
        <v>5</v>
      </c>
      <c r="AC441" s="26" t="s">
        <v>5</v>
      </c>
      <c r="AD441" s="26" t="s">
        <v>5</v>
      </c>
      <c r="AE441" s="26" t="s">
        <v>5</v>
      </c>
      <c r="AF441" s="26" t="s">
        <v>5</v>
      </c>
      <c r="AG441" s="26" t="s">
        <v>5</v>
      </c>
      <c r="AH441" s="26" t="s">
        <v>5</v>
      </c>
      <c r="AI441" s="26" t="s">
        <v>5</v>
      </c>
      <c r="AJ441" s="26" t="s">
        <v>5</v>
      </c>
      <c r="AK441" s="26" t="s">
        <v>5</v>
      </c>
      <c r="AL441" s="26" t="s">
        <v>5</v>
      </c>
      <c r="AM441" s="26" t="s">
        <v>5</v>
      </c>
      <c r="AN441" s="26" t="s">
        <v>5</v>
      </c>
      <c r="AO441" s="26" t="s">
        <v>5</v>
      </c>
      <c r="AP441" s="37"/>
      <c r="AQ441" s="3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  <c r="BM441" s="27"/>
      <c r="BN441" s="27"/>
      <c r="BO441" s="27"/>
      <c r="BP441" s="27"/>
      <c r="BQ441" s="27"/>
      <c r="BR441" s="27"/>
      <c r="BS441" s="27"/>
      <c r="BT441" s="27"/>
      <c r="BU441" s="27"/>
      <c r="BV441" s="27"/>
      <c r="BW441" s="27"/>
      <c r="BX441" s="27"/>
      <c r="BY441" s="27"/>
      <c r="BZ441" s="27"/>
      <c r="CA441" s="27"/>
      <c r="CB441" s="27"/>
      <c r="CC441" s="27"/>
      <c r="CD441" s="27"/>
      <c r="CE441" s="27"/>
      <c r="CF441" s="27"/>
    </row>
    <row r="442" spans="1:84" s="65" customFormat="1" ht="21" x14ac:dyDescent="0.45">
      <c r="A442" s="62" t="s">
        <v>13</v>
      </c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3"/>
      <c r="V442" s="62" t="s">
        <v>13</v>
      </c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3"/>
      <c r="AQ442" s="63"/>
    </row>
    <row r="443" spans="1:84" s="65" customFormat="1" ht="18" x14ac:dyDescent="0.35">
      <c r="A443" s="63" t="s">
        <v>68</v>
      </c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 t="s">
        <v>68</v>
      </c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  <c r="AN443" s="63"/>
      <c r="AO443" s="63"/>
      <c r="AP443" s="63"/>
      <c r="AQ443" s="63"/>
    </row>
    <row r="449" spans="23:41" x14ac:dyDescent="0.35"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</row>
    <row r="450" spans="23:41" x14ac:dyDescent="0.35"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</row>
    <row r="451" spans="23:41" x14ac:dyDescent="0.35"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</row>
  </sheetData>
  <mergeCells count="6">
    <mergeCell ref="AO7:AO8"/>
    <mergeCell ref="S7:S8"/>
    <mergeCell ref="T7:T8"/>
    <mergeCell ref="A7:A8"/>
    <mergeCell ref="V7:V8"/>
    <mergeCell ref="AN7:AN8"/>
  </mergeCells>
  <hyperlinks>
    <hyperlink ref="T1" location="'Índice '!A1" display="Regresar al índice" xr:uid="{00000000-0004-0000-0200-000000000000}"/>
    <hyperlink ref="AO1" location="'Índice '!A1" display="Regresar al índice" xr:uid="{00000000-0004-0000-0200-00000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Índice </vt:lpstr>
      <vt:lpstr>C.1</vt:lpstr>
      <vt:lpstr>C.2</vt:lpstr>
      <vt:lpstr>G.1</vt:lpstr>
      <vt:lpstr>C.1!Área_de_impresión</vt:lpstr>
      <vt:lpstr>'Índice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Carlos Alejandro Gramajo Cintora</cp:lastModifiedBy>
  <cp:lastPrinted>2019-03-07T17:16:41Z</cp:lastPrinted>
  <dcterms:created xsi:type="dcterms:W3CDTF">2012-01-31T14:51:01Z</dcterms:created>
  <dcterms:modified xsi:type="dcterms:W3CDTF">2026-07-02T21:46:43Z</dcterms:modified>
</cp:coreProperties>
</file>