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NCH\AppData\Local\Microsoft\Windows\INetCache\Content.Outlook\P4U7CPLN\"/>
    </mc:Choice>
  </mc:AlternateContent>
  <xr:revisionPtr revIDLastSave="0" documentId="13_ncr:1_{326F4118-0BCF-40CF-B605-29FF8EE43CEE}" xr6:coauthVersionLast="47" xr6:coauthVersionMax="47" xr10:uidLastSave="{00000000-0000-0000-0000-000000000000}"/>
  <bookViews>
    <workbookView xWindow="-120" yWindow="-120" windowWidth="29040" windowHeight="15720" tabRatio="505" xr2:uid="{00000000-000D-0000-FFFF-FFFF00000000}"/>
  </bookViews>
  <sheets>
    <sheet name="Índice " sheetId="27" r:id="rId1"/>
    <sheet name="C.1" sheetId="9" r:id="rId2"/>
    <sheet name="C.2" sheetId="24" r:id="rId3"/>
    <sheet name="G.1" sheetId="26" r:id="rId4"/>
  </sheets>
  <externalReferences>
    <externalReference r:id="rId5"/>
    <externalReference r:id="rId6"/>
  </externalReferences>
  <definedNames>
    <definedName name="__123Graph_A" hidden="1">'[1]Prod. Agrícolas de Exportación'!#REF!</definedName>
    <definedName name="__123Graph_B" hidden="1">'[1]Prod. Agrícolas de Exportación'!#REF!</definedName>
    <definedName name="Acumulada">OFFSET('C.1'!$D$93,0,0,COUNT('C.1'!$D$93:$D$400))</definedName>
    <definedName name="_xlnm.Print_Area" localSheetId="1">'C.1'!$A$1:$F$160</definedName>
    <definedName name="_xlnm.Print_Area" localSheetId="2">'C.2'!#REF!,'C.2'!#REF!,'C.2'!$V$1:$AO$224,'C.2'!$A$1:$T$224</definedName>
    <definedName name="_xlnm.Print_Area" localSheetId="0">'Índice '!$B$2:$C$22</definedName>
    <definedName name="Fechacomponentes" localSheetId="0">OFFSET(#REF!,0,0,COUNT(#REF!))</definedName>
    <definedName name="Fechacomponentes">OFFSET(#REF!,0,0,COUNT(#REF!))</definedName>
    <definedName name="Original" localSheetId="0">OFFSET('[2]1.0'!$C$22,0,0,COUNT('[2]1.0'!$C$22:$C$442))</definedName>
    <definedName name="Original">OFFSET('C.1'!$C$93,0,0,COUNT('C.1'!$C$93:$C$400))</definedName>
    <definedName name="OriginalComponentes" localSheetId="0">OFFSET(#REF!,0,0,COUNT(#REF!))</definedName>
    <definedName name="OriginalComponentes">OFFSET(#REF!,0,0,COUNT(#REF!))</definedName>
    <definedName name="TCcomponentes" localSheetId="0">OFFSET(#REF!,0,0,COUNT(#REF!))</definedName>
    <definedName name="TCcomponentes">OFFSET(#REF!,0,0,COUNT(#REF!))</definedName>
    <definedName name="Tendencia" localSheetId="0">OFFSET('[2]1.0'!$E$22,0,0,COUNT('[2]1.0'!$E$22:$E$442))</definedName>
    <definedName name="Varoriginalcompon" localSheetId="0">OFFSET(#REF!,0,0,COUNT(#REF!))</definedName>
    <definedName name="Varoriginalcompon">OFFSET(#REF!,0,0,COUNT(#REF!))</definedName>
    <definedName name="VarTCcompon" localSheetId="0">OFFSET(#REF!,0,0,COUNT(#REF!))</definedName>
    <definedName name="VarTCcompon">OFFSET(#REF!,0,0,COUNT(#REF!))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58" i="24" l="1"/>
  <c r="AN158" i="24"/>
  <c r="AM158" i="24"/>
  <c r="AL158" i="24"/>
  <c r="AK158" i="24"/>
  <c r="AJ158" i="24"/>
  <c r="AI158" i="24"/>
  <c r="AH158" i="24"/>
  <c r="AG158" i="24"/>
  <c r="AF158" i="24"/>
  <c r="AE158" i="24"/>
  <c r="AD158" i="24"/>
  <c r="AC158" i="24"/>
  <c r="AB158" i="24"/>
  <c r="AA158" i="24"/>
  <c r="Z158" i="24"/>
  <c r="Y158" i="24"/>
  <c r="X158" i="24"/>
  <c r="W158" i="24"/>
  <c r="AO157" i="24"/>
  <c r="AN157" i="24"/>
  <c r="AM157" i="24"/>
  <c r="AL157" i="24"/>
  <c r="AK157" i="24"/>
  <c r="AJ157" i="24"/>
  <c r="AI157" i="24"/>
  <c r="AH157" i="24"/>
  <c r="AG157" i="24"/>
  <c r="AF157" i="24"/>
  <c r="AE157" i="24"/>
  <c r="AD157" i="24"/>
  <c r="AC157" i="24"/>
  <c r="AB157" i="24"/>
  <c r="AA157" i="24"/>
  <c r="Z157" i="24"/>
  <c r="Y157" i="24"/>
  <c r="X157" i="24"/>
  <c r="W157" i="24"/>
  <c r="AO156" i="24"/>
  <c r="AN156" i="24"/>
  <c r="AM156" i="24"/>
  <c r="AL156" i="24"/>
  <c r="AK156" i="24"/>
  <c r="AJ156" i="24"/>
  <c r="AI156" i="24"/>
  <c r="AH156" i="24"/>
  <c r="AG156" i="24"/>
  <c r="AF156" i="24"/>
  <c r="AE156" i="24"/>
  <c r="AD156" i="24"/>
  <c r="AC156" i="24"/>
  <c r="AB156" i="24"/>
  <c r="AA156" i="24"/>
  <c r="Z156" i="24"/>
  <c r="Y156" i="24"/>
  <c r="X156" i="24"/>
  <c r="W156" i="24"/>
  <c r="D161" i="9"/>
  <c r="C161" i="9"/>
  <c r="D160" i="9"/>
  <c r="C160" i="9"/>
  <c r="AO155" i="24"/>
  <c r="AN155" i="24"/>
  <c r="AM155" i="24"/>
  <c r="AL155" i="24"/>
  <c r="AK155" i="24"/>
  <c r="AJ155" i="24"/>
  <c r="AI155" i="24"/>
  <c r="AH155" i="24"/>
  <c r="AG155" i="24"/>
  <c r="AF155" i="24"/>
  <c r="AE155" i="24"/>
  <c r="AD155" i="24"/>
  <c r="AC155" i="24"/>
  <c r="AB155" i="24"/>
  <c r="AA155" i="24"/>
  <c r="Z155" i="24"/>
  <c r="Y155" i="24"/>
  <c r="X155" i="24"/>
  <c r="W155" i="24"/>
  <c r="AO154" i="24"/>
  <c r="AN154" i="24"/>
  <c r="AM154" i="24"/>
  <c r="AL154" i="24"/>
  <c r="AK154" i="24"/>
  <c r="AJ154" i="24"/>
  <c r="AI154" i="24"/>
  <c r="AH154" i="24"/>
  <c r="AG154" i="24"/>
  <c r="AF154" i="24"/>
  <c r="AE154" i="24"/>
  <c r="AD154" i="24"/>
  <c r="AC154" i="24"/>
  <c r="AB154" i="24"/>
  <c r="AA154" i="24"/>
  <c r="Z154" i="24"/>
  <c r="Y154" i="24"/>
  <c r="X154" i="24"/>
  <c r="W154" i="24"/>
  <c r="AO153" i="24"/>
  <c r="AN153" i="24"/>
  <c r="AM153" i="24"/>
  <c r="AL153" i="24"/>
  <c r="AK153" i="24"/>
  <c r="AJ153" i="24"/>
  <c r="AI153" i="24"/>
  <c r="AH153" i="24"/>
  <c r="AG153" i="24"/>
  <c r="AF153" i="24"/>
  <c r="AE153" i="24"/>
  <c r="AD153" i="24"/>
  <c r="AC153" i="24"/>
  <c r="AB153" i="24"/>
  <c r="AA153" i="24"/>
  <c r="Z153" i="24"/>
  <c r="Y153" i="24"/>
  <c r="X153" i="24"/>
  <c r="W153" i="24"/>
  <c r="AO152" i="24"/>
  <c r="AN152" i="24"/>
  <c r="AM152" i="24"/>
  <c r="AL152" i="24"/>
  <c r="AK152" i="24"/>
  <c r="AJ152" i="24"/>
  <c r="AI152" i="24"/>
  <c r="AH152" i="24"/>
  <c r="AG152" i="24"/>
  <c r="AF152" i="24"/>
  <c r="AE152" i="24"/>
  <c r="AD152" i="24"/>
  <c r="AC152" i="24"/>
  <c r="AB152" i="24"/>
  <c r="AA152" i="24"/>
  <c r="Z152" i="24"/>
  <c r="Y152" i="24"/>
  <c r="X152" i="24"/>
  <c r="W152" i="24"/>
  <c r="AO151" i="24"/>
  <c r="AN151" i="24"/>
  <c r="AM151" i="24"/>
  <c r="AL151" i="24"/>
  <c r="AK151" i="24"/>
  <c r="AJ151" i="24"/>
  <c r="AI151" i="24"/>
  <c r="AH151" i="24"/>
  <c r="AG151" i="24"/>
  <c r="AF151" i="24"/>
  <c r="AE151" i="24"/>
  <c r="AD151" i="24"/>
  <c r="AC151" i="24"/>
  <c r="AB151" i="24"/>
  <c r="AA151" i="24"/>
  <c r="Z151" i="24"/>
  <c r="Y151" i="24"/>
  <c r="X151" i="24"/>
  <c r="W151" i="24"/>
  <c r="AO150" i="24"/>
  <c r="AN150" i="24"/>
  <c r="AM150" i="24"/>
  <c r="AL150" i="24"/>
  <c r="AK150" i="24"/>
  <c r="AJ150" i="24"/>
  <c r="AI150" i="24"/>
  <c r="AH150" i="24"/>
  <c r="AG150" i="24"/>
  <c r="AF150" i="24"/>
  <c r="AE150" i="24"/>
  <c r="AD150" i="24"/>
  <c r="AC150" i="24"/>
  <c r="AB150" i="24"/>
  <c r="AA150" i="24"/>
  <c r="Z150" i="24"/>
  <c r="Y150" i="24"/>
  <c r="X150" i="24"/>
  <c r="W150" i="24"/>
  <c r="D159" i="9"/>
  <c r="D158" i="9"/>
  <c r="D157" i="9"/>
  <c r="D156" i="9"/>
  <c r="D155" i="9"/>
  <c r="D154" i="9"/>
  <c r="D153" i="9"/>
  <c r="AO149" i="24"/>
  <c r="AN149" i="24"/>
  <c r="AM149" i="24"/>
  <c r="AL149" i="24"/>
  <c r="AK149" i="24"/>
  <c r="AJ149" i="24"/>
  <c r="AI149" i="24"/>
  <c r="AH149" i="24"/>
  <c r="AG149" i="24"/>
  <c r="AF149" i="24"/>
  <c r="AE149" i="24"/>
  <c r="AD149" i="24"/>
  <c r="AC149" i="24"/>
  <c r="AB149" i="24"/>
  <c r="AA149" i="24"/>
  <c r="Z149" i="24"/>
  <c r="Y149" i="24"/>
  <c r="X149" i="24"/>
  <c r="W149" i="24"/>
  <c r="AO148" i="24"/>
  <c r="AN148" i="24"/>
  <c r="AM148" i="24"/>
  <c r="AL148" i="24"/>
  <c r="AK148" i="24"/>
  <c r="AJ148" i="24"/>
  <c r="AI148" i="24"/>
  <c r="AH148" i="24"/>
  <c r="AG148" i="24"/>
  <c r="AF148" i="24"/>
  <c r="AE148" i="24"/>
  <c r="AD148" i="24"/>
  <c r="AC148" i="24"/>
  <c r="AB148" i="24"/>
  <c r="AA148" i="24"/>
  <c r="Z148" i="24"/>
  <c r="Y148" i="24"/>
  <c r="X148" i="24"/>
  <c r="W148" i="24"/>
  <c r="AO147" i="24"/>
  <c r="AN147" i="24"/>
  <c r="AM147" i="24"/>
  <c r="AL147" i="24"/>
  <c r="AK147" i="24"/>
  <c r="AJ147" i="24"/>
  <c r="AI147" i="24"/>
  <c r="AH147" i="24"/>
  <c r="AG147" i="24"/>
  <c r="AF147" i="24"/>
  <c r="AE147" i="24"/>
  <c r="AD147" i="24"/>
  <c r="AC147" i="24"/>
  <c r="AB147" i="24"/>
  <c r="AA147" i="24"/>
  <c r="Z147" i="24"/>
  <c r="Y147" i="24"/>
  <c r="X147" i="24"/>
  <c r="W147" i="24"/>
  <c r="AO146" i="24" l="1"/>
  <c r="AN146" i="24"/>
  <c r="AM146" i="24"/>
  <c r="AL146" i="24"/>
  <c r="AK146" i="24"/>
  <c r="AJ146" i="24"/>
  <c r="AI146" i="24"/>
  <c r="AH146" i="24"/>
  <c r="AG146" i="24"/>
  <c r="AF146" i="24"/>
  <c r="AE146" i="24"/>
  <c r="AD146" i="24"/>
  <c r="AC146" i="24"/>
  <c r="AB146" i="24"/>
  <c r="AA146" i="24"/>
  <c r="Z146" i="24"/>
  <c r="Y146" i="24"/>
  <c r="X146" i="24"/>
  <c r="W146" i="24"/>
  <c r="AO145" i="24"/>
  <c r="AN145" i="24"/>
  <c r="AM145" i="24"/>
  <c r="AL145" i="24"/>
  <c r="AK145" i="24"/>
  <c r="AJ145" i="24"/>
  <c r="AI145" i="24"/>
  <c r="AH145" i="24"/>
  <c r="AG145" i="24"/>
  <c r="AF145" i="24"/>
  <c r="AE145" i="24"/>
  <c r="AD145" i="24"/>
  <c r="AC145" i="24"/>
  <c r="AB145" i="24"/>
  <c r="AA145" i="24"/>
  <c r="Z145" i="24"/>
  <c r="Y145" i="24"/>
  <c r="X145" i="24"/>
  <c r="W145" i="24"/>
  <c r="AO144" i="24"/>
  <c r="AN144" i="24"/>
  <c r="AM144" i="24"/>
  <c r="AL144" i="24"/>
  <c r="AK144" i="24"/>
  <c r="AJ144" i="24"/>
  <c r="AI144" i="24"/>
  <c r="AH144" i="24"/>
  <c r="AG144" i="24"/>
  <c r="AF144" i="24"/>
  <c r="AE144" i="24"/>
  <c r="AD144" i="24"/>
  <c r="AC144" i="24"/>
  <c r="AB144" i="24"/>
  <c r="AA144" i="24"/>
  <c r="Z144" i="24"/>
  <c r="Y144" i="24"/>
  <c r="X144" i="24"/>
  <c r="W144" i="24"/>
  <c r="AO143" i="24"/>
  <c r="AN143" i="24"/>
  <c r="AM143" i="24"/>
  <c r="AL143" i="24"/>
  <c r="AK143" i="24"/>
  <c r="AJ143" i="24"/>
  <c r="AI143" i="24"/>
  <c r="AH143" i="24"/>
  <c r="AG143" i="24"/>
  <c r="AF143" i="24"/>
  <c r="AE143" i="24"/>
  <c r="AD143" i="24"/>
  <c r="AC143" i="24"/>
  <c r="AB143" i="24"/>
  <c r="AA143" i="24"/>
  <c r="Z143" i="24"/>
  <c r="Y143" i="24"/>
  <c r="X143" i="24"/>
  <c r="W143" i="24"/>
  <c r="AO142" i="24"/>
  <c r="AN142" i="24"/>
  <c r="AM142" i="24"/>
  <c r="AL142" i="24"/>
  <c r="AK142" i="24"/>
  <c r="AJ142" i="24"/>
  <c r="AI142" i="24"/>
  <c r="AH142" i="24"/>
  <c r="AG142" i="24"/>
  <c r="AF142" i="24"/>
  <c r="AE142" i="24"/>
  <c r="AD142" i="24"/>
  <c r="AC142" i="24"/>
  <c r="AB142" i="24"/>
  <c r="AA142" i="24"/>
  <c r="Z142" i="24"/>
  <c r="Y142" i="24"/>
  <c r="X142" i="24"/>
  <c r="W142" i="24"/>
  <c r="AO141" i="24"/>
  <c r="AN141" i="24"/>
  <c r="AM141" i="24"/>
  <c r="AL141" i="24"/>
  <c r="AK141" i="24"/>
  <c r="AJ141" i="24"/>
  <c r="AI141" i="24"/>
  <c r="AH141" i="24"/>
  <c r="AG141" i="24"/>
  <c r="AF141" i="24"/>
  <c r="AE141" i="24"/>
  <c r="AD141" i="24"/>
  <c r="AC141" i="24"/>
  <c r="AB141" i="24"/>
  <c r="AA141" i="24"/>
  <c r="Z141" i="24"/>
  <c r="Y141" i="24"/>
  <c r="X141" i="24"/>
  <c r="W141" i="24"/>
  <c r="C143" i="9" l="1"/>
  <c r="AO140" i="24" l="1"/>
  <c r="AN140" i="24"/>
  <c r="AM140" i="24"/>
  <c r="AL140" i="24"/>
  <c r="AK140" i="24"/>
  <c r="AJ140" i="24"/>
  <c r="AI140" i="24"/>
  <c r="AH140" i="24"/>
  <c r="AG140" i="24"/>
  <c r="AF140" i="24"/>
  <c r="AE140" i="24"/>
  <c r="AD140" i="24"/>
  <c r="AC140" i="24"/>
  <c r="AB140" i="24"/>
  <c r="AA140" i="24"/>
  <c r="Z140" i="24"/>
  <c r="Y140" i="24"/>
  <c r="X140" i="24"/>
  <c r="W140" i="24"/>
  <c r="AO139" i="24"/>
  <c r="AN139" i="24"/>
  <c r="AM139" i="24"/>
  <c r="AL139" i="24"/>
  <c r="AK139" i="24"/>
  <c r="AJ139" i="24"/>
  <c r="AI139" i="24"/>
  <c r="AH139" i="24"/>
  <c r="AG139" i="24"/>
  <c r="AF139" i="24"/>
  <c r="AE139" i="24"/>
  <c r="AD139" i="24"/>
  <c r="AC139" i="24"/>
  <c r="AB139" i="24"/>
  <c r="AA139" i="24"/>
  <c r="Z139" i="24"/>
  <c r="Y139" i="24"/>
  <c r="X139" i="24"/>
  <c r="W139" i="24"/>
  <c r="AO138" i="24"/>
  <c r="AN138" i="24"/>
  <c r="AM138" i="24"/>
  <c r="AL138" i="24"/>
  <c r="AK138" i="24"/>
  <c r="AJ138" i="24"/>
  <c r="AI138" i="24"/>
  <c r="AH138" i="24"/>
  <c r="AG138" i="24"/>
  <c r="AF138" i="24"/>
  <c r="AE138" i="24"/>
  <c r="AD138" i="24"/>
  <c r="AC138" i="24"/>
  <c r="AB138" i="24"/>
  <c r="AA138" i="24"/>
  <c r="Z138" i="24"/>
  <c r="Y138" i="24"/>
  <c r="X138" i="24"/>
  <c r="W138" i="24"/>
  <c r="C140" i="9" l="1"/>
  <c r="AO137" i="24" l="1"/>
  <c r="AN137" i="24"/>
  <c r="AM137" i="24"/>
  <c r="AL137" i="24"/>
  <c r="AK137" i="24"/>
  <c r="AJ137" i="24"/>
  <c r="AI137" i="24"/>
  <c r="AH137" i="24"/>
  <c r="AG137" i="24"/>
  <c r="AF137" i="24"/>
  <c r="AE137" i="24"/>
  <c r="AD137" i="24"/>
  <c r="AC137" i="24"/>
  <c r="AB137" i="24"/>
  <c r="AA137" i="24"/>
  <c r="Z137" i="24"/>
  <c r="Y137" i="24"/>
  <c r="X137" i="24"/>
  <c r="W137" i="24"/>
  <c r="AO136" i="24"/>
  <c r="AN136" i="24"/>
  <c r="AM136" i="24"/>
  <c r="AL136" i="24"/>
  <c r="AK136" i="24"/>
  <c r="AJ136" i="24"/>
  <c r="AI136" i="24"/>
  <c r="AH136" i="24"/>
  <c r="AG136" i="24"/>
  <c r="AF136" i="24"/>
  <c r="AE136" i="24"/>
  <c r="AD136" i="24"/>
  <c r="AC136" i="24"/>
  <c r="AB136" i="24"/>
  <c r="AA136" i="24"/>
  <c r="Z136" i="24"/>
  <c r="Y136" i="24"/>
  <c r="X136" i="24"/>
  <c r="W136" i="24"/>
  <c r="AO135" i="24"/>
  <c r="AN135" i="24"/>
  <c r="AM135" i="24"/>
  <c r="AL135" i="24"/>
  <c r="AK135" i="24"/>
  <c r="AJ135" i="24"/>
  <c r="AI135" i="24"/>
  <c r="AH135" i="24"/>
  <c r="AG135" i="24"/>
  <c r="AF135" i="24"/>
  <c r="AE135" i="24"/>
  <c r="AD135" i="24"/>
  <c r="AC135" i="24"/>
  <c r="AB135" i="24"/>
  <c r="AA135" i="24"/>
  <c r="Z135" i="24"/>
  <c r="Y135" i="24"/>
  <c r="X135" i="24"/>
  <c r="W135" i="24"/>
  <c r="C139" i="9" l="1"/>
  <c r="C138" i="9"/>
  <c r="AO134" i="24" l="1"/>
  <c r="AN134" i="24"/>
  <c r="AM134" i="24"/>
  <c r="AL134" i="24"/>
  <c r="AK134" i="24"/>
  <c r="AJ134" i="24"/>
  <c r="AI134" i="24"/>
  <c r="AH134" i="24"/>
  <c r="AG134" i="24"/>
  <c r="AF134" i="24"/>
  <c r="AE134" i="24"/>
  <c r="AD134" i="24"/>
  <c r="AC134" i="24"/>
  <c r="AB134" i="24"/>
  <c r="AA134" i="24"/>
  <c r="Z134" i="24"/>
  <c r="Y134" i="24"/>
  <c r="X134" i="24"/>
  <c r="W134" i="24"/>
  <c r="AO133" i="24"/>
  <c r="AN133" i="24"/>
  <c r="AM133" i="24"/>
  <c r="AL133" i="24"/>
  <c r="AK133" i="24"/>
  <c r="AJ133" i="24"/>
  <c r="AI133" i="24"/>
  <c r="AH133" i="24"/>
  <c r="AG133" i="24"/>
  <c r="AF133" i="24"/>
  <c r="AE133" i="24"/>
  <c r="AD133" i="24"/>
  <c r="AC133" i="24"/>
  <c r="AB133" i="24"/>
  <c r="AA133" i="24"/>
  <c r="Z133" i="24"/>
  <c r="Y133" i="24"/>
  <c r="X133" i="24"/>
  <c r="W133" i="24"/>
  <c r="AO132" i="24"/>
  <c r="AN132" i="24"/>
  <c r="AM132" i="24"/>
  <c r="AL132" i="24"/>
  <c r="AK132" i="24"/>
  <c r="AJ132" i="24"/>
  <c r="AI132" i="24"/>
  <c r="AH132" i="24"/>
  <c r="AG132" i="24"/>
  <c r="AF132" i="24"/>
  <c r="AE132" i="24"/>
  <c r="AD132" i="24"/>
  <c r="AC132" i="24"/>
  <c r="AB132" i="24"/>
  <c r="AA132" i="24"/>
  <c r="Z132" i="24"/>
  <c r="Y132" i="24"/>
  <c r="X132" i="24"/>
  <c r="W132" i="24"/>
  <c r="D152" i="9" l="1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C134" i="9" l="1"/>
  <c r="AO131" i="24" l="1"/>
  <c r="AN131" i="24"/>
  <c r="AM131" i="24"/>
  <c r="AL131" i="24"/>
  <c r="AK131" i="24"/>
  <c r="AJ131" i="24"/>
  <c r="AI131" i="24"/>
  <c r="AH131" i="24"/>
  <c r="AG131" i="24"/>
  <c r="AF131" i="24"/>
  <c r="AE131" i="24"/>
  <c r="AD131" i="24"/>
  <c r="AC131" i="24"/>
  <c r="AB131" i="24"/>
  <c r="AA131" i="24"/>
  <c r="Z131" i="24"/>
  <c r="Y131" i="24"/>
  <c r="X131" i="24"/>
  <c r="W131" i="24"/>
  <c r="AO130" i="24"/>
  <c r="AN130" i="24"/>
  <c r="AM130" i="24"/>
  <c r="AL130" i="24"/>
  <c r="AK130" i="24"/>
  <c r="AJ130" i="24"/>
  <c r="AI130" i="24"/>
  <c r="AH130" i="24"/>
  <c r="AG130" i="24"/>
  <c r="AF130" i="24"/>
  <c r="AE130" i="24"/>
  <c r="AD130" i="24"/>
  <c r="AC130" i="24"/>
  <c r="AB130" i="24"/>
  <c r="AA130" i="24"/>
  <c r="Z130" i="24"/>
  <c r="Y130" i="24"/>
  <c r="X130" i="24"/>
  <c r="W130" i="24"/>
  <c r="AO129" i="24"/>
  <c r="AN129" i="24"/>
  <c r="AM129" i="24"/>
  <c r="AL129" i="24"/>
  <c r="AK129" i="24"/>
  <c r="AJ129" i="24"/>
  <c r="AI129" i="24"/>
  <c r="AH129" i="24"/>
  <c r="AG129" i="24"/>
  <c r="AF129" i="24"/>
  <c r="AE129" i="24"/>
  <c r="AD129" i="24"/>
  <c r="AC129" i="24"/>
  <c r="AB129" i="24"/>
  <c r="AA129" i="24"/>
  <c r="Z129" i="24"/>
  <c r="Y129" i="24"/>
  <c r="X129" i="24"/>
  <c r="W129" i="24"/>
  <c r="AO128" i="24" l="1"/>
  <c r="AN128" i="24"/>
  <c r="AM128" i="24"/>
  <c r="AL128" i="24"/>
  <c r="AK128" i="24"/>
  <c r="AJ128" i="24"/>
  <c r="AI128" i="24"/>
  <c r="AH128" i="24"/>
  <c r="AG128" i="24"/>
  <c r="AF128" i="24"/>
  <c r="AE128" i="24"/>
  <c r="AD128" i="24"/>
  <c r="AC128" i="24"/>
  <c r="AB128" i="24"/>
  <c r="AA128" i="24"/>
  <c r="Z128" i="24"/>
  <c r="Y128" i="24"/>
  <c r="X128" i="24"/>
  <c r="W128" i="24"/>
  <c r="AO127" i="24"/>
  <c r="AN127" i="24"/>
  <c r="AM127" i="24"/>
  <c r="AL127" i="24"/>
  <c r="AK127" i="24"/>
  <c r="AJ127" i="24"/>
  <c r="AI127" i="24"/>
  <c r="AH127" i="24"/>
  <c r="AG127" i="24"/>
  <c r="AF127" i="24"/>
  <c r="AE127" i="24"/>
  <c r="AD127" i="24"/>
  <c r="AC127" i="24"/>
  <c r="AB127" i="24"/>
  <c r="AA127" i="24"/>
  <c r="Z127" i="24"/>
  <c r="Y127" i="24"/>
  <c r="X127" i="24"/>
  <c r="W127" i="24"/>
  <c r="AO126" i="24"/>
  <c r="AN126" i="24"/>
  <c r="AM126" i="24"/>
  <c r="AL126" i="24"/>
  <c r="AK126" i="24"/>
  <c r="AJ126" i="24"/>
  <c r="AI126" i="24"/>
  <c r="AH126" i="24"/>
  <c r="AG126" i="24"/>
  <c r="AF126" i="24"/>
  <c r="AE126" i="24"/>
  <c r="AD126" i="24"/>
  <c r="AC126" i="24"/>
  <c r="AB126" i="24"/>
  <c r="AA126" i="24"/>
  <c r="Z126" i="24"/>
  <c r="Y126" i="24"/>
  <c r="X126" i="24"/>
  <c r="W126" i="24"/>
  <c r="AO125" i="24" l="1"/>
  <c r="AN125" i="24"/>
  <c r="AM125" i="24"/>
  <c r="AL125" i="24"/>
  <c r="AK125" i="24"/>
  <c r="AJ125" i="24"/>
  <c r="AI125" i="24"/>
  <c r="AH125" i="24"/>
  <c r="AG125" i="24"/>
  <c r="AF125" i="24"/>
  <c r="AE125" i="24"/>
  <c r="AD125" i="24"/>
  <c r="AC125" i="24"/>
  <c r="AB125" i="24"/>
  <c r="AA125" i="24"/>
  <c r="Z125" i="24"/>
  <c r="Y125" i="24"/>
  <c r="X125" i="24"/>
  <c r="W125" i="24"/>
  <c r="AO124" i="24"/>
  <c r="AN124" i="24"/>
  <c r="AM124" i="24"/>
  <c r="AL124" i="24"/>
  <c r="AK124" i="24"/>
  <c r="AJ124" i="24"/>
  <c r="AI124" i="24"/>
  <c r="AH124" i="24"/>
  <c r="AG124" i="24"/>
  <c r="AF124" i="24"/>
  <c r="AE124" i="24"/>
  <c r="AD124" i="24"/>
  <c r="AC124" i="24"/>
  <c r="AB124" i="24"/>
  <c r="AA124" i="24"/>
  <c r="Z124" i="24"/>
  <c r="Y124" i="24"/>
  <c r="X124" i="24"/>
  <c r="W124" i="24"/>
  <c r="AO123" i="24"/>
  <c r="AN123" i="24"/>
  <c r="AM123" i="24"/>
  <c r="AL123" i="24"/>
  <c r="AK123" i="24"/>
  <c r="AJ123" i="24"/>
  <c r="AI123" i="24"/>
  <c r="AH123" i="24"/>
  <c r="AG123" i="24"/>
  <c r="AF123" i="24"/>
  <c r="AE123" i="24"/>
  <c r="AD123" i="24"/>
  <c r="AC123" i="24"/>
  <c r="AB123" i="24"/>
  <c r="AA123" i="24"/>
  <c r="Z123" i="24"/>
  <c r="Y123" i="24"/>
  <c r="X123" i="24"/>
  <c r="W123" i="24"/>
  <c r="AO122" i="24" l="1"/>
  <c r="AN122" i="24"/>
  <c r="AM122" i="24"/>
  <c r="AL122" i="24"/>
  <c r="AK122" i="24"/>
  <c r="AJ122" i="24"/>
  <c r="AI122" i="24"/>
  <c r="AH122" i="24"/>
  <c r="AG122" i="24"/>
  <c r="AF122" i="24"/>
  <c r="AE122" i="24"/>
  <c r="AD122" i="24"/>
  <c r="AC122" i="24"/>
  <c r="AB122" i="24"/>
  <c r="AA122" i="24"/>
  <c r="Z122" i="24"/>
  <c r="Y122" i="24"/>
  <c r="X122" i="24"/>
  <c r="W122" i="24"/>
  <c r="AO121" i="24"/>
  <c r="AN121" i="24"/>
  <c r="AM121" i="24"/>
  <c r="AL121" i="24"/>
  <c r="AK121" i="24"/>
  <c r="AJ121" i="24"/>
  <c r="AI121" i="24"/>
  <c r="AH121" i="24"/>
  <c r="AG121" i="24"/>
  <c r="AF121" i="24"/>
  <c r="AE121" i="24"/>
  <c r="AD121" i="24"/>
  <c r="AC121" i="24"/>
  <c r="AB121" i="24"/>
  <c r="AA121" i="24"/>
  <c r="Z121" i="24"/>
  <c r="Y121" i="24"/>
  <c r="X121" i="24"/>
  <c r="W121" i="24"/>
  <c r="AO120" i="24"/>
  <c r="AN120" i="24"/>
  <c r="AM120" i="24"/>
  <c r="AL120" i="24"/>
  <c r="AK120" i="24"/>
  <c r="AJ120" i="24"/>
  <c r="AI120" i="24"/>
  <c r="AH120" i="24"/>
  <c r="AG120" i="24"/>
  <c r="AF120" i="24"/>
  <c r="AE120" i="24"/>
  <c r="AD120" i="24"/>
  <c r="AC120" i="24"/>
  <c r="AB120" i="24"/>
  <c r="AA120" i="24"/>
  <c r="Z120" i="24"/>
  <c r="Y120" i="24"/>
  <c r="X120" i="24"/>
  <c r="W120" i="24"/>
  <c r="W119" i="24"/>
  <c r="AO119" i="24" l="1"/>
  <c r="AN119" i="24"/>
  <c r="AM119" i="24"/>
  <c r="AL119" i="24"/>
  <c r="AK119" i="24"/>
  <c r="AJ119" i="24"/>
  <c r="AI119" i="24"/>
  <c r="AH119" i="24"/>
  <c r="AG119" i="24"/>
  <c r="AF119" i="24"/>
  <c r="AE119" i="24"/>
  <c r="AD119" i="24"/>
  <c r="AC119" i="24"/>
  <c r="AB119" i="24"/>
  <c r="AA119" i="24"/>
  <c r="Z119" i="24"/>
  <c r="Y119" i="24"/>
  <c r="X119" i="24"/>
  <c r="AO118" i="24"/>
  <c r="AN118" i="24"/>
  <c r="AM118" i="24"/>
  <c r="AL118" i="24"/>
  <c r="AK118" i="24"/>
  <c r="AJ118" i="24"/>
  <c r="AI118" i="24"/>
  <c r="AH118" i="24"/>
  <c r="AG118" i="24"/>
  <c r="AF118" i="24"/>
  <c r="AE118" i="24"/>
  <c r="AD118" i="24"/>
  <c r="AC118" i="24"/>
  <c r="AB118" i="24"/>
  <c r="AA118" i="24"/>
  <c r="Z118" i="24"/>
  <c r="Y118" i="24"/>
  <c r="X118" i="24"/>
  <c r="W118" i="24"/>
  <c r="AO117" i="24"/>
  <c r="AN117" i="24"/>
  <c r="AM117" i="24"/>
  <c r="AL117" i="24"/>
  <c r="AK117" i="24"/>
  <c r="AJ117" i="24"/>
  <c r="AI117" i="24"/>
  <c r="AH117" i="24"/>
  <c r="AG117" i="24"/>
  <c r="AF117" i="24"/>
  <c r="AE117" i="24"/>
  <c r="AD117" i="24"/>
  <c r="AC117" i="24"/>
  <c r="AB117" i="24"/>
  <c r="AA117" i="24"/>
  <c r="Z117" i="24"/>
  <c r="Y117" i="24"/>
  <c r="X117" i="24"/>
  <c r="W117" i="24"/>
  <c r="AO116" i="24" l="1"/>
  <c r="AN116" i="24"/>
  <c r="AM116" i="24"/>
  <c r="AL116" i="24"/>
  <c r="AK116" i="24"/>
  <c r="AJ116" i="24"/>
  <c r="AI116" i="24"/>
  <c r="AH116" i="24"/>
  <c r="AG116" i="24"/>
  <c r="AF116" i="24"/>
  <c r="AE116" i="24"/>
  <c r="AD116" i="24"/>
  <c r="AC116" i="24"/>
  <c r="AB116" i="24"/>
  <c r="AA116" i="24"/>
  <c r="Z116" i="24"/>
  <c r="Y116" i="24"/>
  <c r="X116" i="24"/>
  <c r="W116" i="24"/>
  <c r="AO115" i="24"/>
  <c r="AN115" i="24"/>
  <c r="AM115" i="24"/>
  <c r="AL115" i="24"/>
  <c r="AK115" i="24"/>
  <c r="AJ115" i="24"/>
  <c r="AI115" i="24"/>
  <c r="AH115" i="24"/>
  <c r="AG115" i="24"/>
  <c r="AF115" i="24"/>
  <c r="AE115" i="24"/>
  <c r="AD115" i="24"/>
  <c r="AC115" i="24"/>
  <c r="AB115" i="24"/>
  <c r="AA115" i="24"/>
  <c r="Z115" i="24"/>
  <c r="Y115" i="24"/>
  <c r="X115" i="24"/>
  <c r="W115" i="24"/>
  <c r="AO114" i="24"/>
  <c r="AN114" i="24"/>
  <c r="AM114" i="24"/>
  <c r="AL114" i="24"/>
  <c r="AK114" i="24"/>
  <c r="AJ114" i="24"/>
  <c r="AI114" i="24"/>
  <c r="AH114" i="24"/>
  <c r="AG114" i="24"/>
  <c r="AF114" i="24"/>
  <c r="AE114" i="24"/>
  <c r="AD114" i="24"/>
  <c r="AC114" i="24"/>
  <c r="AB114" i="24"/>
  <c r="AA114" i="24"/>
  <c r="Z114" i="24"/>
  <c r="Y114" i="24"/>
  <c r="X114" i="24"/>
  <c r="W114" i="24"/>
  <c r="AO113" i="24" l="1"/>
  <c r="AN113" i="24"/>
  <c r="AM113" i="24"/>
  <c r="AL113" i="24"/>
  <c r="AK113" i="24"/>
  <c r="AJ113" i="24"/>
  <c r="AI113" i="24"/>
  <c r="AH113" i="24"/>
  <c r="AG113" i="24"/>
  <c r="AF113" i="24"/>
  <c r="AE113" i="24"/>
  <c r="AD113" i="24"/>
  <c r="AC113" i="24"/>
  <c r="AB113" i="24"/>
  <c r="AA113" i="24"/>
  <c r="Z113" i="24"/>
  <c r="Y113" i="24"/>
  <c r="X113" i="24"/>
  <c r="W113" i="24"/>
  <c r="AO112" i="24"/>
  <c r="AN112" i="24"/>
  <c r="AM112" i="24"/>
  <c r="AL112" i="24"/>
  <c r="AK112" i="24"/>
  <c r="AJ112" i="24"/>
  <c r="AI112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AO111" i="24"/>
  <c r="AN111" i="24"/>
  <c r="AM111" i="24"/>
  <c r="AL111" i="24"/>
  <c r="AK111" i="24"/>
  <c r="AJ111" i="24"/>
  <c r="AI111" i="24"/>
  <c r="AH111" i="24"/>
  <c r="AG111" i="24"/>
  <c r="AF111" i="24"/>
  <c r="AE111" i="24"/>
  <c r="AD111" i="24"/>
  <c r="AC111" i="24"/>
  <c r="AB111" i="24"/>
  <c r="AA111" i="24"/>
  <c r="Z111" i="24"/>
  <c r="Y111" i="24"/>
  <c r="X111" i="24"/>
  <c r="W111" i="24"/>
  <c r="C101" i="9" l="1"/>
  <c r="C113" i="9"/>
  <c r="AO110" i="24" l="1"/>
  <c r="AN110" i="24"/>
  <c r="AM110" i="24"/>
  <c r="AL110" i="24"/>
  <c r="AK110" i="24"/>
  <c r="AJ110" i="24"/>
  <c r="AI110" i="24"/>
  <c r="AH110" i="24"/>
  <c r="AG110" i="24"/>
  <c r="AF110" i="24"/>
  <c r="AE110" i="24"/>
  <c r="AD110" i="24"/>
  <c r="AC110" i="24"/>
  <c r="AB110" i="24"/>
  <c r="AA110" i="24"/>
  <c r="Z110" i="24"/>
  <c r="Y110" i="24"/>
  <c r="X110" i="24"/>
  <c r="W110" i="24"/>
  <c r="AO109" i="24"/>
  <c r="AN109" i="24"/>
  <c r="AM109" i="24"/>
  <c r="AL109" i="24"/>
  <c r="AK109" i="24"/>
  <c r="AJ109" i="24"/>
  <c r="AI109" i="24"/>
  <c r="AH109" i="24"/>
  <c r="AG109" i="24"/>
  <c r="AF109" i="24"/>
  <c r="AE109" i="24"/>
  <c r="AD109" i="24"/>
  <c r="AC109" i="24"/>
  <c r="AB109" i="24"/>
  <c r="AA109" i="24"/>
  <c r="Z109" i="24"/>
  <c r="Y109" i="24"/>
  <c r="X109" i="24"/>
  <c r="W109" i="24"/>
  <c r="AO108" i="24"/>
  <c r="AN108" i="24"/>
  <c r="AM108" i="24"/>
  <c r="AL108" i="24"/>
  <c r="AK108" i="24"/>
  <c r="AJ108" i="24"/>
  <c r="AI108" i="24"/>
  <c r="AH108" i="24"/>
  <c r="AG108" i="24"/>
  <c r="AF108" i="24"/>
  <c r="AE108" i="24"/>
  <c r="AD108" i="24"/>
  <c r="AC108" i="24"/>
  <c r="AB108" i="24"/>
  <c r="AA108" i="24"/>
  <c r="Z108" i="24"/>
  <c r="Y108" i="24"/>
  <c r="X108" i="24"/>
  <c r="W108" i="24"/>
  <c r="AO107" i="24" l="1"/>
  <c r="AN107" i="24"/>
  <c r="AM107" i="24"/>
  <c r="AL107" i="24"/>
  <c r="AK107" i="24"/>
  <c r="AJ107" i="24"/>
  <c r="AI107" i="24"/>
  <c r="AH107" i="24"/>
  <c r="AG107" i="24"/>
  <c r="AF107" i="24"/>
  <c r="AE107" i="24"/>
  <c r="AD107" i="24"/>
  <c r="AC107" i="24"/>
  <c r="AB107" i="24"/>
  <c r="AA107" i="24"/>
  <c r="Z107" i="24"/>
  <c r="Y107" i="24"/>
  <c r="X107" i="24"/>
  <c r="W107" i="24"/>
  <c r="AO106" i="24"/>
  <c r="AN106" i="24"/>
  <c r="AM106" i="24"/>
  <c r="AL106" i="24"/>
  <c r="AK106" i="24"/>
  <c r="AJ106" i="24"/>
  <c r="AI106" i="24"/>
  <c r="AH106" i="24"/>
  <c r="AG106" i="24"/>
  <c r="AF106" i="24"/>
  <c r="AE106" i="24"/>
  <c r="AD106" i="24"/>
  <c r="AC106" i="24"/>
  <c r="AB106" i="24"/>
  <c r="AA106" i="24"/>
  <c r="Z106" i="24"/>
  <c r="Y106" i="24"/>
  <c r="X106" i="24"/>
  <c r="W106" i="24"/>
  <c r="AO105" i="24"/>
  <c r="AN105" i="24"/>
  <c r="AM105" i="24"/>
  <c r="AL105" i="24"/>
  <c r="AK105" i="24"/>
  <c r="AJ105" i="24"/>
  <c r="AI105" i="24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AO104" i="24" l="1"/>
  <c r="AN104" i="24"/>
  <c r="AM104" i="24"/>
  <c r="AL104" i="24"/>
  <c r="AK104" i="24"/>
  <c r="AJ104" i="24"/>
  <c r="AI104" i="24"/>
  <c r="AH104" i="24"/>
  <c r="AG104" i="24"/>
  <c r="AF104" i="24"/>
  <c r="AE104" i="24"/>
  <c r="AD104" i="24"/>
  <c r="AC104" i="24"/>
  <c r="AB104" i="24"/>
  <c r="AA104" i="24"/>
  <c r="Z104" i="24"/>
  <c r="Y104" i="24"/>
  <c r="X104" i="24"/>
  <c r="W104" i="24"/>
  <c r="AO103" i="24"/>
  <c r="AN103" i="24"/>
  <c r="AM103" i="24"/>
  <c r="AL103" i="24"/>
  <c r="AK103" i="24"/>
  <c r="AJ103" i="24"/>
  <c r="AI103" i="24"/>
  <c r="AH103" i="24"/>
  <c r="AG103" i="24"/>
  <c r="AF103" i="24"/>
  <c r="AE103" i="24"/>
  <c r="AD103" i="24"/>
  <c r="AC103" i="24"/>
  <c r="AB103" i="24"/>
  <c r="AA103" i="24"/>
  <c r="Z103" i="24"/>
  <c r="Y103" i="24"/>
  <c r="X103" i="24"/>
  <c r="W103" i="24"/>
  <c r="AO102" i="24"/>
  <c r="AN102" i="24"/>
  <c r="AM102" i="24"/>
  <c r="AL102" i="24"/>
  <c r="AK102" i="24"/>
  <c r="AJ102" i="24"/>
  <c r="AI102" i="24"/>
  <c r="AH102" i="24"/>
  <c r="AG102" i="24"/>
  <c r="AF102" i="24"/>
  <c r="AE102" i="24"/>
  <c r="AD102" i="24"/>
  <c r="AC102" i="24"/>
  <c r="AB102" i="24"/>
  <c r="AA102" i="24"/>
  <c r="Z102" i="24"/>
  <c r="Y102" i="24"/>
  <c r="X102" i="24"/>
  <c r="W102" i="24"/>
  <c r="AO101" i="24" l="1"/>
  <c r="AN101" i="24"/>
  <c r="AM101" i="24"/>
  <c r="AL101" i="24"/>
  <c r="AK101" i="24"/>
  <c r="AJ101" i="24"/>
  <c r="AI101" i="24"/>
  <c r="AH101" i="24"/>
  <c r="AG101" i="24"/>
  <c r="AF101" i="24"/>
  <c r="AE101" i="24"/>
  <c r="AD101" i="24"/>
  <c r="AC101" i="24"/>
  <c r="AB101" i="24"/>
  <c r="AA101" i="24"/>
  <c r="Z101" i="24"/>
  <c r="Y101" i="24"/>
  <c r="X101" i="24"/>
  <c r="W101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AO99" i="24"/>
  <c r="AN99" i="24"/>
  <c r="AM99" i="24"/>
  <c r="AL99" i="24"/>
  <c r="AK99" i="24"/>
  <c r="AJ99" i="24"/>
  <c r="AI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AO98" i="24" l="1"/>
  <c r="AN98" i="24"/>
  <c r="AM98" i="24"/>
  <c r="AL98" i="24"/>
  <c r="AK98" i="24"/>
  <c r="AJ98" i="24"/>
  <c r="AI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AO97" i="24"/>
  <c r="AN97" i="24"/>
  <c r="AM97" i="24"/>
  <c r="AL97" i="24"/>
  <c r="AK97" i="24"/>
  <c r="AJ97" i="24"/>
  <c r="AI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AO96" i="24"/>
  <c r="AN96" i="24"/>
  <c r="AM96" i="24"/>
  <c r="AL96" i="24"/>
  <c r="AK96" i="24"/>
  <c r="AJ96" i="24"/>
  <c r="AI96" i="24"/>
  <c r="AH96" i="24"/>
  <c r="AG96" i="24"/>
  <c r="AF96" i="24"/>
  <c r="AE96" i="24"/>
  <c r="AD96" i="24"/>
  <c r="AC96" i="24"/>
  <c r="AB96" i="24"/>
  <c r="AA96" i="24"/>
  <c r="Z96" i="24"/>
  <c r="Y96" i="24"/>
  <c r="X96" i="24"/>
  <c r="W96" i="24"/>
  <c r="AO95" i="24" l="1"/>
  <c r="AN95" i="24"/>
  <c r="AM95" i="24"/>
  <c r="AL95" i="24"/>
  <c r="AK95" i="24"/>
  <c r="AJ95" i="24"/>
  <c r="AI95" i="24"/>
  <c r="AH95" i="24"/>
  <c r="AG95" i="24"/>
  <c r="AF95" i="24"/>
  <c r="AE95" i="24"/>
  <c r="AD95" i="24"/>
  <c r="AC95" i="24"/>
  <c r="AB95" i="24"/>
  <c r="AA95" i="24"/>
  <c r="Z95" i="24"/>
  <c r="Y95" i="24"/>
  <c r="X95" i="24"/>
  <c r="W95" i="24"/>
  <c r="AO94" i="24"/>
  <c r="AN94" i="24"/>
  <c r="AM94" i="24"/>
  <c r="AL94" i="24"/>
  <c r="AK94" i="24"/>
  <c r="AJ94" i="24"/>
  <c r="AI94" i="24"/>
  <c r="AH94" i="24"/>
  <c r="AG94" i="24"/>
  <c r="AF94" i="24"/>
  <c r="AE94" i="24"/>
  <c r="AD94" i="24"/>
  <c r="AC94" i="24"/>
  <c r="AB94" i="24"/>
  <c r="AA94" i="24"/>
  <c r="Z94" i="24"/>
  <c r="Y94" i="24"/>
  <c r="X94" i="24"/>
  <c r="W94" i="24"/>
  <c r="AO93" i="24"/>
  <c r="AN93" i="24"/>
  <c r="AM93" i="24"/>
  <c r="AL93" i="24"/>
  <c r="AK93" i="24"/>
  <c r="AJ93" i="24"/>
  <c r="AI93" i="24"/>
  <c r="AH93" i="24"/>
  <c r="AG93" i="24"/>
  <c r="AF93" i="24"/>
  <c r="AE93" i="24"/>
  <c r="AD93" i="24"/>
  <c r="AC93" i="24"/>
  <c r="AB93" i="24"/>
  <c r="AA93" i="24"/>
  <c r="Z93" i="24"/>
  <c r="Y93" i="24"/>
  <c r="X93" i="24"/>
  <c r="W93" i="24"/>
  <c r="AO92" i="24" l="1"/>
  <c r="AN92" i="24"/>
  <c r="AM92" i="24"/>
  <c r="AL92" i="24"/>
  <c r="AK92" i="24"/>
  <c r="AJ92" i="24"/>
  <c r="AI92" i="24"/>
  <c r="AH92" i="24"/>
  <c r="AG92" i="24"/>
  <c r="AF92" i="24"/>
  <c r="AE92" i="24"/>
  <c r="AD92" i="24"/>
  <c r="AC92" i="24"/>
  <c r="AB92" i="24"/>
  <c r="AA92" i="24"/>
  <c r="Z92" i="24"/>
  <c r="Y92" i="24"/>
  <c r="X92" i="24"/>
  <c r="W92" i="24"/>
  <c r="AO91" i="24"/>
  <c r="AN91" i="24"/>
  <c r="AM91" i="24"/>
  <c r="AL91" i="24"/>
  <c r="AK91" i="24"/>
  <c r="AJ91" i="24"/>
  <c r="AI91" i="24"/>
  <c r="AH91" i="24"/>
  <c r="AG91" i="24"/>
  <c r="AF91" i="24"/>
  <c r="AE91" i="24"/>
  <c r="AD91" i="24"/>
  <c r="AC91" i="24"/>
  <c r="AB91" i="24"/>
  <c r="AA91" i="24"/>
  <c r="Z91" i="24"/>
  <c r="Y91" i="24"/>
  <c r="X91" i="24"/>
  <c r="W91" i="24"/>
  <c r="AO90" i="24"/>
  <c r="AN90" i="24"/>
  <c r="AM90" i="24"/>
  <c r="AL90" i="24"/>
  <c r="AK90" i="24"/>
  <c r="AJ90" i="24"/>
  <c r="AI90" i="24"/>
  <c r="AH90" i="24"/>
  <c r="AG90" i="24"/>
  <c r="AF90" i="24"/>
  <c r="AE90" i="24"/>
  <c r="AD90" i="24"/>
  <c r="AC90" i="24"/>
  <c r="AB90" i="24"/>
  <c r="AA90" i="24"/>
  <c r="Z90" i="24"/>
  <c r="Y90" i="24"/>
  <c r="X90" i="24"/>
  <c r="W90" i="24"/>
  <c r="C104" i="9" l="1"/>
  <c r="C103" i="9"/>
  <c r="C102" i="9"/>
  <c r="C100" i="9"/>
  <c r="C99" i="9"/>
  <c r="C98" i="9"/>
  <c r="C97" i="9"/>
  <c r="C96" i="9"/>
  <c r="C95" i="9"/>
  <c r="C94" i="9"/>
  <c r="C93" i="9"/>
  <c r="AO89" i="24" l="1"/>
  <c r="AN89" i="24"/>
  <c r="AM89" i="24"/>
  <c r="AL89" i="24"/>
  <c r="AK89" i="24"/>
  <c r="AJ89" i="24"/>
  <c r="AI89" i="24"/>
  <c r="AH89" i="24"/>
  <c r="AG89" i="24"/>
  <c r="AF89" i="24"/>
  <c r="AE89" i="24"/>
  <c r="AD89" i="24"/>
  <c r="AC89" i="24"/>
  <c r="AB89" i="24"/>
  <c r="AA89" i="24"/>
  <c r="Z89" i="24"/>
  <c r="Y89" i="24"/>
  <c r="X89" i="24"/>
  <c r="W89" i="24"/>
  <c r="AO88" i="24"/>
  <c r="AN88" i="24"/>
  <c r="AM88" i="24"/>
  <c r="AL88" i="24"/>
  <c r="AK88" i="24"/>
  <c r="AJ88" i="24"/>
  <c r="AI88" i="24"/>
  <c r="AH88" i="24"/>
  <c r="AG88" i="24"/>
  <c r="AF88" i="24"/>
  <c r="AE88" i="24"/>
  <c r="AD88" i="24"/>
  <c r="AC88" i="24"/>
  <c r="AB88" i="24"/>
  <c r="AA88" i="24"/>
  <c r="Z88" i="24"/>
  <c r="Y88" i="24"/>
  <c r="X88" i="24"/>
  <c r="W88" i="24"/>
  <c r="AO87" i="24"/>
  <c r="AN87" i="24"/>
  <c r="AM87" i="24"/>
  <c r="AL87" i="24"/>
  <c r="AK87" i="24"/>
  <c r="AJ87" i="24"/>
  <c r="AI87" i="24"/>
  <c r="AH87" i="24"/>
  <c r="AG87" i="24"/>
  <c r="AF87" i="24"/>
  <c r="AE87" i="24"/>
  <c r="AD87" i="24"/>
  <c r="AC87" i="24"/>
  <c r="AB87" i="24"/>
  <c r="AA87" i="24"/>
  <c r="Z87" i="24"/>
  <c r="Y87" i="24"/>
  <c r="X87" i="24"/>
  <c r="W87" i="24"/>
  <c r="AO86" i="24" l="1"/>
  <c r="AN86" i="24"/>
  <c r="AM86" i="24"/>
  <c r="AL86" i="24"/>
  <c r="AK86" i="24"/>
  <c r="AJ86" i="24"/>
  <c r="AI86" i="24"/>
  <c r="AH86" i="24"/>
  <c r="AG86" i="24"/>
  <c r="AF86" i="24"/>
  <c r="AE86" i="24"/>
  <c r="AD86" i="24"/>
  <c r="AC86" i="24"/>
  <c r="AB86" i="24"/>
  <c r="AA86" i="24"/>
  <c r="Z86" i="24"/>
  <c r="Y86" i="24"/>
  <c r="X86" i="24"/>
  <c r="W86" i="24"/>
  <c r="AO85" i="24"/>
  <c r="AN85" i="24"/>
  <c r="AM85" i="24"/>
  <c r="AL85" i="24"/>
  <c r="AK85" i="24"/>
  <c r="AJ85" i="24"/>
  <c r="AI85" i="24"/>
  <c r="AH85" i="24"/>
  <c r="AG85" i="24"/>
  <c r="AF85" i="24"/>
  <c r="AE85" i="24"/>
  <c r="AD85" i="24"/>
  <c r="AC85" i="24"/>
  <c r="AB85" i="24"/>
  <c r="AA85" i="24"/>
  <c r="Z85" i="24"/>
  <c r="Y85" i="24"/>
  <c r="X85" i="24"/>
  <c r="W85" i="24"/>
  <c r="AO84" i="24"/>
  <c r="AN84" i="24"/>
  <c r="AM84" i="24"/>
  <c r="AL84" i="24"/>
  <c r="AK84" i="24"/>
  <c r="AJ84" i="24"/>
  <c r="AI84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AO83" i="24"/>
  <c r="AN83" i="24"/>
  <c r="AM83" i="24"/>
  <c r="AL83" i="24"/>
  <c r="AK83" i="24"/>
  <c r="AJ83" i="24"/>
  <c r="AI83" i="24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AO82" i="24"/>
  <c r="AN82" i="24"/>
  <c r="AM82" i="24"/>
  <c r="AL82" i="24"/>
  <c r="AK82" i="24"/>
  <c r="AJ82" i="24"/>
  <c r="AI82" i="24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AO81" i="24"/>
  <c r="AN81" i="24"/>
  <c r="AM81" i="24"/>
  <c r="AL81" i="24"/>
  <c r="AK81" i="24"/>
  <c r="AJ81" i="24"/>
  <c r="AI81" i="24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AO80" i="24"/>
  <c r="AN80" i="24"/>
  <c r="AM80" i="24"/>
  <c r="AL80" i="24"/>
  <c r="AK80" i="24"/>
  <c r="AJ80" i="24"/>
  <c r="AI80" i="24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AO79" i="24"/>
  <c r="AN79" i="24"/>
  <c r="AM79" i="24"/>
  <c r="AL79" i="24"/>
  <c r="AK79" i="24"/>
  <c r="AJ79" i="24"/>
  <c r="AI79" i="24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AO74" i="24"/>
  <c r="AN74" i="24"/>
  <c r="AM74" i="24"/>
  <c r="AL74" i="24"/>
  <c r="AK74" i="24"/>
  <c r="AJ74" i="24"/>
  <c r="AI74" i="24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AO73" i="24"/>
  <c r="AN73" i="24"/>
  <c r="AM73" i="24"/>
  <c r="AL73" i="24"/>
  <c r="AK73" i="24"/>
  <c r="AJ73" i="24"/>
  <c r="AI73" i="24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AO72" i="24"/>
  <c r="AN72" i="24"/>
  <c r="AM72" i="24"/>
  <c r="AL72" i="24"/>
  <c r="AK72" i="24"/>
  <c r="AJ72" i="24"/>
  <c r="AI72" i="24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AO71" i="24"/>
  <c r="AN71" i="24"/>
  <c r="AM71" i="24"/>
  <c r="AL71" i="24"/>
  <c r="AK71" i="24"/>
  <c r="AJ71" i="24"/>
  <c r="AI71" i="24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AO70" i="24"/>
  <c r="AN70" i="24"/>
  <c r="AM70" i="24"/>
  <c r="AL70" i="24"/>
  <c r="AK70" i="24"/>
  <c r="AJ70" i="24"/>
  <c r="AI70" i="24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AO69" i="24"/>
  <c r="AN69" i="24"/>
  <c r="AM69" i="24"/>
  <c r="AL69" i="24"/>
  <c r="AK69" i="24"/>
  <c r="AJ69" i="24"/>
  <c r="AI69" i="24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AO68" i="24"/>
  <c r="AN68" i="24"/>
  <c r="AM68" i="24"/>
  <c r="AL68" i="24"/>
  <c r="AK68" i="24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AO67" i="24"/>
  <c r="AN67" i="24"/>
  <c r="AM67" i="24"/>
  <c r="AL67" i="24"/>
  <c r="AK67" i="24"/>
  <c r="AJ67" i="24"/>
  <c r="AI67" i="24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AO66" i="24"/>
  <c r="AN66" i="24"/>
  <c r="AM66" i="24"/>
  <c r="AL66" i="24"/>
  <c r="AK66" i="24"/>
  <c r="AJ66" i="24"/>
  <c r="AI66" i="24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AO64" i="24"/>
  <c r="AN64" i="24"/>
  <c r="AM64" i="24"/>
  <c r="AL64" i="24"/>
  <c r="AK64" i="24"/>
  <c r="AJ64" i="24"/>
  <c r="AI64" i="24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AO63" i="24"/>
  <c r="AN63" i="24"/>
  <c r="AM63" i="24"/>
  <c r="AL63" i="24"/>
  <c r="AK63" i="24"/>
  <c r="AJ63" i="24"/>
  <c r="AI63" i="24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AO61" i="24"/>
  <c r="AN61" i="24"/>
  <c r="AM61" i="24"/>
  <c r="AL61" i="24"/>
  <c r="AK61" i="24"/>
  <c r="AJ61" i="24"/>
  <c r="AI61" i="24"/>
  <c r="AH61" i="24"/>
  <c r="AG61" i="24"/>
  <c r="AF61" i="24"/>
  <c r="AE61" i="24"/>
  <c r="AD61" i="24"/>
  <c r="AC61" i="24"/>
  <c r="AB61" i="24"/>
  <c r="AA61" i="24"/>
  <c r="Z61" i="24"/>
  <c r="Y61" i="24"/>
  <c r="X61" i="24"/>
  <c r="W61" i="24"/>
  <c r="AO60" i="24"/>
  <c r="AN60" i="24"/>
  <c r="AM60" i="24"/>
  <c r="AL60" i="24"/>
  <c r="AK60" i="24"/>
  <c r="AJ60" i="24"/>
  <c r="AI60" i="24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A59" i="24"/>
  <c r="Z59" i="24"/>
  <c r="Y59" i="24"/>
  <c r="X59" i="24"/>
  <c r="W59" i="24"/>
  <c r="AO58" i="24"/>
  <c r="AN58" i="24"/>
  <c r="AM58" i="24"/>
  <c r="AL58" i="24"/>
  <c r="AK58" i="24"/>
  <c r="AJ58" i="24"/>
  <c r="AI58" i="24"/>
  <c r="AH58" i="24"/>
  <c r="AG58" i="24"/>
  <c r="AF58" i="24"/>
  <c r="AE58" i="24"/>
  <c r="AD58" i="24"/>
  <c r="AC58" i="24"/>
  <c r="AB58" i="24"/>
  <c r="AA58" i="24"/>
  <c r="Z58" i="24"/>
  <c r="Y58" i="24"/>
  <c r="X58" i="24"/>
  <c r="W58" i="24"/>
  <c r="AO57" i="24"/>
  <c r="AN57" i="24"/>
  <c r="AM57" i="24"/>
  <c r="AL57" i="24"/>
  <c r="AK57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AO35" i="24"/>
  <c r="AN35" i="24"/>
  <c r="AM35" i="24"/>
  <c r="AL35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AO34" i="24"/>
  <c r="AN34" i="24"/>
  <c r="AM34" i="24"/>
  <c r="AL34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AO33" i="24"/>
  <c r="AN33" i="24"/>
  <c r="AM33" i="24"/>
  <c r="AL33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AO31" i="24"/>
  <c r="AN31" i="24"/>
  <c r="AM31" i="24"/>
  <c r="AL31" i="24"/>
  <c r="AK31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AO30" i="24"/>
  <c r="AN30" i="24"/>
  <c r="AM30" i="24"/>
  <c r="AL30" i="24"/>
  <c r="AK30" i="24"/>
  <c r="AJ30" i="24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AO29" i="24"/>
  <c r="AN29" i="24"/>
  <c r="AM29" i="24"/>
  <c r="AL29" i="24"/>
  <c r="AK29" i="24"/>
  <c r="AJ29" i="24"/>
  <c r="AI29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AO28" i="24"/>
  <c r="AN28" i="24"/>
  <c r="AM28" i="24"/>
  <c r="AL28" i="24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AO27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AO26" i="24"/>
  <c r="AN26" i="24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C89" i="9" l="1"/>
  <c r="C88" i="9" l="1"/>
  <c r="C87" i="9"/>
  <c r="F159" i="9" l="1"/>
  <c r="F158" i="9"/>
  <c r="F157" i="9"/>
  <c r="F156" i="9"/>
  <c r="F155" i="9"/>
  <c r="F154" i="9"/>
  <c r="F152" i="9"/>
  <c r="F151" i="9"/>
  <c r="F150" i="9"/>
  <c r="F149" i="9"/>
  <c r="F148" i="9"/>
  <c r="F147" i="9"/>
  <c r="F146" i="9"/>
  <c r="F145" i="9"/>
  <c r="F144" i="9"/>
  <c r="F143" i="9"/>
  <c r="F142" i="9"/>
  <c r="F140" i="9"/>
  <c r="F139" i="9"/>
  <c r="F138" i="9"/>
  <c r="F137" i="9"/>
  <c r="F136" i="9"/>
  <c r="F135" i="9"/>
  <c r="F134" i="9"/>
  <c r="F133" i="9"/>
  <c r="F132" i="9"/>
  <c r="F131" i="9"/>
  <c r="F130" i="9"/>
  <c r="F128" i="9"/>
  <c r="F127" i="9"/>
  <c r="F126" i="9"/>
  <c r="F125" i="9"/>
  <c r="F124" i="9"/>
  <c r="F123" i="9"/>
  <c r="F122" i="9"/>
  <c r="F121" i="9"/>
  <c r="F120" i="9"/>
  <c r="F119" i="9"/>
  <c r="F118" i="9"/>
  <c r="F116" i="9"/>
  <c r="F115" i="9"/>
  <c r="F114" i="9"/>
  <c r="F113" i="9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83" i="9"/>
  <c r="F82" i="9"/>
  <c r="F92" i="9"/>
  <c r="F91" i="9"/>
  <c r="F90" i="9"/>
  <c r="F89" i="9"/>
  <c r="F88" i="9"/>
  <c r="F87" i="9"/>
  <c r="F86" i="9"/>
  <c r="F84" i="9"/>
  <c r="F85" i="9"/>
  <c r="F21" i="9"/>
  <c r="F33" i="9" s="1"/>
  <c r="F45" i="9" s="1"/>
  <c r="F57" i="9" s="1"/>
  <c r="F69" i="9" s="1"/>
  <c r="F81" i="9" s="1"/>
  <c r="F93" i="9" s="1"/>
  <c r="F105" i="9" s="1"/>
  <c r="F117" i="9" s="1"/>
  <c r="F129" i="9" s="1"/>
  <c r="F141" i="9" s="1"/>
  <c r="F153" i="9" s="1"/>
  <c r="C159" i="9" l="1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2" i="9"/>
  <c r="C141" i="9"/>
  <c r="C137" i="9"/>
  <c r="C136" i="9"/>
  <c r="C135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2" i="9"/>
  <c r="C111" i="9"/>
  <c r="C110" i="9"/>
  <c r="C109" i="9"/>
  <c r="C108" i="9"/>
  <c r="C107" i="9"/>
  <c r="C106" i="9"/>
  <c r="C105" i="9"/>
  <c r="C92" i="9"/>
  <c r="C91" i="9"/>
  <c r="C90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</calcChain>
</file>

<file path=xl/sharedStrings.xml><?xml version="1.0" encoding="utf-8"?>
<sst xmlns="http://schemas.openxmlformats.org/spreadsheetml/2006/main" count="198" uniqueCount="71">
  <si>
    <t>Explotación de minas y canteras</t>
  </si>
  <si>
    <t>Construcción</t>
  </si>
  <si>
    <t>Período</t>
  </si>
  <si>
    <t>f</t>
  </si>
  <si>
    <t>m</t>
  </si>
  <si>
    <t>a</t>
  </si>
  <si>
    <t>j</t>
  </si>
  <si>
    <t>s</t>
  </si>
  <si>
    <t>o</t>
  </si>
  <si>
    <t>n</t>
  </si>
  <si>
    <t>d</t>
  </si>
  <si>
    <t>Índice</t>
  </si>
  <si>
    <t>IMAE</t>
  </si>
  <si>
    <t>Fuente: Banco de Guatemala</t>
  </si>
  <si>
    <t>Agricultura, ganadería, silvicultura y pesca</t>
  </si>
  <si>
    <t>Actividades de alojamiento y de servicio de comidas</t>
  </si>
  <si>
    <t>Actividades financieras y de seguros</t>
  </si>
  <si>
    <t>Actividades inmobiliarias</t>
  </si>
  <si>
    <t>Enseñanza</t>
  </si>
  <si>
    <t>Otras actividades de servicios</t>
  </si>
  <si>
    <t>SISTEMA DE CUENTAS NACIONALES</t>
  </si>
  <si>
    <t>Índice Mensual de la Actividad Económica (IMAE)</t>
  </si>
  <si>
    <t>Año de referencia 2013</t>
  </si>
  <si>
    <t xml:space="preserve"> </t>
  </si>
  <si>
    <t>Cuadro del IMAE de la serie original, por componentes.</t>
  </si>
  <si>
    <t>Cuadro del IMAE de la tasa de variación interanual de la serie original, por componentes.</t>
  </si>
  <si>
    <t>Año de referencia 2013 = 100</t>
  </si>
  <si>
    <t>Cuadro 1</t>
  </si>
  <si>
    <t>1.</t>
  </si>
  <si>
    <t>2.</t>
  </si>
  <si>
    <t>3.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</si>
  <si>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</si>
  <si>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</si>
  <si>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</si>
  <si>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</si>
  <si>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</si>
  <si>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</si>
  <si>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</si>
  <si>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</si>
  <si>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</si>
  <si>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</si>
  <si>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</si>
  <si>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</si>
  <si>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</si>
  <si>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</si>
  <si>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</si>
  <si>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</si>
  <si>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R-S-T-U</t>
  </si>
  <si>
    <t>Suministro de electricidad, agua y saneamiento</t>
  </si>
  <si>
    <t>Comercio y reparación de vehículos</t>
  </si>
  <si>
    <t>Salud</t>
  </si>
  <si>
    <t>Cuadro 2</t>
  </si>
  <si>
    <t>Cuadro 3</t>
  </si>
  <si>
    <t xml:space="preserve">Tasa de variación interanual del IMAE de la serie original </t>
  </si>
  <si>
    <t>Serie original del IMAE</t>
  </si>
  <si>
    <t>Variación Interanual</t>
  </si>
  <si>
    <t>Regresar al índice</t>
  </si>
  <si>
    <t>Industrias manufac-tureras</t>
  </si>
  <si>
    <t>Transporte y almacena-miento</t>
  </si>
  <si>
    <t>Información y comunica-ciones</t>
  </si>
  <si>
    <t>Actividades profesionales científicas y técnicas</t>
  </si>
  <si>
    <t>Actividades de servicios administra-tivos y de apoyo</t>
  </si>
  <si>
    <t>Administra-ción pública y defensa</t>
  </si>
  <si>
    <t>Impuestos netos de subvenciones a los productos</t>
  </si>
  <si>
    <t>Cuadro de la serie agregada del IMAE: índice original.</t>
  </si>
  <si>
    <t>Variación Interanual acumulada</t>
  </si>
  <si>
    <t>Índice mensual, serie original.</t>
  </si>
  <si>
    <t>ÍNDICE MENSUAL DE LA ACTIVIDAD ECONÓMICA. AÑOS 2013 - 2025</t>
  </si>
  <si>
    <r>
      <t xml:space="preserve">Serie original </t>
    </r>
    <r>
      <rPr>
        <b/>
        <vertAlign val="superscript"/>
        <sz val="12"/>
        <color rgb="FF213830"/>
        <rFont val="Petrona"/>
      </rPr>
      <t>1/</t>
    </r>
  </si>
  <si>
    <r>
      <rPr>
        <vertAlign val="superscript"/>
        <sz val="10"/>
        <color rgb="FF00325B"/>
        <rFont val="Petrona"/>
      </rPr>
      <t>1/</t>
    </r>
    <r>
      <rPr>
        <sz val="10"/>
        <color rgb="FF00325B"/>
        <rFont val="Petrona"/>
      </rPr>
      <t xml:space="preserve"> Cifras preliminares</t>
    </r>
  </si>
  <si>
    <r>
      <t>Índice Mensual de la Actividad Económica (IMAE)</t>
    </r>
    <r>
      <rPr>
        <b/>
        <vertAlign val="superscript"/>
        <sz val="14"/>
        <color rgb="FF00325B"/>
        <rFont val="Petrona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</si>
</sst>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-;[Red]\-#,##0.0_-;&quot;-&quot;?_-;_-@_-"/>
  </numFmts>
  <fonts count="41" x14ac:knownFonts="1">
    <font>
      <sz val="10"/>
      <color theme="1"/>
      <name val="Consola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sz val="12"/>
      <color theme="0"/>
      <name val="Century Schoolbook"/>
      <family val="1"/>
    </font>
    <font>
      <b/>
      <sz val="12"/>
      <color theme="0"/>
      <name val="Century Schoolbook"/>
      <family val="1"/>
    </font>
    <font>
      <b/>
      <sz val="10"/>
      <color theme="0"/>
      <name val="Petrona"/>
    </font>
    <font>
      <b/>
      <sz val="12"/>
      <color rgb="FF213830"/>
      <name val="Petrona"/>
    </font>
    <font>
      <sz val="12"/>
      <color rgb="FF213830"/>
      <name val="Petrona"/>
    </font>
    <font>
      <u/>
      <sz val="10"/>
      <color rgb="FF213830"/>
      <name val="Petrona"/>
    </font>
    <font>
      <b/>
      <sz val="10"/>
      <color rgb="FF213830"/>
      <name val="Petrona"/>
    </font>
    <font>
      <b/>
      <vertAlign val="superscript"/>
      <sz val="12"/>
      <color rgb="FF213830"/>
      <name val="Petrona"/>
    </font>
    <font>
      <sz val="10"/>
      <color rgb="FF213830"/>
      <name val="Petrona"/>
    </font>
    <font>
      <b/>
      <sz val="9"/>
      <color theme="0"/>
      <name val="Petrona"/>
    </font>
    <font>
      <sz val="11"/>
      <color theme="0"/>
      <name val="Petrona"/>
    </font>
    <font>
      <b/>
      <sz val="11"/>
      <color rgb="FF213830"/>
      <name val="Petrona"/>
    </font>
    <font>
      <sz val="10"/>
      <color theme="0"/>
      <name val="Petrona"/>
    </font>
    <font>
      <sz val="9"/>
      <color theme="0"/>
      <name val="Petrona"/>
    </font>
    <font>
      <b/>
      <sz val="12"/>
      <color rgb="FF00325B"/>
      <name val="Petrona"/>
    </font>
    <font>
      <sz val="12"/>
      <color rgb="FF00325B"/>
      <name val="Petrona"/>
    </font>
    <font>
      <sz val="12"/>
      <color rgb="FF00325B"/>
      <name val="Century Schoolbook"/>
      <family val="1"/>
    </font>
    <font>
      <sz val="10"/>
      <color rgb="FF00325B"/>
      <name val="Petrona"/>
    </font>
    <font>
      <vertAlign val="superscript"/>
      <sz val="10"/>
      <color rgb="FF00325B"/>
      <name val="Petrona"/>
    </font>
    <font>
      <b/>
      <sz val="14"/>
      <color rgb="FF00325B"/>
      <name val="Petrona"/>
    </font>
    <font>
      <b/>
      <vertAlign val="superscript"/>
      <sz val="14"/>
      <color rgb="FF00325B"/>
      <name val="Petrona"/>
    </font>
    <font>
      <sz val="14"/>
      <color rgb="FF00325B"/>
      <name val="Petrona"/>
    </font>
    <font>
      <sz val="12"/>
      <color rgb="FF002060"/>
      <name val="Petrona"/>
    </font>
    <font>
      <sz val="10"/>
      <color rgb="FF00325B"/>
      <name val="Libre Franklin"/>
    </font>
    <font>
      <i/>
      <sz val="10"/>
      <color rgb="FF00325B"/>
      <name val="Libre Franklin"/>
    </font>
    <font>
      <sz val="16"/>
      <color rgb="FF00325B"/>
      <name val="Libre Franklin"/>
    </font>
    <font>
      <sz val="12"/>
      <color rgb="FF00325B"/>
      <name val="Libre Franklin"/>
    </font>
    <font>
      <b/>
      <sz val="12"/>
      <color rgb="FF00325B"/>
      <name val="Libre Franklin"/>
    </font>
    <font>
      <sz val="11"/>
      <color rgb="FF00325B"/>
      <name val="Libre Franklin"/>
    </font>
    <font>
      <b/>
      <sz val="11"/>
      <color rgb="FF00325B"/>
      <name val="Libre Franklin"/>
    </font>
    <font>
      <b/>
      <sz val="16"/>
      <color theme="0"/>
      <name val="Libre Franklin"/>
    </font>
    <font>
      <u/>
      <sz val="10"/>
      <color rgb="FF00325B"/>
      <name val="Petron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325B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EDEDED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>
      <alignment vertical="top"/>
    </xf>
    <xf numFmtId="0" fontId="5" fillId="0" borderId="0">
      <alignment vertical="top"/>
    </xf>
    <xf numFmtId="164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</cellStyleXfs>
  <cellXfs count="12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/>
    <xf numFmtId="0" fontId="8" fillId="0" borderId="0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17" fontId="13" fillId="2" borderId="4" xfId="0" applyNumberFormat="1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17" fontId="13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17" fontId="13" fillId="3" borderId="2" xfId="0" applyNumberFormat="1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17" fontId="13" fillId="3" borderId="4" xfId="0" applyNumberFormat="1" applyFont="1" applyFill="1" applyBorder="1" applyAlignment="1">
      <alignment horizontal="center" vertical="center"/>
    </xf>
    <xf numFmtId="165" fontId="13" fillId="3" borderId="4" xfId="0" applyNumberFormat="1" applyFont="1" applyFill="1" applyBorder="1" applyAlignment="1">
      <alignment horizontal="center" vertical="center"/>
    </xf>
    <xf numFmtId="17" fontId="13" fillId="3" borderId="6" xfId="0" applyNumberFormat="1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horizontal="center" vertical="center"/>
    </xf>
    <xf numFmtId="17" fontId="13" fillId="2" borderId="2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0" fontId="17" fillId="0" borderId="0" xfId="0" applyFont="1"/>
    <xf numFmtId="17" fontId="18" fillId="0" borderId="0" xfId="3" applyNumberFormat="1" applyFont="1" applyFill="1" applyBorder="1" applyAlignment="1">
      <alignment horizontal="center" vertical="center" wrapText="1"/>
    </xf>
    <xf numFmtId="0" fontId="19" fillId="0" borderId="7" xfId="0" applyFont="1" applyBorder="1"/>
    <xf numFmtId="0" fontId="19" fillId="0" borderId="0" xfId="0" applyFont="1" applyFill="1" applyBorder="1"/>
    <xf numFmtId="0" fontId="15" fillId="0" borderId="0" xfId="0" applyFont="1"/>
    <xf numFmtId="0" fontId="20" fillId="0" borderId="0" xfId="0" applyFont="1"/>
    <xf numFmtId="0" fontId="15" fillId="0" borderId="0" xfId="0" applyFont="1" applyFill="1" applyBorder="1"/>
    <xf numFmtId="0" fontId="20" fillId="0" borderId="0" xfId="0" applyFont="1" applyFill="1" applyBorder="1"/>
    <xf numFmtId="0" fontId="17" fillId="0" borderId="0" xfId="0" applyFont="1" applyFill="1" applyBorder="1"/>
    <xf numFmtId="17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165" fontId="17" fillId="0" borderId="0" xfId="0" applyNumberFormat="1" applyFont="1"/>
    <xf numFmtId="0" fontId="21" fillId="0" borderId="0" xfId="0" applyFont="1"/>
    <xf numFmtId="0" fontId="21" fillId="0" borderId="0" xfId="0" applyFont="1" applyFill="1" applyBorder="1"/>
    <xf numFmtId="0" fontId="22" fillId="0" borderId="0" xfId="0" applyFont="1"/>
    <xf numFmtId="0" fontId="22" fillId="0" borderId="0" xfId="0" applyFont="1" applyFill="1" applyBorder="1"/>
    <xf numFmtId="3" fontId="11" fillId="5" borderId="18" xfId="16" applyNumberFormat="1" applyFont="1" applyFill="1" applyBorder="1" applyAlignment="1">
      <alignment horizontal="center" vertical="center" wrapText="1"/>
    </xf>
    <xf numFmtId="3" fontId="11" fillId="5" borderId="19" xfId="16" applyNumberFormat="1" applyFont="1" applyFill="1" applyBorder="1" applyAlignment="1">
      <alignment horizontal="center" vertical="center" wrapText="1"/>
    </xf>
    <xf numFmtId="3" fontId="11" fillId="4" borderId="19" xfId="16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17" fontId="24" fillId="2" borderId="4" xfId="0" applyNumberFormat="1" applyFont="1" applyFill="1" applyBorder="1" applyAlignment="1">
      <alignment horizontal="center" vertical="center"/>
    </xf>
    <xf numFmtId="165" fontId="24" fillId="2" borderId="4" xfId="0" applyNumberFormat="1" applyFont="1" applyFill="1" applyBorder="1" applyAlignment="1">
      <alignment horizontal="center" vertical="center"/>
    </xf>
    <xf numFmtId="17" fontId="24" fillId="2" borderId="6" xfId="0" applyNumberFormat="1" applyFont="1" applyFill="1" applyBorder="1" applyAlignment="1">
      <alignment horizontal="center" vertical="center"/>
    </xf>
    <xf numFmtId="165" fontId="24" fillId="2" borderId="6" xfId="0" applyNumberFormat="1" applyFont="1" applyFill="1" applyBorder="1" applyAlignment="1">
      <alignment horizontal="center" vertical="center"/>
    </xf>
    <xf numFmtId="17" fontId="24" fillId="6" borderId="2" xfId="0" applyNumberFormat="1" applyFont="1" applyFill="1" applyBorder="1" applyAlignment="1">
      <alignment horizontal="center" vertical="center"/>
    </xf>
    <xf numFmtId="165" fontId="24" fillId="6" borderId="2" xfId="0" applyNumberFormat="1" applyFont="1" applyFill="1" applyBorder="1" applyAlignment="1">
      <alignment horizontal="center" vertical="center"/>
    </xf>
    <xf numFmtId="165" fontId="24" fillId="7" borderId="2" xfId="0" applyNumberFormat="1" applyFont="1" applyFill="1" applyBorder="1" applyAlignment="1">
      <alignment horizontal="center" vertical="center"/>
    </xf>
    <xf numFmtId="17" fontId="24" fillId="6" borderId="4" xfId="0" applyNumberFormat="1" applyFont="1" applyFill="1" applyBorder="1" applyAlignment="1">
      <alignment horizontal="center" vertical="center"/>
    </xf>
    <xf numFmtId="165" fontId="24" fillId="6" borderId="4" xfId="0" applyNumberFormat="1" applyFont="1" applyFill="1" applyBorder="1" applyAlignment="1">
      <alignment horizontal="center" vertical="center"/>
    </xf>
    <xf numFmtId="165" fontId="24" fillId="7" borderId="4" xfId="0" applyNumberFormat="1" applyFont="1" applyFill="1" applyBorder="1" applyAlignment="1">
      <alignment horizontal="center" vertical="center"/>
    </xf>
    <xf numFmtId="17" fontId="24" fillId="6" borderId="6" xfId="0" applyNumberFormat="1" applyFont="1" applyFill="1" applyBorder="1" applyAlignment="1">
      <alignment horizontal="center" vertical="center"/>
    </xf>
    <xf numFmtId="165" fontId="24" fillId="6" borderId="6" xfId="0" applyNumberFormat="1" applyFont="1" applyFill="1" applyBorder="1" applyAlignment="1">
      <alignment horizontal="center" vertical="center"/>
    </xf>
    <xf numFmtId="165" fontId="24" fillId="7" borderId="6" xfId="0" applyNumberFormat="1" applyFont="1" applyFill="1" applyBorder="1" applyAlignment="1">
      <alignment horizontal="center" vertical="center"/>
    </xf>
    <xf numFmtId="17" fontId="24" fillId="2" borderId="2" xfId="0" applyNumberFormat="1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0" fontId="23" fillId="0" borderId="7" xfId="0" applyFont="1" applyBorder="1"/>
    <xf numFmtId="0" fontId="26" fillId="0" borderId="0" xfId="0" applyFont="1"/>
    <xf numFmtId="0" fontId="26" fillId="0" borderId="7" xfId="0" applyFont="1" applyBorder="1"/>
    <xf numFmtId="0" fontId="26" fillId="0" borderId="0" xfId="0" applyFont="1" applyFill="1" applyBorder="1"/>
    <xf numFmtId="0" fontId="28" fillId="0" borderId="0" xfId="0" applyFont="1"/>
    <xf numFmtId="0" fontId="28" fillId="0" borderId="0" xfId="0" applyFont="1" applyFill="1" applyBorder="1"/>
    <xf numFmtId="0" fontId="30" fillId="0" borderId="0" xfId="0" applyFont="1"/>
    <xf numFmtId="17" fontId="31" fillId="2" borderId="4" xfId="0" applyNumberFormat="1" applyFont="1" applyFill="1" applyBorder="1" applyAlignment="1">
      <alignment horizontal="center" vertical="center"/>
    </xf>
    <xf numFmtId="165" fontId="31" fillId="2" borderId="4" xfId="0" applyNumberFormat="1" applyFont="1" applyFill="1" applyBorder="1" applyAlignment="1">
      <alignment horizontal="center" vertical="center"/>
    </xf>
    <xf numFmtId="0" fontId="31" fillId="0" borderId="0" xfId="0" applyFont="1"/>
    <xf numFmtId="17" fontId="31" fillId="0" borderId="0" xfId="0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/>
    <xf numFmtId="17" fontId="31" fillId="2" borderId="6" xfId="0" applyNumberFormat="1" applyFont="1" applyFill="1" applyBorder="1" applyAlignment="1">
      <alignment horizontal="center" vertical="center"/>
    </xf>
    <xf numFmtId="165" fontId="31" fillId="2" borderId="6" xfId="0" applyNumberFormat="1" applyFont="1" applyFill="1" applyBorder="1" applyAlignment="1">
      <alignment horizontal="center" vertical="center"/>
    </xf>
    <xf numFmtId="17" fontId="31" fillId="2" borderId="2" xfId="0" applyNumberFormat="1" applyFont="1" applyFill="1" applyBorder="1" applyAlignment="1">
      <alignment horizontal="center" vertical="center"/>
    </xf>
    <xf numFmtId="165" fontId="31" fillId="2" borderId="2" xfId="0" applyNumberFormat="1" applyFont="1" applyFill="1" applyBorder="1" applyAlignment="1">
      <alignment horizontal="center" vertical="center"/>
    </xf>
    <xf numFmtId="0" fontId="31" fillId="0" borderId="0" xfId="0" applyFont="1" applyBorder="1"/>
    <xf numFmtId="0" fontId="32" fillId="0" borderId="0" xfId="4" applyFont="1" applyFill="1" applyBorder="1" applyAlignment="1"/>
    <xf numFmtId="0" fontId="32" fillId="0" borderId="0" xfId="5" applyFont="1">
      <alignment vertical="top"/>
    </xf>
    <xf numFmtId="0" fontId="32" fillId="0" borderId="0" xfId="4" applyFont="1" applyFill="1" applyBorder="1" applyAlignment="1">
      <alignment vertical="top"/>
    </xf>
    <xf numFmtId="0" fontId="32" fillId="0" borderId="0" xfId="4" applyFont="1" applyBorder="1" applyAlignment="1">
      <alignment vertical="top"/>
    </xf>
    <xf numFmtId="49" fontId="32" fillId="0" borderId="0" xfId="4" applyNumberFormat="1" applyFont="1" applyBorder="1" applyAlignment="1">
      <alignment vertical="top"/>
    </xf>
    <xf numFmtId="0" fontId="32" fillId="2" borderId="0" xfId="5" applyFont="1" applyFill="1" applyBorder="1" applyAlignment="1"/>
    <xf numFmtId="0" fontId="33" fillId="0" borderId="0" xfId="4" applyFont="1" applyBorder="1" applyAlignment="1">
      <alignment vertical="top"/>
    </xf>
    <xf numFmtId="0" fontId="34" fillId="0" borderId="0" xfId="4" applyFont="1" applyBorder="1" applyAlignment="1">
      <alignment vertical="top"/>
    </xf>
    <xf numFmtId="0" fontId="34" fillId="0" borderId="0" xfId="5" applyFont="1">
      <alignment vertical="top"/>
    </xf>
    <xf numFmtId="0" fontId="35" fillId="0" borderId="0" xfId="4" applyFont="1" applyBorder="1" applyAlignment="1">
      <alignment vertical="top"/>
    </xf>
    <xf numFmtId="0" fontId="35" fillId="0" borderId="0" xfId="5" applyFont="1">
      <alignment vertical="top"/>
    </xf>
    <xf numFmtId="0" fontId="37" fillId="0" borderId="0" xfId="4" applyFont="1" applyBorder="1" applyAlignment="1">
      <alignment vertical="top"/>
    </xf>
    <xf numFmtId="0" fontId="37" fillId="0" borderId="0" xfId="5" applyFont="1">
      <alignment vertical="top"/>
    </xf>
    <xf numFmtId="49" fontId="32" fillId="0" borderId="10" xfId="4" applyNumberFormat="1" applyFont="1" applyBorder="1" applyAlignment="1">
      <alignment vertical="top"/>
    </xf>
    <xf numFmtId="0" fontId="32" fillId="0" borderId="1" xfId="4" applyFont="1" applyFill="1" applyBorder="1" applyAlignment="1">
      <alignment vertical="top"/>
    </xf>
    <xf numFmtId="0" fontId="32" fillId="0" borderId="12" xfId="0" applyFont="1" applyBorder="1"/>
    <xf numFmtId="0" fontId="38" fillId="0" borderId="3" xfId="4" applyFont="1" applyFill="1" applyBorder="1" applyAlignment="1">
      <alignment horizontal="justify" vertical="top" wrapText="1"/>
    </xf>
    <xf numFmtId="0" fontId="37" fillId="0" borderId="3" xfId="4" applyFont="1" applyFill="1" applyBorder="1" applyAlignment="1">
      <alignment horizontal="justify" vertical="top" wrapText="1"/>
    </xf>
    <xf numFmtId="0" fontId="37" fillId="0" borderId="0" xfId="4" applyFont="1" applyFill="1" applyBorder="1" applyAlignment="1">
      <alignment horizontal="center" wrapText="1"/>
    </xf>
    <xf numFmtId="49" fontId="32" fillId="0" borderId="12" xfId="4" applyNumberFormat="1" applyFont="1" applyFill="1" applyBorder="1" applyAlignment="1">
      <alignment horizontal="center" vertical="top" wrapText="1"/>
    </xf>
    <xf numFmtId="0" fontId="32" fillId="0" borderId="3" xfId="0" applyFont="1" applyBorder="1" applyAlignment="1">
      <alignment vertical="center"/>
    </xf>
    <xf numFmtId="49" fontId="32" fillId="0" borderId="12" xfId="4" applyNumberFormat="1" applyFont="1" applyFill="1" applyBorder="1" applyAlignment="1">
      <alignment horizontal="center" vertical="center" wrapText="1"/>
    </xf>
    <xf numFmtId="49" fontId="37" fillId="0" borderId="11" xfId="4" applyNumberFormat="1" applyFont="1" applyFill="1" applyBorder="1" applyAlignment="1">
      <alignment horizontal="center" vertical="top" wrapText="1"/>
    </xf>
    <xf numFmtId="0" fontId="32" fillId="0" borderId="5" xfId="5" applyFont="1" applyBorder="1">
      <alignment vertical="top"/>
    </xf>
    <xf numFmtId="0" fontId="40" fillId="0" borderId="0" xfId="0" applyFont="1" applyAlignment="1">
      <alignment wrapText="1"/>
    </xf>
    <xf numFmtId="3" fontId="11" fillId="5" borderId="13" xfId="16" applyNumberFormat="1" applyFont="1" applyFill="1" applyBorder="1" applyAlignment="1">
      <alignment horizontal="center" vertical="center" wrapText="1"/>
    </xf>
    <xf numFmtId="17" fontId="31" fillId="6" borderId="2" xfId="0" applyNumberFormat="1" applyFont="1" applyFill="1" applyBorder="1" applyAlignment="1">
      <alignment horizontal="center" vertical="center"/>
    </xf>
    <xf numFmtId="165" fontId="31" fillId="6" borderId="2" xfId="0" applyNumberFormat="1" applyFont="1" applyFill="1" applyBorder="1" applyAlignment="1">
      <alignment horizontal="center" vertical="center"/>
    </xf>
    <xf numFmtId="17" fontId="31" fillId="6" borderId="4" xfId="0" applyNumberFormat="1" applyFont="1" applyFill="1" applyBorder="1" applyAlignment="1">
      <alignment horizontal="center" vertical="center"/>
    </xf>
    <xf numFmtId="165" fontId="31" fillId="6" borderId="4" xfId="0" applyNumberFormat="1" applyFont="1" applyFill="1" applyBorder="1" applyAlignment="1">
      <alignment horizontal="center" vertical="center"/>
    </xf>
    <xf numFmtId="17" fontId="31" fillId="6" borderId="6" xfId="0" applyNumberFormat="1" applyFont="1" applyFill="1" applyBorder="1" applyAlignment="1">
      <alignment horizontal="center" vertical="center"/>
    </xf>
    <xf numFmtId="165" fontId="31" fillId="6" borderId="6" xfId="0" applyNumberFormat="1" applyFont="1" applyFill="1" applyBorder="1" applyAlignment="1">
      <alignment horizontal="center" vertical="center"/>
    </xf>
    <xf numFmtId="0" fontId="23" fillId="0" borderId="0" xfId="0" applyFont="1" applyBorder="1"/>
    <xf numFmtId="0" fontId="39" fillId="5" borderId="8" xfId="5" applyFont="1" applyFill="1" applyBorder="1" applyAlignment="1">
      <alignment horizontal="center" vertical="center" wrapText="1"/>
    </xf>
    <xf numFmtId="0" fontId="39" fillId="5" borderId="9" xfId="5" applyFont="1" applyFill="1" applyBorder="1" applyAlignment="1">
      <alignment horizontal="center" vertical="center" wrapText="1"/>
    </xf>
    <xf numFmtId="0" fontId="36" fillId="6" borderId="10" xfId="5" applyFont="1" applyFill="1" applyBorder="1" applyAlignment="1">
      <alignment horizontal="center" vertical="center" wrapText="1"/>
    </xf>
    <xf numFmtId="0" fontId="36" fillId="6" borderId="1" xfId="5" applyFont="1" applyFill="1" applyBorder="1" applyAlignment="1">
      <alignment horizontal="center" vertical="center" wrapText="1"/>
    </xf>
    <xf numFmtId="0" fontId="36" fillId="6" borderId="11" xfId="5" applyFont="1" applyFill="1" applyBorder="1" applyAlignment="1">
      <alignment horizontal="center" vertical="center" wrapText="1"/>
    </xf>
    <xf numFmtId="0" fontId="36" fillId="6" borderId="5" xfId="5" applyFont="1" applyFill="1" applyBorder="1" applyAlignment="1">
      <alignment horizontal="center" vertical="center" wrapText="1"/>
    </xf>
    <xf numFmtId="3" fontId="11" fillId="5" borderId="15" xfId="16" applyNumberFormat="1" applyFont="1" applyFill="1" applyBorder="1" applyAlignment="1">
      <alignment horizontal="center" vertical="center" wrapText="1"/>
    </xf>
    <xf numFmtId="3" fontId="11" fillId="5" borderId="16" xfId="16" applyNumberFormat="1" applyFont="1" applyFill="1" applyBorder="1" applyAlignment="1">
      <alignment horizontal="center" vertical="center" wrapText="1"/>
    </xf>
    <xf numFmtId="3" fontId="11" fillId="5" borderId="17" xfId="16" applyNumberFormat="1" applyFont="1" applyFill="1" applyBorder="1" applyAlignment="1">
      <alignment horizontal="center" vertical="center" wrapText="1"/>
    </xf>
    <xf numFmtId="3" fontId="11" fillId="5" borderId="7" xfId="16" applyNumberFormat="1" applyFont="1" applyFill="1" applyBorder="1" applyAlignment="1">
      <alignment horizontal="center" vertical="center" wrapText="1"/>
    </xf>
    <xf numFmtId="3" fontId="11" fillId="5" borderId="1" xfId="16" applyNumberFormat="1" applyFont="1" applyFill="1" applyBorder="1" applyAlignment="1">
      <alignment horizontal="center" vertical="center" wrapText="1"/>
    </xf>
    <xf numFmtId="3" fontId="11" fillId="5" borderId="14" xfId="16" applyNumberFormat="1" applyFont="1" applyFill="1" applyBorder="1" applyAlignment="1">
      <alignment horizontal="center" vertical="center" wrapText="1"/>
    </xf>
    <xf numFmtId="3" fontId="11" fillId="5" borderId="13" xfId="16" applyNumberFormat="1" applyFont="1" applyFill="1" applyBorder="1" applyAlignment="1">
      <alignment horizontal="center" vertical="center" wrapText="1"/>
    </xf>
  </cellXfs>
  <cellStyles count="17">
    <cellStyle name="Estilo 1" xfId="6" xr:uid="{00000000-0005-0000-0000-000000000000}"/>
    <cellStyle name="Millares 2" xfId="2" xr:uid="{00000000-0005-0000-0000-000001000000}"/>
    <cellStyle name="Millares 3" xfId="7" xr:uid="{00000000-0005-0000-0000-000002000000}"/>
    <cellStyle name="Normal" xfId="0" builtinId="0"/>
    <cellStyle name="Normal 2" xfId="1" xr:uid="{00000000-0005-0000-0000-000004000000}"/>
    <cellStyle name="Normal 2 2" xfId="8" xr:uid="{00000000-0005-0000-0000-000005000000}"/>
    <cellStyle name="Normal 2 2 2" xfId="9" xr:uid="{00000000-0005-0000-0000-000006000000}"/>
    <cellStyle name="Normal 2 3" xfId="10" xr:uid="{00000000-0005-0000-0000-000007000000}"/>
    <cellStyle name="Normal 2 4" xfId="11" xr:uid="{00000000-0005-0000-0000-000008000000}"/>
    <cellStyle name="Normal 3" xfId="5" xr:uid="{00000000-0005-0000-0000-000009000000}"/>
    <cellStyle name="Normal 3 2" xfId="3" xr:uid="{00000000-0005-0000-0000-00000A000000}"/>
    <cellStyle name="Normal 4" xfId="12" xr:uid="{00000000-0005-0000-0000-00000B000000}"/>
    <cellStyle name="Normal 4 2" xfId="4" xr:uid="{00000000-0005-0000-0000-00000C000000}"/>
    <cellStyle name="Normal 5" xfId="13" xr:uid="{00000000-0005-0000-0000-00000D000000}"/>
    <cellStyle name="Normal_Cuadros de Salida CNT 2001-2006" xfId="16" xr:uid="{00000000-0005-0000-0000-00000E000000}"/>
    <cellStyle name="Porcentaje 2" xfId="14" xr:uid="{00000000-0005-0000-0000-00000F000000}"/>
    <cellStyle name="Porcentual 2" xfId="15" xr:uid="{00000000-0005-0000-0000-000010000000}"/>
  </cellStyles>
  <dxfs count="0"/>
  <tableStyles count="0" defaultTableStyle="TableStyleMedium2" defaultPivotStyle="PivotStyleLight16"/>
  <colors>
    <mruColors>
      <color rgb="FF00325B"/>
      <color rgb="FF9D9E9F"/>
      <color rgb="FFDAE3F3"/>
      <color rgb="FFEDEDED"/>
      <color rgb="FF213830"/>
      <color rgb="FF494949"/>
      <color rgb="FF2A5446"/>
      <color rgb="FFC0C1B5"/>
      <color rgb="FFBCBCBC"/>
      <color rgb="FF55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2400" b="0">
                <a:solidFill>
                  <a:srgbClr val="00325B"/>
                </a:solidFill>
                <a:latin typeface="Petrona" pitchFamily="2" charset="0"/>
              </a:rPr>
              <a:t>Índice</a:t>
            </a:r>
            <a:r>
              <a:rPr lang="es-CL" sz="2400" b="0" baseline="0">
                <a:solidFill>
                  <a:srgbClr val="00325B"/>
                </a:solidFill>
                <a:latin typeface="Petrona" pitchFamily="2" charset="0"/>
              </a:rPr>
              <a:t> Mensual de la Actividad Económica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Variaciones Porcentuales Interanuales 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Período: Enero 2020 - Septiembre 2025</a:t>
            </a:r>
            <a:endParaRPr lang="es-CL" sz="1600" b="0">
              <a:solidFill>
                <a:srgbClr val="00325B"/>
              </a:solidFill>
              <a:latin typeface="Petrona" pitchFamily="2" charset="0"/>
            </a:endParaRPr>
          </a:p>
        </c:rich>
      </c:tx>
      <c:layout>
        <c:manualLayout>
          <c:xMode val="edge"/>
          <c:yMode val="edge"/>
          <c:x val="0.18805807934786092"/>
          <c:y val="1.2121271830961967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6039385985842677"/>
          <c:w val="0.91863736263736262"/>
          <c:h val="0.69893199713672149"/>
        </c:manualLayout>
      </c:layout>
      <c:barChart>
        <c:barDir val="col"/>
        <c:grouping val="clustered"/>
        <c:varyColors val="0"/>
        <c:ser>
          <c:idx val="3"/>
          <c:order val="1"/>
          <c:tx>
            <c:v>IMAE acumulado</c:v>
          </c:tx>
          <c:spPr>
            <a:solidFill>
              <a:srgbClr val="9D9E9F"/>
            </a:solidFill>
            <a:ln w="57150" cmpd="thickThin">
              <a:noFill/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BA-4045-AC22-6CFFC06CA7DC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BA-4045-AC22-6CFFC06CA7DC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BA-4045-AC22-6CFFC06CA7DC}"/>
              </c:ext>
            </c:extLst>
          </c:dPt>
          <c:dPt>
            <c:idx val="47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BA-4045-AC22-6CFFC06CA7DC}"/>
              </c:ext>
            </c:extLst>
          </c:dPt>
          <c:dPt>
            <c:idx val="5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15F-4399-92E7-5E9D0D5BBA4D}"/>
              </c:ext>
            </c:extLst>
          </c:dPt>
          <c:dLbls>
            <c:dLbl>
              <c:idx val="11"/>
              <c:layout>
                <c:manualLayout>
                  <c:x val="-5.8570197707853008E-3"/>
                  <c:y val="-8.0664292680541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A-4045-AC22-6CFFC06CA7DC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A-4045-AC22-6CFFC06CA7DC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A-4045-AC22-6CFFC06CA7DC}"/>
                </c:ext>
              </c:extLst>
            </c:dLbl>
            <c:dLbl>
              <c:idx val="47"/>
              <c:layout>
                <c:manualLayout>
                  <c:x val="-2.9282576866764276E-3"/>
                  <c:y val="2.03101884991648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A-4045-AC22-6CFFC06CA7DC}"/>
                </c:ext>
              </c:extLst>
            </c:dLbl>
            <c:dLbl>
              <c:idx val="59"/>
              <c:layout>
                <c:manualLayout>
                  <c:x val="-3.601972830319287E-3"/>
                  <c:y val="-4.0048284433432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53312566698396E-2"/>
                      <c:h val="3.8013190862488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15F-4399-92E7-5E9D0D5BBA4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2.9457817772778401E-2"/>
                      <c:h val="3.39788993849293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E3C-4F7F-AFD3-97B6703C8C09}"/>
                </c:ext>
              </c:extLst>
            </c:dLbl>
            <c:dLbl>
              <c:idx val="68"/>
              <c:layout>
                <c:manualLayout>
                  <c:x val="2.0531400687259192E-2"/>
                  <c:y val="3.0313836523924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4B-4044-B26A-07D139FD26B0}"/>
                </c:ext>
              </c:extLst>
            </c:dLbl>
            <c:dLbl>
              <c:idx val="7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5F-4399-92E7-5E9D0D5BBA4D}"/>
                </c:ext>
              </c:extLst>
            </c:dLbl>
            <c:dLbl>
              <c:idx val="72"/>
              <c:layout>
                <c:manualLayout>
                  <c:x val="-2.9285098853926504E-3"/>
                  <c:y val="4.0332146340270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5F-4399-92E7-5E9D0D5BBA4D}"/>
                </c:ext>
              </c:extLst>
            </c:dLbl>
            <c:dLbl>
              <c:idx val="7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5F-4399-92E7-5E9D0D5BBA4D}"/>
                </c:ext>
              </c:extLst>
            </c:dLbl>
            <c:dLbl>
              <c:idx val="85"/>
              <c:layout>
                <c:manualLayout>
                  <c:x val="-2.198852695222038E-2"/>
                  <c:y val="-4.24242424242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5F-4399-92E7-5E9D0D5BBA4D}"/>
                </c:ext>
              </c:extLst>
            </c:dLbl>
            <c:dLbl>
              <c:idx val="9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5F-4399-92E7-5E9D0D5BBA4D}"/>
                </c:ext>
              </c:extLst>
            </c:dLbl>
            <c:dLbl>
              <c:idx val="108"/>
              <c:layout>
                <c:manualLayout>
                  <c:x val="-5.8636071872587969E-3"/>
                  <c:y val="-4.0404040404040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5F-4399-92E7-5E9D0D5BBA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'C.1'!#REF!</c:f>
            </c:multiLvlStrRef>
          </c:cat>
          <c:val>
            <c:numRef>
              <c:f>[0]!Acumulada</c:f>
              <c:numCache>
                <c:formatCode>#,##0.0_-;[Red]\-#,##0.0_-;"-"?_-;_-@_-</c:formatCode>
                <c:ptCount val="69"/>
                <c:pt idx="0">
                  <c:v>4.2754382402271176</c:v>
                </c:pt>
                <c:pt idx="1">
                  <c:v>3.2968063287522682</c:v>
                </c:pt>
                <c:pt idx="2">
                  <c:v>0.81927020777503401</c:v>
                </c:pt>
                <c:pt idx="3">
                  <c:v>-1.7887063685728606</c:v>
                </c:pt>
                <c:pt idx="4">
                  <c:v>-3.4872601005871502</c:v>
                </c:pt>
                <c:pt idx="5">
                  <c:v>-4.2029981017621054</c:v>
                </c:pt>
                <c:pt idx="6">
                  <c:v>-4.1585700312556071</c:v>
                </c:pt>
                <c:pt idx="7">
                  <c:v>-3.7810134970978453</c:v>
                </c:pt>
                <c:pt idx="8">
                  <c:v>-3.2779448755703129</c:v>
                </c:pt>
                <c:pt idx="9">
                  <c:v>-2.7238102201542063</c:v>
                </c:pt>
                <c:pt idx="10">
                  <c:v>-2.3486444508551898</c:v>
                </c:pt>
                <c:pt idx="11">
                  <c:v>-1.7855518345678263</c:v>
                </c:pt>
                <c:pt idx="12">
                  <c:v>1.3468354206584365</c:v>
                </c:pt>
                <c:pt idx="13">
                  <c:v>1.8655181755471233</c:v>
                </c:pt>
                <c:pt idx="14">
                  <c:v>4.4922898117376207</c:v>
                </c:pt>
                <c:pt idx="15">
                  <c:v>7.0217309464388364</c:v>
                </c:pt>
                <c:pt idx="16">
                  <c:v>8.8126183492957892</c:v>
                </c:pt>
                <c:pt idx="17">
                  <c:v>9.7095190696829405</c:v>
                </c:pt>
                <c:pt idx="18">
                  <c:v>9.8627914138549073</c:v>
                </c:pt>
                <c:pt idx="19">
                  <c:v>9.5923518318120813</c:v>
                </c:pt>
                <c:pt idx="20">
                  <c:v>9.1810260075031493</c:v>
                </c:pt>
                <c:pt idx="21">
                  <c:v>8.6940401067788287</c:v>
                </c:pt>
                <c:pt idx="22">
                  <c:v>8.4529567934851428</c:v>
                </c:pt>
                <c:pt idx="23">
                  <c:v>8.0417039223967208</c:v>
                </c:pt>
                <c:pt idx="24">
                  <c:v>4.6488489393268395</c:v>
                </c:pt>
                <c:pt idx="25">
                  <c:v>4.5546563277848833</c:v>
                </c:pt>
                <c:pt idx="26">
                  <c:v>4.5585283356797106</c:v>
                </c:pt>
                <c:pt idx="27">
                  <c:v>4.6465665823908466</c:v>
                </c:pt>
                <c:pt idx="28">
                  <c:v>4.7472848167712982</c:v>
                </c:pt>
                <c:pt idx="29">
                  <c:v>4.6691392615062881</c:v>
                </c:pt>
                <c:pt idx="30">
                  <c:v>4.4961995217263251</c:v>
                </c:pt>
                <c:pt idx="31">
                  <c:v>4.5178618548942495</c:v>
                </c:pt>
                <c:pt idx="32">
                  <c:v>4.4410572373389385</c:v>
                </c:pt>
                <c:pt idx="33">
                  <c:v>4.3662136609186888</c:v>
                </c:pt>
                <c:pt idx="34">
                  <c:v>4.2669072315972159</c:v>
                </c:pt>
                <c:pt idx="35">
                  <c:v>4.1845180649273175</c:v>
                </c:pt>
                <c:pt idx="36">
                  <c:v>3.3696646121954501</c:v>
                </c:pt>
                <c:pt idx="37">
                  <c:v>4.0721764184513489</c:v>
                </c:pt>
                <c:pt idx="38">
                  <c:v>4.0643842166165172</c:v>
                </c:pt>
                <c:pt idx="39">
                  <c:v>3.9247665503934854</c:v>
                </c:pt>
                <c:pt idx="40">
                  <c:v>3.9329006903018495</c:v>
                </c:pt>
                <c:pt idx="41">
                  <c:v>4.1433118113364031</c:v>
                </c:pt>
                <c:pt idx="42">
                  <c:v>4.2794676801047871</c:v>
                </c:pt>
                <c:pt idx="43">
                  <c:v>4.1980034398245891</c:v>
                </c:pt>
                <c:pt idx="44">
                  <c:v>4.1155940938363784</c:v>
                </c:pt>
                <c:pt idx="45">
                  <c:v>3.8211313546932786</c:v>
                </c:pt>
                <c:pt idx="46">
                  <c:v>3.6790761626220387</c:v>
                </c:pt>
                <c:pt idx="47">
                  <c:v>3.5331575197093343</c:v>
                </c:pt>
                <c:pt idx="48">
                  <c:v>3.8103868062635087</c:v>
                </c:pt>
                <c:pt idx="49">
                  <c:v>3.2617450930004992</c:v>
                </c:pt>
                <c:pt idx="50">
                  <c:v>2.8789266461814407</c:v>
                </c:pt>
                <c:pt idx="51">
                  <c:v>3.1940535444297211</c:v>
                </c:pt>
                <c:pt idx="52">
                  <c:v>3.4562024560497662</c:v>
                </c:pt>
                <c:pt idx="53">
                  <c:v>3.3046041655167926</c:v>
                </c:pt>
                <c:pt idx="54">
                  <c:v>3.2264365099613883</c:v>
                </c:pt>
                <c:pt idx="55">
                  <c:v>3.2917046372294294</c:v>
                </c:pt>
                <c:pt idx="56">
                  <c:v>3.3743327917555916</c:v>
                </c:pt>
                <c:pt idx="57">
                  <c:v>3.7115324780033774</c:v>
                </c:pt>
                <c:pt idx="58">
                  <c:v>3.7124913124805516</c:v>
                </c:pt>
                <c:pt idx="59">
                  <c:v>3.6518638356459547</c:v>
                </c:pt>
                <c:pt idx="60">
                  <c:v>3.8220487065951545</c:v>
                </c:pt>
                <c:pt idx="61">
                  <c:v>3.7117277594238374</c:v>
                </c:pt>
                <c:pt idx="62">
                  <c:v>3.9544410746892567</c:v>
                </c:pt>
                <c:pt idx="63">
                  <c:v>3.9647406859135259</c:v>
                </c:pt>
                <c:pt idx="64">
                  <c:v>3.9906710339361524</c:v>
                </c:pt>
                <c:pt idx="65">
                  <c:v>3.9223265029892929</c:v>
                </c:pt>
                <c:pt idx="66">
                  <c:v>3.9632305657584084</c:v>
                </c:pt>
                <c:pt idx="67">
                  <c:v>3.8957612821020291</c:v>
                </c:pt>
                <c:pt idx="68">
                  <c:v>3.964241660001349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235968"/>
        <c:axId val="383237504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 w="25400">
              <a:solidFill>
                <a:srgbClr val="00325B"/>
              </a:solidFill>
            </a:ln>
          </c:spPr>
          <c:marker>
            <c:symbol val="none"/>
          </c:marker>
          <c:dLbls>
            <c:dLbl>
              <c:idx val="68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2060"/>
                      </a:solidFill>
                      <a:latin typeface="Petrona" pitchFamily="2" charset="0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4B-4044-B26A-07D139FD26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2060"/>
                    </a:solidFill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'C.1'!$A$93:$A$159</c:f>
              <c:numCache>
                <c:formatCode>mmm\-yy</c:formatCode>
                <c:ptCount val="6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</c:numCache>
            </c:numRef>
          </c:cat>
          <c:val>
            <c:numRef>
              <c:f>[0]!Original</c:f>
              <c:numCache>
                <c:formatCode>#,##0.0_-;[Red]\-#,##0.0_-;"-"?_-;_-@_-</c:formatCode>
                <c:ptCount val="69"/>
                <c:pt idx="0">
                  <c:v>4.2754382402271176</c:v>
                </c:pt>
                <c:pt idx="1">
                  <c:v>2.3242144564045759</c:v>
                </c:pt>
                <c:pt idx="2">
                  <c:v>-3.9922659226309918</c:v>
                </c:pt>
                <c:pt idx="3">
                  <c:v>-9.5834786008983741</c:v>
                </c:pt>
                <c:pt idx="4">
                  <c:v>-10.278554466368092</c:v>
                </c:pt>
                <c:pt idx="5">
                  <c:v>-7.8750294641613721</c:v>
                </c:pt>
                <c:pt idx="6">
                  <c:v>-3.8918368316501812</c:v>
                </c:pt>
                <c:pt idx="7">
                  <c:v>-1.1139988517485477</c:v>
                </c:pt>
                <c:pt idx="8">
                  <c:v>0.81724069095660923</c:v>
                </c:pt>
                <c:pt idx="9">
                  <c:v>2.2552699317589742</c:v>
                </c:pt>
                <c:pt idx="10">
                  <c:v>1.2752748601246253</c:v>
                </c:pt>
                <c:pt idx="11">
                  <c:v>4.05151566127482</c:v>
                </c:pt>
                <c:pt idx="12">
                  <c:v>1.3468354206584365</c:v>
                </c:pt>
                <c:pt idx="13">
                  <c:v>2.3908293945689394</c:v>
                </c:pt>
                <c:pt idx="14">
                  <c:v>9.9809551232631577</c:v>
                </c:pt>
                <c:pt idx="15">
                  <c:v>15.451585372373785</c:v>
                </c:pt>
                <c:pt idx="16">
                  <c:v>16.650644650611056</c:v>
                </c:pt>
                <c:pt idx="17">
                  <c:v>14.530150871967365</c:v>
                </c:pt>
                <c:pt idx="18">
                  <c:v>10.780014679471137</c:v>
                </c:pt>
                <c:pt idx="19">
                  <c:v>7.7408159371974818</c:v>
                </c:pt>
                <c:pt idx="20">
                  <c:v>5.9853826540215778</c:v>
                </c:pt>
                <c:pt idx="21">
                  <c:v>4.5550917297126432</c:v>
                </c:pt>
                <c:pt idx="22">
                  <c:v>6.2161648709837323</c:v>
                </c:pt>
                <c:pt idx="23">
                  <c:v>4.0408408217402609</c:v>
                </c:pt>
                <c:pt idx="24">
                  <c:v>4.6488489393268395</c:v>
                </c:pt>
                <c:pt idx="25">
                  <c:v>4.460232666391903</c:v>
                </c:pt>
                <c:pt idx="26">
                  <c:v>4.5660219334307897</c:v>
                </c:pt>
                <c:pt idx="27">
                  <c:v>4.9121195922562322</c:v>
                </c:pt>
                <c:pt idx="28">
                  <c:v>5.1517036448732512</c:v>
                </c:pt>
                <c:pt idx="29">
                  <c:v>4.2700929525358617</c:v>
                </c:pt>
                <c:pt idx="30">
                  <c:v>3.4712819083092086</c:v>
                </c:pt>
                <c:pt idx="31">
                  <c:v>4.6690916905086368</c:v>
                </c:pt>
                <c:pt idx="32">
                  <c:v>3.8240447786888012</c:v>
                </c:pt>
                <c:pt idx="33">
                  <c:v>3.7019658404678069</c:v>
                </c:pt>
                <c:pt idx="34">
                  <c:v>3.3240391890574301</c:v>
                </c:pt>
                <c:pt idx="35">
                  <c:v>3.3490066225903945</c:v>
                </c:pt>
                <c:pt idx="36">
                  <c:v>3.3696646121954501</c:v>
                </c:pt>
                <c:pt idx="37">
                  <c:v>4.7776830378435449</c:v>
                </c:pt>
                <c:pt idx="38">
                  <c:v>4.049305404546871</c:v>
                </c:pt>
                <c:pt idx="39">
                  <c:v>3.5050520069987954</c:v>
                </c:pt>
                <c:pt idx="40">
                  <c:v>3.9654051963730126</c:v>
                </c:pt>
                <c:pt idx="41">
                  <c:v>5.2226827493224874</c:v>
                </c:pt>
                <c:pt idx="42">
                  <c:v>5.0957292389945081</c:v>
                </c:pt>
                <c:pt idx="43">
                  <c:v>3.6302218572122058</c:v>
                </c:pt>
                <c:pt idx="44">
                  <c:v>3.4491317095298797</c:v>
                </c:pt>
                <c:pt idx="45">
                  <c:v>1.1891050596867672</c:v>
                </c:pt>
                <c:pt idx="46">
                  <c:v>2.3167245395495257</c:v>
                </c:pt>
                <c:pt idx="47">
                  <c:v>2.0402487858685703</c:v>
                </c:pt>
                <c:pt idx="48">
                  <c:v>3.8103868062635087</c:v>
                </c:pt>
                <c:pt idx="49">
                  <c:v>2.7181686766855506</c:v>
                </c:pt>
                <c:pt idx="50">
                  <c:v>2.1379658270330282</c:v>
                </c:pt>
                <c:pt idx="51">
                  <c:v>4.1464980687573245</c:v>
                </c:pt>
                <c:pt idx="52">
                  <c:v>4.5033555952203415</c:v>
                </c:pt>
                <c:pt idx="53">
                  <c:v>2.536464817688497</c:v>
                </c:pt>
                <c:pt idx="54">
                  <c:v>2.7620641291628374</c:v>
                </c:pt>
                <c:pt idx="55">
                  <c:v>3.7494540740172795</c:v>
                </c:pt>
                <c:pt idx="56">
                  <c:v>4.0474020818876966</c:v>
                </c:pt>
                <c:pt idx="57">
                  <c:v>6.8127274031894842</c:v>
                </c:pt>
                <c:pt idx="58">
                  <c:v>3.7218220263553121</c:v>
                </c:pt>
                <c:pt idx="59">
                  <c:v>3.0216156833542556</c:v>
                </c:pt>
                <c:pt idx="60">
                  <c:v>3.8220487065951545</c:v>
                </c:pt>
                <c:pt idx="61">
                  <c:v>3.6012631133693844</c:v>
                </c:pt>
                <c:pt idx="62">
                  <c:v>4.429391461025304</c:v>
                </c:pt>
                <c:pt idx="63">
                  <c:v>3.9954915128858062</c:v>
                </c:pt>
                <c:pt idx="64">
                  <c:v>4.0929520237190644</c:v>
                </c:pt>
                <c:pt idx="65">
                  <c:v>3.5729226672914933</c:v>
                </c:pt>
                <c:pt idx="66">
                  <c:v>4.2075132030203264</c:v>
                </c:pt>
                <c:pt idx="67">
                  <c:v>3.4249597351453787</c:v>
                </c:pt>
                <c:pt idx="68">
                  <c:v>4.5180150391356193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35968"/>
        <c:axId val="383237504"/>
      </c:lineChart>
      <c:catAx>
        <c:axId val="383235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10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7504"/>
        <c:crosses val="autoZero"/>
        <c:auto val="0"/>
        <c:lblAlgn val="ctr"/>
        <c:lblOffset val="100"/>
        <c:tickMarkSkip val="12"/>
        <c:noMultiLvlLbl val="0"/>
      </c:catAx>
      <c:valAx>
        <c:axId val="38323750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596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20913731937355E-2"/>
          <c:y val="0.92567627987500045"/>
          <c:w val="0.89999998845746609"/>
          <c:h val="3.9301200986240355E-2"/>
        </c:manualLayout>
      </c:layout>
      <c:overlay val="0"/>
      <c:txPr>
        <a:bodyPr/>
        <a:lstStyle/>
        <a:p>
          <a:pPr>
            <a:defRPr sz="1200">
              <a:solidFill>
                <a:srgbClr val="00325B"/>
              </a:solidFill>
              <a:latin typeface="Petrona" pitchFamily="2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2">
    <tabColor theme="0" tint="-4.9989318521683403E-2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3034747</xdr:colOff>
      <xdr:row>1</xdr:row>
      <xdr:rowOff>26504</xdr:rowOff>
    </xdr:from>
    <xdr:to>
      <xdr:col>2</xdr:col>
      <xdr:colOff>4474747</xdr:colOff>
      <xdr:row>10</xdr:row>
      <xdr:rowOff>35269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5043" y="185530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0.03185</cdr:x>
      <cdr:y>0.96068</cdr:y>
    </cdr:from>
    <cdr:to>
      <cdr:x>0.2416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75936" y="6039315"/>
          <a:ext cx="1817192" cy="24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Fuente: Banco de Guatemala</a:t>
          </a:r>
        </a:p>
      </cdr:txBody>
    </cdr:sp>
  </cdr:relSizeAnchor>
  <cdr:relSizeAnchor xmlns:cdr="http://schemas.openxmlformats.org/drawingml/2006/chartDrawing">
    <cdr:from>
      <cdr:x>0.03953</cdr:x>
      <cdr:y>0.12251</cdr:y>
    </cdr:from>
    <cdr:to>
      <cdr:x>0.10213</cdr:x>
      <cdr:y>0.16486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42900" y="771525"/>
          <a:ext cx="5429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co\SICIP\3.0.IMAE2013\Proyecto%20nuevo%20IMAE\1.Informes%20IMAE\2023\2-23\Cuadros%20con%20macro\2.Cuadros_y_gr&#225;ficas_IMAE_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1.0"/>
      <sheetName val="1.2"/>
    </sheetNames>
    <sheetDataSet>
      <sheetData sheetId="0"/>
      <sheetData sheetId="1">
        <row r="22">
          <cell r="C22">
            <v>3.6379281297674879</v>
          </cell>
          <cell r="E22">
            <v>3.4761312840891492</v>
          </cell>
        </row>
        <row r="23">
          <cell r="C23">
            <v>3.9806568879587445</v>
          </cell>
          <cell r="E23">
            <v>3.9607319575552253</v>
          </cell>
        </row>
        <row r="24">
          <cell r="C24">
            <v>5.2336849235894363</v>
          </cell>
          <cell r="E24">
            <v>4.3859048213589915</v>
          </cell>
        </row>
        <row r="25">
          <cell r="C25">
            <v>3.7058829945661813</v>
          </cell>
          <cell r="E25">
            <v>4.6790051801740162</v>
          </cell>
        </row>
        <row r="26">
          <cell r="C26">
            <v>4.91075705395086</v>
          </cell>
          <cell r="E26">
            <v>4.7808843393963372</v>
          </cell>
        </row>
        <row r="27">
          <cell r="C27">
            <v>4.5793146805815894</v>
          </cell>
          <cell r="E27">
            <v>4.7086735826237174</v>
          </cell>
        </row>
        <row r="28">
          <cell r="C28">
            <v>5.2260149841802104</v>
          </cell>
          <cell r="E28">
            <v>4.5519999182596536</v>
          </cell>
        </row>
        <row r="29">
          <cell r="C29">
            <v>3.5851970697998325</v>
          </cell>
          <cell r="E29">
            <v>4.4321532988088848</v>
          </cell>
        </row>
        <row r="30">
          <cell r="C30">
            <v>4.0367752349620929</v>
          </cell>
          <cell r="E30">
            <v>4.4326461026301729</v>
          </cell>
        </row>
        <row r="31">
          <cell r="C31">
            <v>4.0628835498526854</v>
          </cell>
          <cell r="E31">
            <v>4.5472127318573001</v>
          </cell>
        </row>
        <row r="32">
          <cell r="C32">
            <v>4.3979275002993461</v>
          </cell>
          <cell r="E32">
            <v>4.6936287707315216</v>
          </cell>
        </row>
        <row r="33">
          <cell r="C33">
            <v>5.8629356066982155</v>
          </cell>
          <cell r="E33">
            <v>4.7808740798890028</v>
          </cell>
        </row>
        <row r="34">
          <cell r="C34">
            <v>4.9648697801200683</v>
          </cell>
          <cell r="E34">
            <v>4.695980104254545</v>
          </cell>
        </row>
        <row r="35">
          <cell r="C35">
            <v>4.433135026669504</v>
          </cell>
          <cell r="E35">
            <v>4.4301235887039212</v>
          </cell>
        </row>
        <row r="36">
          <cell r="C36">
            <v>4.8186150399267831</v>
          </cell>
          <cell r="E36">
            <v>4.10615375983663</v>
          </cell>
        </row>
        <row r="37">
          <cell r="C37">
            <v>2.7764857217591867</v>
          </cell>
          <cell r="E37">
            <v>3.883355515329967</v>
          </cell>
        </row>
        <row r="38">
          <cell r="C38">
            <v>2.205397263467205</v>
          </cell>
          <cell r="E38">
            <v>3.8996663171942032</v>
          </cell>
        </row>
        <row r="39">
          <cell r="C39">
            <v>4.355479282759589</v>
          </cell>
          <cell r="E39">
            <v>4.15143268201588</v>
          </cell>
        </row>
        <row r="40">
          <cell r="C40">
            <v>4.6975875924150472</v>
          </cell>
          <cell r="E40">
            <v>4.4913625130980961</v>
          </cell>
        </row>
        <row r="41">
          <cell r="C41">
            <v>5.2267194879781727</v>
          </cell>
          <cell r="E41">
            <v>4.7311558382361056</v>
          </cell>
        </row>
        <row r="42">
          <cell r="C42">
            <v>4.8089731536543354</v>
          </cell>
          <cell r="E42">
            <v>4.7116174070046384</v>
          </cell>
        </row>
        <row r="43">
          <cell r="C43">
            <v>4.3784194820613038</v>
          </cell>
          <cell r="E43">
            <v>4.3570289331819083</v>
          </cell>
        </row>
        <row r="44">
          <cell r="C44">
            <v>4.1002525558499201</v>
          </cell>
          <cell r="E44">
            <v>3.7534078876294501</v>
          </cell>
        </row>
        <row r="45">
          <cell r="C45">
            <v>2.529767888063688</v>
          </cell>
          <cell r="E45">
            <v>3.0780758290290606</v>
          </cell>
        </row>
        <row r="46">
          <cell r="C46">
            <v>1.671212940677691</v>
          </cell>
          <cell r="E46">
            <v>2.5448904499698131</v>
          </cell>
        </row>
        <row r="47">
          <cell r="C47">
            <v>2.1196623217007584</v>
          </cell>
          <cell r="E47">
            <v>2.2813867612451446</v>
          </cell>
        </row>
        <row r="48">
          <cell r="C48">
            <v>0.95531821650045856</v>
          </cell>
          <cell r="E48">
            <v>2.2493397076477635</v>
          </cell>
        </row>
        <row r="49">
          <cell r="C49">
            <v>4.2991385018626147</v>
          </cell>
          <cell r="E49">
            <v>2.3411669028790811</v>
          </cell>
        </row>
        <row r="50">
          <cell r="C50">
            <v>4.1030798495305731</v>
          </cell>
          <cell r="E50">
            <v>2.4073874749561952</v>
          </cell>
        </row>
        <row r="51">
          <cell r="C51">
            <v>2.709505390705317</v>
          </cell>
          <cell r="E51">
            <v>2.371107785946819</v>
          </cell>
        </row>
        <row r="52">
          <cell r="C52">
            <v>0.66612139827672934</v>
          </cell>
          <cell r="E52">
            <v>2.2830200877541813</v>
          </cell>
        </row>
        <row r="53">
          <cell r="C53">
            <v>2.7511284139924612</v>
          </cell>
          <cell r="E53">
            <v>2.2408261631336188</v>
          </cell>
        </row>
        <row r="54">
          <cell r="C54">
            <v>3.0888163491612488</v>
          </cell>
          <cell r="E54">
            <v>2.3602310154952733</v>
          </cell>
        </row>
        <row r="55">
          <cell r="C55">
            <v>1.7586013697712559</v>
          </cell>
          <cell r="E55">
            <v>2.7101258268018569</v>
          </cell>
        </row>
        <row r="56">
          <cell r="C56">
            <v>3.2495983777270681</v>
          </cell>
          <cell r="E56">
            <v>3.2165610562573619</v>
          </cell>
        </row>
        <row r="57">
          <cell r="C57">
            <v>4.6898971623578376</v>
          </cell>
          <cell r="E57">
            <v>3.7131415301896737</v>
          </cell>
        </row>
        <row r="58">
          <cell r="C58">
            <v>5.0439285511945968</v>
          </cell>
          <cell r="E58">
            <v>4.0318949348573199</v>
          </cell>
        </row>
        <row r="59">
          <cell r="C59">
            <v>4.2629882946388733</v>
          </cell>
          <cell r="E59">
            <v>4.0678838734238241</v>
          </cell>
        </row>
        <row r="60">
          <cell r="C60">
            <v>4.5222583798045548</v>
          </cell>
          <cell r="E60">
            <v>3.8699847184698655</v>
          </cell>
        </row>
        <row r="61">
          <cell r="C61">
            <v>1.8971518362635749</v>
          </cell>
          <cell r="E61">
            <v>3.542639410253301</v>
          </cell>
        </row>
        <row r="62">
          <cell r="C62">
            <v>2.3620880719238357</v>
          </cell>
          <cell r="E62">
            <v>3.2413820228833998</v>
          </cell>
        </row>
        <row r="63">
          <cell r="C63">
            <v>2.7081728678402044</v>
          </cell>
          <cell r="E63">
            <v>3.0503124008236568</v>
          </cell>
        </row>
        <row r="64">
          <cell r="C64">
            <v>3.995364082315362</v>
          </cell>
          <cell r="E64">
            <v>2.957011058273082</v>
          </cell>
        </row>
        <row r="65">
          <cell r="C65">
            <v>3.1364970178638316</v>
          </cell>
          <cell r="E65">
            <v>2.8955645498650426</v>
          </cell>
        </row>
        <row r="66">
          <cell r="C66">
            <v>1.9412403712381092</v>
          </cell>
          <cell r="E66">
            <v>2.7803752158209107</v>
          </cell>
        </row>
        <row r="67">
          <cell r="C67">
            <v>3.2203581219540638</v>
          </cell>
          <cell r="E67">
            <v>2.5773430157656207</v>
          </cell>
        </row>
        <row r="68">
          <cell r="C68">
            <v>1.6768251327221151</v>
          </cell>
          <cell r="E68">
            <v>2.3395777181035413</v>
          </cell>
        </row>
        <row r="69">
          <cell r="C69">
            <v>1.4671871873900102</v>
          </cell>
          <cell r="E69">
            <v>2.1711862676963705</v>
          </cell>
        </row>
        <row r="70">
          <cell r="C70">
            <v>1.6064849169295456</v>
          </cell>
          <cell r="E70">
            <v>2.1657673473926451</v>
          </cell>
        </row>
        <row r="71">
          <cell r="C71">
            <v>2.2102842837006023</v>
          </cell>
          <cell r="E71">
            <v>2.3534930088480621</v>
          </cell>
        </row>
        <row r="72">
          <cell r="C72">
            <v>2.2411377281307665</v>
          </cell>
          <cell r="E72">
            <v>2.6675432414536431</v>
          </cell>
        </row>
        <row r="73">
          <cell r="C73">
            <v>3.8307843343380057</v>
          </cell>
          <cell r="E73">
            <v>3.0113356266346045</v>
          </cell>
        </row>
        <row r="74">
          <cell r="C74">
            <v>4.3858358968784472</v>
          </cell>
          <cell r="E74">
            <v>3.2772245664287851</v>
          </cell>
        </row>
        <row r="75">
          <cell r="C75">
            <v>3.8407529382696453</v>
          </cell>
          <cell r="E75">
            <v>3.4055957061903825</v>
          </cell>
        </row>
        <row r="76">
          <cell r="C76">
            <v>3.3183747956628196</v>
          </cell>
          <cell r="E76">
            <v>3.4079806446220289</v>
          </cell>
        </row>
        <row r="77">
          <cell r="C77">
            <v>3.384205727902895</v>
          </cell>
          <cell r="E77">
            <v>3.3093412887897529</v>
          </cell>
        </row>
        <row r="78">
          <cell r="C78">
            <v>2.7054498650843186</v>
          </cell>
          <cell r="E78">
            <v>3.1912243659970301</v>
          </cell>
        </row>
        <row r="79">
          <cell r="C79">
            <v>3.5846625979094</v>
          </cell>
          <cell r="E79">
            <v>3.1133395713089698</v>
          </cell>
        </row>
        <row r="80">
          <cell r="C80">
            <v>3.5780318425233446</v>
          </cell>
          <cell r="E80">
            <v>3.115160242600794</v>
          </cell>
        </row>
        <row r="81">
          <cell r="C81">
            <v>2.1058448091461912</v>
          </cell>
          <cell r="E81">
            <v>3.1883623382846338</v>
          </cell>
        </row>
        <row r="82">
          <cell r="C82">
            <v>3.0859460682953994</v>
          </cell>
          <cell r="E82">
            <v>3.2848942705561655</v>
          </cell>
        </row>
        <row r="83">
          <cell r="C83">
            <v>3.6325753322489476</v>
          </cell>
          <cell r="E83">
            <v>3.3791562406247522</v>
          </cell>
        </row>
        <row r="84">
          <cell r="C84">
            <v>3.4314759140796127</v>
          </cell>
          <cell r="E84">
            <v>3.4653722535256293</v>
          </cell>
        </row>
        <row r="85">
          <cell r="C85">
            <v>4.0015665013026336</v>
          </cell>
          <cell r="E85">
            <v>3.5428463678498758</v>
          </cell>
        </row>
        <row r="86">
          <cell r="C86">
            <v>3.5845140964419784</v>
          </cell>
          <cell r="E86">
            <v>3.608001283528921</v>
          </cell>
        </row>
        <row r="87">
          <cell r="C87">
            <v>3.2874637834542852</v>
          </cell>
          <cell r="E87">
            <v>3.6644063175502026</v>
          </cell>
        </row>
        <row r="88">
          <cell r="C88">
            <v>3.8847883212977905</v>
          </cell>
          <cell r="E88">
            <v>3.7113539818555381</v>
          </cell>
        </row>
        <row r="89">
          <cell r="C89">
            <v>4.1790512882394069</v>
          </cell>
          <cell r="E89">
            <v>3.7721871317464775</v>
          </cell>
        </row>
        <row r="90">
          <cell r="C90">
            <v>4.6452720788060731</v>
          </cell>
          <cell r="E90">
            <v>3.8249934099457477</v>
          </cell>
        </row>
        <row r="91">
          <cell r="C91">
            <v>3.3464683520768972</v>
          </cell>
          <cell r="E91">
            <v>3.8442789465566278</v>
          </cell>
        </row>
        <row r="92">
          <cell r="C92" t="str">
            <v/>
          </cell>
          <cell r="E92" t="str">
            <v/>
          </cell>
        </row>
        <row r="93">
          <cell r="C93" t="str">
            <v/>
          </cell>
          <cell r="E93" t="str">
            <v/>
          </cell>
        </row>
        <row r="94">
          <cell r="C94" t="str">
            <v/>
          </cell>
          <cell r="E94" t="str">
            <v/>
          </cell>
        </row>
        <row r="95">
          <cell r="C95" t="str">
            <v/>
          </cell>
          <cell r="E95" t="str">
            <v/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 t="str">
            <v/>
          </cell>
          <cell r="E441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4.9989318521683403E-2"/>
    <pageSetUpPr fitToPage="1"/>
  </sheetPr>
  <dimension ref="A1:E778"/>
  <sheetViews>
    <sheetView showGridLines="0" tabSelected="1" zoomScaleNormal="100" workbookViewId="0">
      <selection activeCell="B13" sqref="B13:C13"/>
    </sheetView>
  </sheetViews>
  <sheetFormatPr baseColWidth="10" defaultColWidth="0" defaultRowHeight="0" customHeight="1" zeroHeight="1" x14ac:dyDescent="0.3"/>
  <cols>
    <col min="1" max="1" width="4.7109375" style="80" customWidth="1"/>
    <col min="2" max="2" width="10.5703125" style="84" bestFit="1" customWidth="1"/>
    <col min="3" max="3" width="128.28515625" style="82" customWidth="1"/>
    <col min="4" max="4" width="4.7109375" style="81" customWidth="1"/>
    <col min="5" max="16384" width="11.42578125" style="83" hidden="1"/>
  </cols>
  <sheetData>
    <row r="1" spans="1:5" ht="12.75" customHeight="1" x14ac:dyDescent="0.3">
      <c r="B1" s="81"/>
    </row>
    <row r="2" spans="1:5" ht="12.75" customHeight="1" x14ac:dyDescent="0.3"/>
    <row r="3" spans="1:5" ht="12.75" customHeight="1" x14ac:dyDescent="0.3"/>
    <row r="4" spans="1:5" ht="12.75" customHeight="1" x14ac:dyDescent="0.3"/>
    <row r="5" spans="1:5" ht="12.75" customHeight="1" x14ac:dyDescent="0.3">
      <c r="A5" s="85"/>
      <c r="B5" s="85"/>
      <c r="C5" s="85"/>
    </row>
    <row r="6" spans="1:5" ht="12.75" customHeight="1" x14ac:dyDescent="0.3">
      <c r="A6" s="85"/>
      <c r="B6" s="85"/>
      <c r="C6" s="85"/>
      <c r="E6" s="86"/>
    </row>
    <row r="7" spans="1:5" ht="12.75" customHeight="1" x14ac:dyDescent="0.3">
      <c r="A7" s="85"/>
      <c r="B7" s="85"/>
      <c r="C7" s="85"/>
    </row>
    <row r="8" spans="1:5" ht="12.75" customHeight="1" x14ac:dyDescent="0.3">
      <c r="A8" s="85"/>
      <c r="B8" s="85"/>
      <c r="C8" s="85"/>
    </row>
    <row r="9" spans="1:5" ht="12.75" customHeight="1" x14ac:dyDescent="0.3">
      <c r="A9" s="85"/>
      <c r="B9" s="85"/>
      <c r="C9" s="85"/>
    </row>
    <row r="10" spans="1:5" ht="12.75" customHeight="1" x14ac:dyDescent="0.3">
      <c r="A10" s="85"/>
      <c r="B10" s="85"/>
      <c r="C10" s="85"/>
    </row>
    <row r="11" spans="1:5" ht="12.75" customHeight="1" x14ac:dyDescent="0.3">
      <c r="A11" s="85"/>
      <c r="B11" s="85"/>
      <c r="C11" s="85"/>
    </row>
    <row r="12" spans="1:5" ht="12.75" customHeight="1" x14ac:dyDescent="0.3">
      <c r="A12" s="85"/>
      <c r="B12" s="85"/>
      <c r="C12" s="85"/>
    </row>
    <row r="13" spans="1:5" s="87" customFormat="1" ht="29.25" customHeight="1" x14ac:dyDescent="0.2">
      <c r="B13" s="113" t="s">
        <v>20</v>
      </c>
      <c r="C13" s="114"/>
      <c r="D13" s="88"/>
    </row>
    <row r="14" spans="1:5" s="89" customFormat="1" ht="20.100000000000001" customHeight="1" x14ac:dyDescent="0.2">
      <c r="B14" s="115" t="s">
        <v>21</v>
      </c>
      <c r="C14" s="116"/>
      <c r="D14" s="90"/>
    </row>
    <row r="15" spans="1:5" s="91" customFormat="1" ht="20.100000000000001" customHeight="1" x14ac:dyDescent="0.2">
      <c r="B15" s="117" t="s">
        <v>22</v>
      </c>
      <c r="C15" s="118"/>
      <c r="D15" s="92"/>
    </row>
    <row r="16" spans="1:5" s="80" customFormat="1" ht="6.75" customHeight="1" x14ac:dyDescent="0.3">
      <c r="B16" s="93"/>
      <c r="C16" s="94"/>
      <c r="D16" s="81"/>
    </row>
    <row r="17" spans="1:4" s="80" customFormat="1" ht="19.5" x14ac:dyDescent="0.3">
      <c r="B17" s="95"/>
      <c r="C17" s="96" t="s">
        <v>67</v>
      </c>
      <c r="D17" s="81"/>
    </row>
    <row r="18" spans="1:4" s="80" customFormat="1" ht="6.75" customHeight="1" x14ac:dyDescent="0.3">
      <c r="B18" s="95" t="s">
        <v>23</v>
      </c>
      <c r="C18" s="97"/>
      <c r="D18" s="81"/>
    </row>
    <row r="19" spans="1:4" s="82" customFormat="1" ht="15.75" customHeight="1" x14ac:dyDescent="0.4">
      <c r="A19" s="98"/>
      <c r="B19" s="99" t="s">
        <v>28</v>
      </c>
      <c r="C19" s="100" t="s">
        <v>64</v>
      </c>
      <c r="D19" s="81"/>
    </row>
    <row r="20" spans="1:4" s="82" customFormat="1" ht="15.75" customHeight="1" x14ac:dyDescent="0.4">
      <c r="A20" s="98"/>
      <c r="B20" s="101" t="s">
        <v>29</v>
      </c>
      <c r="C20" s="100" t="s">
        <v>24</v>
      </c>
      <c r="D20" s="81"/>
    </row>
    <row r="21" spans="1:4" s="82" customFormat="1" ht="15.75" customHeight="1" x14ac:dyDescent="0.4">
      <c r="A21" s="98"/>
      <c r="B21" s="101" t="s">
        <v>30</v>
      </c>
      <c r="C21" s="100" t="s">
        <v>25</v>
      </c>
      <c r="D21" s="81"/>
    </row>
    <row r="22" spans="1:4" s="82" customFormat="1" ht="6" customHeight="1" x14ac:dyDescent="0.4">
      <c r="A22" s="98"/>
      <c r="B22" s="102"/>
      <c r="C22" s="103"/>
      <c r="D22" s="81"/>
    </row>
    <row r="23" spans="1:4" s="80" customFormat="1" ht="15.75" x14ac:dyDescent="0.3">
      <c r="B23" s="84"/>
      <c r="C23" s="82"/>
      <c r="D23" s="81"/>
    </row>
    <row r="27" spans="1:4" s="84" customFormat="1" ht="15.75" hidden="1" x14ac:dyDescent="0.2">
      <c r="D27" s="81"/>
    </row>
    <row r="28" spans="1:4" s="84" customFormat="1" ht="15.75" hidden="1" x14ac:dyDescent="0.2">
      <c r="D28" s="81"/>
    </row>
    <row r="29" spans="1:4" s="84" customFormat="1" ht="15.75" hidden="1" x14ac:dyDescent="0.2">
      <c r="D29" s="81"/>
    </row>
    <row r="30" spans="1:4" s="84" customFormat="1" ht="15.75" hidden="1" x14ac:dyDescent="0.2">
      <c r="D30" s="81"/>
    </row>
    <row r="31" spans="1:4" s="84" customFormat="1" ht="15.75" hidden="1" x14ac:dyDescent="0.2">
      <c r="D31" s="81"/>
    </row>
    <row r="32" spans="1:4" s="84" customFormat="1" ht="15.75" hidden="1" x14ac:dyDescent="0.2">
      <c r="D32" s="81"/>
    </row>
    <row r="33" spans="4:4" s="84" customFormat="1" ht="15.75" hidden="1" x14ac:dyDescent="0.2">
      <c r="D33" s="81"/>
    </row>
    <row r="34" spans="4:4" s="84" customFormat="1" ht="15.75" hidden="1" x14ac:dyDescent="0.2">
      <c r="D34" s="81"/>
    </row>
    <row r="35" spans="4:4" s="84" customFormat="1" ht="15.75" hidden="1" x14ac:dyDescent="0.2">
      <c r="D35" s="81"/>
    </row>
    <row r="36" spans="4:4" s="84" customFormat="1" ht="15.75" hidden="1" x14ac:dyDescent="0.2">
      <c r="D36" s="81"/>
    </row>
    <row r="37" spans="4:4" s="84" customFormat="1" ht="15.75" hidden="1" x14ac:dyDescent="0.2">
      <c r="D37" s="81"/>
    </row>
    <row r="38" spans="4:4" s="84" customFormat="1" ht="15.75" hidden="1" x14ac:dyDescent="0.2">
      <c r="D38" s="81"/>
    </row>
    <row r="39" spans="4:4" s="84" customFormat="1" ht="15.75" hidden="1" x14ac:dyDescent="0.2">
      <c r="D39" s="81"/>
    </row>
    <row r="40" spans="4:4" s="84" customFormat="1" ht="15.75" hidden="1" x14ac:dyDescent="0.2">
      <c r="D40" s="81"/>
    </row>
    <row r="41" spans="4:4" s="84" customFormat="1" ht="15.75" hidden="1" x14ac:dyDescent="0.2">
      <c r="D41" s="81"/>
    </row>
    <row r="42" spans="4:4" s="84" customFormat="1" ht="15.75" hidden="1" x14ac:dyDescent="0.2">
      <c r="D42" s="81"/>
    </row>
    <row r="43" spans="4:4" s="84" customFormat="1" ht="15.75" hidden="1" x14ac:dyDescent="0.2">
      <c r="D43" s="81"/>
    </row>
    <row r="44" spans="4:4" s="84" customFormat="1" ht="15.75" hidden="1" x14ac:dyDescent="0.2">
      <c r="D44" s="81"/>
    </row>
    <row r="45" spans="4:4" s="84" customFormat="1" ht="15.75" hidden="1" x14ac:dyDescent="0.2">
      <c r="D45" s="81"/>
    </row>
    <row r="46" spans="4:4" s="84" customFormat="1" ht="15.75" hidden="1" x14ac:dyDescent="0.2">
      <c r="D46" s="81"/>
    </row>
    <row r="47" spans="4:4" s="84" customFormat="1" ht="15.75" hidden="1" x14ac:dyDescent="0.2">
      <c r="D47" s="81"/>
    </row>
    <row r="48" spans="4:4" s="84" customFormat="1" ht="15.75" hidden="1" x14ac:dyDescent="0.2">
      <c r="D48" s="81"/>
    </row>
    <row r="49" spans="4:4" s="84" customFormat="1" ht="15.75" hidden="1" x14ac:dyDescent="0.2">
      <c r="D49" s="81"/>
    </row>
    <row r="50" spans="4:4" s="84" customFormat="1" ht="15.75" hidden="1" x14ac:dyDescent="0.2">
      <c r="D50" s="81"/>
    </row>
    <row r="51" spans="4:4" s="84" customFormat="1" ht="15.75" hidden="1" x14ac:dyDescent="0.2">
      <c r="D51" s="81"/>
    </row>
    <row r="52" spans="4:4" s="84" customFormat="1" ht="15.75" hidden="1" x14ac:dyDescent="0.2">
      <c r="D52" s="81"/>
    </row>
    <row r="53" spans="4:4" s="84" customFormat="1" ht="15.75" hidden="1" x14ac:dyDescent="0.2">
      <c r="D53" s="81"/>
    </row>
    <row r="54" spans="4:4" s="84" customFormat="1" ht="15.75" hidden="1" x14ac:dyDescent="0.2">
      <c r="D54" s="81"/>
    </row>
    <row r="55" spans="4:4" s="84" customFormat="1" ht="15.75" hidden="1" x14ac:dyDescent="0.2">
      <c r="D55" s="81"/>
    </row>
    <row r="56" spans="4:4" s="84" customFormat="1" ht="15.75" hidden="1" x14ac:dyDescent="0.2">
      <c r="D56" s="81"/>
    </row>
    <row r="57" spans="4:4" s="84" customFormat="1" ht="15.75" hidden="1" x14ac:dyDescent="0.2">
      <c r="D57" s="81"/>
    </row>
    <row r="58" spans="4:4" s="84" customFormat="1" ht="15.75" hidden="1" x14ac:dyDescent="0.2">
      <c r="D58" s="81"/>
    </row>
    <row r="59" spans="4:4" s="84" customFormat="1" ht="15.75" hidden="1" x14ac:dyDescent="0.2">
      <c r="D59" s="81"/>
    </row>
    <row r="60" spans="4:4" s="84" customFormat="1" ht="15.75" hidden="1" x14ac:dyDescent="0.2">
      <c r="D60" s="81"/>
    </row>
    <row r="61" spans="4:4" s="84" customFormat="1" ht="15.75" hidden="1" x14ac:dyDescent="0.2">
      <c r="D61" s="81"/>
    </row>
    <row r="62" spans="4:4" s="84" customFormat="1" ht="15.75" hidden="1" x14ac:dyDescent="0.2">
      <c r="D62" s="81"/>
    </row>
    <row r="63" spans="4:4" s="84" customFormat="1" ht="15.75" hidden="1" x14ac:dyDescent="0.2">
      <c r="D63" s="81"/>
    </row>
    <row r="64" spans="4:4" s="84" customFormat="1" ht="15.75" hidden="1" x14ac:dyDescent="0.2">
      <c r="D64" s="81"/>
    </row>
    <row r="65" spans="4:4" s="84" customFormat="1" ht="15.75" hidden="1" x14ac:dyDescent="0.2">
      <c r="D65" s="81"/>
    </row>
    <row r="66" spans="4:4" s="84" customFormat="1" ht="15.75" hidden="1" x14ac:dyDescent="0.2">
      <c r="D66" s="81"/>
    </row>
    <row r="67" spans="4:4" s="84" customFormat="1" ht="15.75" hidden="1" x14ac:dyDescent="0.2">
      <c r="D67" s="81"/>
    </row>
    <row r="68" spans="4:4" s="84" customFormat="1" ht="15.75" hidden="1" x14ac:dyDescent="0.2">
      <c r="D68" s="81"/>
    </row>
    <row r="69" spans="4:4" s="84" customFormat="1" ht="15.75" hidden="1" x14ac:dyDescent="0.2">
      <c r="D69" s="81"/>
    </row>
    <row r="70" spans="4:4" s="84" customFormat="1" ht="15.75" hidden="1" x14ac:dyDescent="0.2">
      <c r="D70" s="81"/>
    </row>
    <row r="71" spans="4:4" s="84" customFormat="1" ht="15.75" hidden="1" x14ac:dyDescent="0.2">
      <c r="D71" s="81"/>
    </row>
    <row r="72" spans="4:4" s="84" customFormat="1" ht="15.75" hidden="1" x14ac:dyDescent="0.2">
      <c r="D72" s="81"/>
    </row>
    <row r="73" spans="4:4" s="84" customFormat="1" ht="15.75" hidden="1" x14ac:dyDescent="0.2">
      <c r="D73" s="81"/>
    </row>
    <row r="74" spans="4:4" s="84" customFormat="1" ht="15.75" hidden="1" x14ac:dyDescent="0.2">
      <c r="D74" s="81"/>
    </row>
    <row r="75" spans="4:4" s="84" customFormat="1" ht="15.75" hidden="1" x14ac:dyDescent="0.2">
      <c r="D75" s="81"/>
    </row>
    <row r="76" spans="4:4" s="84" customFormat="1" ht="15.75" hidden="1" x14ac:dyDescent="0.2">
      <c r="D76" s="81"/>
    </row>
    <row r="77" spans="4:4" s="84" customFormat="1" ht="15.75" hidden="1" x14ac:dyDescent="0.2">
      <c r="D77" s="81"/>
    </row>
    <row r="78" spans="4:4" s="84" customFormat="1" ht="15.75" hidden="1" x14ac:dyDescent="0.2">
      <c r="D78" s="81"/>
    </row>
    <row r="79" spans="4:4" s="84" customFormat="1" ht="15.75" hidden="1" x14ac:dyDescent="0.2">
      <c r="D79" s="81"/>
    </row>
    <row r="80" spans="4:4" s="84" customFormat="1" ht="15.75" hidden="1" x14ac:dyDescent="0.2">
      <c r="D80" s="81"/>
    </row>
    <row r="81" spans="4:4" s="84" customFormat="1" ht="15.75" hidden="1" x14ac:dyDescent="0.2">
      <c r="D81" s="81"/>
    </row>
    <row r="82" spans="4:4" s="84" customFormat="1" ht="15.75" hidden="1" x14ac:dyDescent="0.2">
      <c r="D82" s="81"/>
    </row>
    <row r="83" spans="4:4" s="84" customFormat="1" ht="15.75" hidden="1" x14ac:dyDescent="0.2">
      <c r="D83" s="81"/>
    </row>
    <row r="84" spans="4:4" s="84" customFormat="1" ht="15.75" hidden="1" x14ac:dyDescent="0.2">
      <c r="D84" s="81"/>
    </row>
    <row r="85" spans="4:4" s="84" customFormat="1" ht="15.75" hidden="1" x14ac:dyDescent="0.2">
      <c r="D85" s="81"/>
    </row>
    <row r="86" spans="4:4" s="84" customFormat="1" ht="15.75" hidden="1" x14ac:dyDescent="0.2">
      <c r="D86" s="81"/>
    </row>
    <row r="87" spans="4:4" s="84" customFormat="1" ht="15.75" hidden="1" x14ac:dyDescent="0.2">
      <c r="D87" s="81"/>
    </row>
    <row r="88" spans="4:4" s="84" customFormat="1" ht="15.75" hidden="1" x14ac:dyDescent="0.2">
      <c r="D88" s="81"/>
    </row>
    <row r="89" spans="4:4" s="84" customFormat="1" ht="15.75" hidden="1" x14ac:dyDescent="0.2">
      <c r="D89" s="81"/>
    </row>
    <row r="90" spans="4:4" s="84" customFormat="1" ht="15.75" hidden="1" x14ac:dyDescent="0.2">
      <c r="D90" s="81"/>
    </row>
    <row r="91" spans="4:4" s="84" customFormat="1" ht="15.75" hidden="1" x14ac:dyDescent="0.2">
      <c r="D91" s="81"/>
    </row>
    <row r="92" spans="4:4" s="84" customFormat="1" ht="15.75" hidden="1" x14ac:dyDescent="0.2">
      <c r="D92" s="81"/>
    </row>
    <row r="93" spans="4:4" s="84" customFormat="1" ht="15.75" hidden="1" x14ac:dyDescent="0.2">
      <c r="D93" s="81"/>
    </row>
    <row r="94" spans="4:4" s="84" customFormat="1" ht="15.75" hidden="1" x14ac:dyDescent="0.2">
      <c r="D94" s="81"/>
    </row>
    <row r="95" spans="4:4" s="84" customFormat="1" ht="15.75" hidden="1" x14ac:dyDescent="0.2">
      <c r="D95" s="81"/>
    </row>
    <row r="96" spans="4:4" s="84" customFormat="1" ht="15.75" hidden="1" x14ac:dyDescent="0.2">
      <c r="D96" s="81"/>
    </row>
    <row r="97" spans="4:4" s="84" customFormat="1" ht="15.75" hidden="1" x14ac:dyDescent="0.2">
      <c r="D97" s="81"/>
    </row>
    <row r="98" spans="4:4" s="84" customFormat="1" ht="15.75" hidden="1" x14ac:dyDescent="0.2">
      <c r="D98" s="81"/>
    </row>
    <row r="99" spans="4:4" s="84" customFormat="1" ht="15.75" hidden="1" x14ac:dyDescent="0.2">
      <c r="D99" s="81"/>
    </row>
    <row r="100" spans="4:4" s="84" customFormat="1" ht="15.75" hidden="1" x14ac:dyDescent="0.2">
      <c r="D100" s="81"/>
    </row>
    <row r="101" spans="4:4" s="84" customFormat="1" ht="15.75" hidden="1" x14ac:dyDescent="0.2">
      <c r="D101" s="81"/>
    </row>
    <row r="102" spans="4:4" s="84" customFormat="1" ht="15.75" hidden="1" x14ac:dyDescent="0.2">
      <c r="D102" s="81"/>
    </row>
    <row r="103" spans="4:4" s="84" customFormat="1" ht="15.75" hidden="1" x14ac:dyDescent="0.2">
      <c r="D103" s="81"/>
    </row>
    <row r="104" spans="4:4" s="84" customFormat="1" ht="15.75" hidden="1" x14ac:dyDescent="0.2">
      <c r="D104" s="81"/>
    </row>
    <row r="105" spans="4:4" s="84" customFormat="1" ht="15.75" hidden="1" x14ac:dyDescent="0.2">
      <c r="D105" s="81"/>
    </row>
    <row r="106" spans="4:4" s="84" customFormat="1" ht="15.75" hidden="1" x14ac:dyDescent="0.2">
      <c r="D106" s="81"/>
    </row>
    <row r="107" spans="4:4" s="84" customFormat="1" ht="15.75" hidden="1" x14ac:dyDescent="0.2">
      <c r="D107" s="81"/>
    </row>
    <row r="108" spans="4:4" s="84" customFormat="1" ht="15.75" hidden="1" x14ac:dyDescent="0.2">
      <c r="D108" s="81"/>
    </row>
    <row r="109" spans="4:4" s="84" customFormat="1" ht="15.75" hidden="1" x14ac:dyDescent="0.2">
      <c r="D109" s="81"/>
    </row>
    <row r="110" spans="4:4" s="84" customFormat="1" ht="15.75" hidden="1" x14ac:dyDescent="0.2">
      <c r="D110" s="81"/>
    </row>
    <row r="111" spans="4:4" s="84" customFormat="1" ht="15.75" hidden="1" x14ac:dyDescent="0.2">
      <c r="D111" s="81"/>
    </row>
    <row r="112" spans="4:4" s="84" customFormat="1" ht="15.75" hidden="1" x14ac:dyDescent="0.2">
      <c r="D112" s="81"/>
    </row>
    <row r="113" spans="4:4" s="84" customFormat="1" ht="15.75" hidden="1" x14ac:dyDescent="0.2">
      <c r="D113" s="81"/>
    </row>
    <row r="114" spans="4:4" s="84" customFormat="1" ht="15.75" hidden="1" x14ac:dyDescent="0.2">
      <c r="D114" s="81"/>
    </row>
    <row r="115" spans="4:4" s="84" customFormat="1" ht="15.75" hidden="1" x14ac:dyDescent="0.2">
      <c r="D115" s="81"/>
    </row>
    <row r="116" spans="4:4" s="84" customFormat="1" ht="15.75" hidden="1" x14ac:dyDescent="0.2">
      <c r="D116" s="81"/>
    </row>
    <row r="117" spans="4:4" s="84" customFormat="1" ht="15.75" hidden="1" x14ac:dyDescent="0.2">
      <c r="D117" s="81"/>
    </row>
    <row r="118" spans="4:4" s="84" customFormat="1" ht="15.75" hidden="1" x14ac:dyDescent="0.2">
      <c r="D118" s="81"/>
    </row>
    <row r="119" spans="4:4" s="84" customFormat="1" ht="15.75" hidden="1" x14ac:dyDescent="0.2">
      <c r="D119" s="81"/>
    </row>
    <row r="120" spans="4:4" s="84" customFormat="1" ht="15.75" hidden="1" x14ac:dyDescent="0.2">
      <c r="D120" s="81"/>
    </row>
    <row r="121" spans="4:4" s="84" customFormat="1" ht="15.75" hidden="1" x14ac:dyDescent="0.2">
      <c r="D121" s="81"/>
    </row>
    <row r="122" spans="4:4" s="84" customFormat="1" ht="15.75" hidden="1" x14ac:dyDescent="0.2">
      <c r="D122" s="81"/>
    </row>
    <row r="123" spans="4:4" s="84" customFormat="1" ht="15.75" hidden="1" x14ac:dyDescent="0.2">
      <c r="D123" s="81"/>
    </row>
    <row r="124" spans="4:4" s="84" customFormat="1" ht="15.75" hidden="1" x14ac:dyDescent="0.2">
      <c r="D124" s="81"/>
    </row>
    <row r="125" spans="4:4" s="84" customFormat="1" ht="15.75" hidden="1" x14ac:dyDescent="0.2">
      <c r="D125" s="81"/>
    </row>
    <row r="126" spans="4:4" s="84" customFormat="1" ht="15.75" hidden="1" x14ac:dyDescent="0.2">
      <c r="D126" s="81"/>
    </row>
    <row r="127" spans="4:4" s="84" customFormat="1" ht="15.75" hidden="1" x14ac:dyDescent="0.2">
      <c r="D127" s="81"/>
    </row>
    <row r="128" spans="4:4" s="84" customFormat="1" ht="15.75" hidden="1" x14ac:dyDescent="0.2">
      <c r="D128" s="81"/>
    </row>
    <row r="129" spans="4:4" s="84" customFormat="1" ht="15.75" hidden="1" x14ac:dyDescent="0.2">
      <c r="D129" s="81"/>
    </row>
    <row r="130" spans="4:4" s="84" customFormat="1" ht="15.75" hidden="1" x14ac:dyDescent="0.2">
      <c r="D130" s="81"/>
    </row>
    <row r="131" spans="4:4" s="84" customFormat="1" ht="15.75" hidden="1" x14ac:dyDescent="0.2">
      <c r="D131" s="81"/>
    </row>
    <row r="132" spans="4:4" s="84" customFormat="1" ht="15.75" hidden="1" x14ac:dyDescent="0.2">
      <c r="D132" s="81"/>
    </row>
    <row r="133" spans="4:4" s="84" customFormat="1" ht="15.75" hidden="1" x14ac:dyDescent="0.2">
      <c r="D133" s="81"/>
    </row>
    <row r="134" spans="4:4" s="84" customFormat="1" ht="15.75" hidden="1" x14ac:dyDescent="0.2">
      <c r="D134" s="81"/>
    </row>
    <row r="135" spans="4:4" s="84" customFormat="1" ht="15.75" hidden="1" x14ac:dyDescent="0.2">
      <c r="D135" s="81"/>
    </row>
    <row r="136" spans="4:4" s="84" customFormat="1" ht="15.75" hidden="1" x14ac:dyDescent="0.2">
      <c r="D136" s="81"/>
    </row>
    <row r="137" spans="4:4" s="84" customFormat="1" ht="15.75" hidden="1" x14ac:dyDescent="0.2">
      <c r="D137" s="81"/>
    </row>
    <row r="138" spans="4:4" s="84" customFormat="1" ht="15.75" hidden="1" x14ac:dyDescent="0.2">
      <c r="D138" s="81"/>
    </row>
    <row r="139" spans="4:4" s="84" customFormat="1" ht="15.75" hidden="1" x14ac:dyDescent="0.2">
      <c r="D139" s="81"/>
    </row>
    <row r="140" spans="4:4" s="84" customFormat="1" ht="15.75" hidden="1" x14ac:dyDescent="0.2">
      <c r="D140" s="81"/>
    </row>
    <row r="141" spans="4:4" s="84" customFormat="1" ht="15.75" hidden="1" x14ac:dyDescent="0.2">
      <c r="D141" s="81"/>
    </row>
    <row r="142" spans="4:4" s="84" customFormat="1" ht="15.75" hidden="1" x14ac:dyDescent="0.2">
      <c r="D142" s="81"/>
    </row>
    <row r="143" spans="4:4" s="84" customFormat="1" ht="15.75" hidden="1" x14ac:dyDescent="0.2">
      <c r="D143" s="81"/>
    </row>
    <row r="144" spans="4:4" s="84" customFormat="1" ht="15.75" hidden="1" x14ac:dyDescent="0.2">
      <c r="D144" s="81"/>
    </row>
    <row r="145" spans="4:4" s="84" customFormat="1" ht="15.75" hidden="1" x14ac:dyDescent="0.2">
      <c r="D145" s="81"/>
    </row>
    <row r="146" spans="4:4" s="84" customFormat="1" ht="15.75" hidden="1" x14ac:dyDescent="0.2">
      <c r="D146" s="81"/>
    </row>
    <row r="147" spans="4:4" s="84" customFormat="1" ht="15.75" hidden="1" x14ac:dyDescent="0.2">
      <c r="D147" s="81"/>
    </row>
    <row r="148" spans="4:4" s="84" customFormat="1" ht="15.75" hidden="1" x14ac:dyDescent="0.2">
      <c r="D148" s="81"/>
    </row>
    <row r="149" spans="4:4" s="84" customFormat="1" ht="15.75" hidden="1" x14ac:dyDescent="0.2">
      <c r="D149" s="81"/>
    </row>
    <row r="150" spans="4:4" s="84" customFormat="1" ht="15.75" hidden="1" x14ac:dyDescent="0.2">
      <c r="D150" s="81"/>
    </row>
    <row r="151" spans="4:4" s="84" customFormat="1" ht="15.75" hidden="1" x14ac:dyDescent="0.2">
      <c r="D151" s="81"/>
    </row>
    <row r="152" spans="4:4" s="84" customFormat="1" ht="15.75" hidden="1" x14ac:dyDescent="0.2">
      <c r="D152" s="81"/>
    </row>
    <row r="153" spans="4:4" s="84" customFormat="1" ht="15.75" hidden="1" x14ac:dyDescent="0.2">
      <c r="D153" s="81"/>
    </row>
    <row r="154" spans="4:4" s="84" customFormat="1" ht="15.75" hidden="1" x14ac:dyDescent="0.2">
      <c r="D154" s="81"/>
    </row>
    <row r="155" spans="4:4" s="84" customFormat="1" ht="15.75" hidden="1" x14ac:dyDescent="0.2">
      <c r="D155" s="81"/>
    </row>
    <row r="156" spans="4:4" s="84" customFormat="1" ht="15.75" hidden="1" x14ac:dyDescent="0.2">
      <c r="D156" s="81"/>
    </row>
    <row r="157" spans="4:4" s="84" customFormat="1" ht="15.75" hidden="1" x14ac:dyDescent="0.2">
      <c r="D157" s="81"/>
    </row>
    <row r="158" spans="4:4" s="84" customFormat="1" ht="15.75" hidden="1" x14ac:dyDescent="0.2">
      <c r="D158" s="81"/>
    </row>
    <row r="159" spans="4:4" s="84" customFormat="1" ht="15.75" hidden="1" x14ac:dyDescent="0.2">
      <c r="D159" s="81"/>
    </row>
    <row r="160" spans="4:4" s="84" customFormat="1" ht="15.75" hidden="1" x14ac:dyDescent="0.2">
      <c r="D160" s="81"/>
    </row>
    <row r="161" spans="4:4" s="84" customFormat="1" ht="15.75" hidden="1" x14ac:dyDescent="0.2">
      <c r="D161" s="81"/>
    </row>
    <row r="162" spans="4:4" s="84" customFormat="1" ht="15.75" hidden="1" x14ac:dyDescent="0.2">
      <c r="D162" s="81"/>
    </row>
    <row r="163" spans="4:4" s="84" customFormat="1" ht="15.75" hidden="1" x14ac:dyDescent="0.2">
      <c r="D163" s="81"/>
    </row>
    <row r="164" spans="4:4" s="84" customFormat="1" ht="15.75" hidden="1" x14ac:dyDescent="0.2">
      <c r="D164" s="81"/>
    </row>
    <row r="165" spans="4:4" s="84" customFormat="1" ht="15.75" hidden="1" x14ac:dyDescent="0.2">
      <c r="D165" s="81"/>
    </row>
    <row r="166" spans="4:4" s="84" customFormat="1" ht="15.75" hidden="1" x14ac:dyDescent="0.2">
      <c r="D166" s="81"/>
    </row>
    <row r="167" spans="4:4" s="84" customFormat="1" ht="15.75" hidden="1" x14ac:dyDescent="0.2">
      <c r="D167" s="81"/>
    </row>
    <row r="168" spans="4:4" s="84" customFormat="1" ht="15.75" hidden="1" x14ac:dyDescent="0.2">
      <c r="D168" s="81"/>
    </row>
    <row r="169" spans="4:4" s="84" customFormat="1" ht="15.75" hidden="1" x14ac:dyDescent="0.2">
      <c r="D169" s="81"/>
    </row>
    <row r="170" spans="4:4" s="84" customFormat="1" ht="15.75" hidden="1" x14ac:dyDescent="0.2">
      <c r="D170" s="81"/>
    </row>
    <row r="171" spans="4:4" s="84" customFormat="1" ht="15.75" hidden="1" x14ac:dyDescent="0.2">
      <c r="D171" s="81"/>
    </row>
    <row r="172" spans="4:4" s="84" customFormat="1" ht="15.75" hidden="1" x14ac:dyDescent="0.2">
      <c r="D172" s="81"/>
    </row>
    <row r="173" spans="4:4" s="84" customFormat="1" ht="15.75" hidden="1" x14ac:dyDescent="0.2">
      <c r="D173" s="81"/>
    </row>
    <row r="174" spans="4:4" s="84" customFormat="1" ht="15.75" hidden="1" x14ac:dyDescent="0.2">
      <c r="D174" s="81"/>
    </row>
    <row r="175" spans="4:4" s="84" customFormat="1" ht="15.75" hidden="1" x14ac:dyDescent="0.2">
      <c r="D175" s="81"/>
    </row>
    <row r="176" spans="4:4" s="84" customFormat="1" ht="15.75" hidden="1" x14ac:dyDescent="0.2">
      <c r="D176" s="81"/>
    </row>
    <row r="177" spans="4:4" s="84" customFormat="1" ht="15.75" hidden="1" x14ac:dyDescent="0.2">
      <c r="D177" s="81"/>
    </row>
    <row r="178" spans="4:4" s="84" customFormat="1" ht="15.75" hidden="1" x14ac:dyDescent="0.2">
      <c r="D178" s="81"/>
    </row>
    <row r="179" spans="4:4" s="84" customFormat="1" ht="15.75" hidden="1" x14ac:dyDescent="0.2">
      <c r="D179" s="81"/>
    </row>
    <row r="180" spans="4:4" s="84" customFormat="1" ht="15.75" hidden="1" x14ac:dyDescent="0.2">
      <c r="D180" s="81"/>
    </row>
    <row r="181" spans="4:4" s="84" customFormat="1" ht="15.75" hidden="1" x14ac:dyDescent="0.2">
      <c r="D181" s="81"/>
    </row>
    <row r="182" spans="4:4" s="84" customFormat="1" ht="15.75" hidden="1" x14ac:dyDescent="0.2">
      <c r="D182" s="81"/>
    </row>
    <row r="183" spans="4:4" s="84" customFormat="1" ht="15.75" hidden="1" x14ac:dyDescent="0.2">
      <c r="D183" s="81"/>
    </row>
    <row r="184" spans="4:4" s="84" customFormat="1" ht="15.75" hidden="1" x14ac:dyDescent="0.2">
      <c r="D184" s="81"/>
    </row>
    <row r="185" spans="4:4" s="84" customFormat="1" ht="15.75" hidden="1" x14ac:dyDescent="0.2">
      <c r="D185" s="81"/>
    </row>
    <row r="186" spans="4:4" s="84" customFormat="1" ht="15.75" hidden="1" x14ac:dyDescent="0.2">
      <c r="D186" s="81"/>
    </row>
    <row r="187" spans="4:4" s="84" customFormat="1" ht="15.75" hidden="1" x14ac:dyDescent="0.2">
      <c r="D187" s="81"/>
    </row>
    <row r="188" spans="4:4" s="84" customFormat="1" ht="15.75" hidden="1" x14ac:dyDescent="0.2">
      <c r="D188" s="81"/>
    </row>
    <row r="189" spans="4:4" s="84" customFormat="1" ht="15.75" hidden="1" x14ac:dyDescent="0.2">
      <c r="D189" s="81"/>
    </row>
    <row r="190" spans="4:4" s="84" customFormat="1" ht="15.75" hidden="1" x14ac:dyDescent="0.2">
      <c r="D190" s="81"/>
    </row>
    <row r="191" spans="4:4" s="84" customFormat="1" ht="15.75" hidden="1" x14ac:dyDescent="0.2">
      <c r="D191" s="81"/>
    </row>
    <row r="192" spans="4:4" s="84" customFormat="1" ht="15.75" hidden="1" x14ac:dyDescent="0.2">
      <c r="D192" s="81"/>
    </row>
    <row r="193" spans="4:4" s="84" customFormat="1" ht="15.75" hidden="1" x14ac:dyDescent="0.2">
      <c r="D193" s="81"/>
    </row>
    <row r="194" spans="4:4" s="84" customFormat="1" ht="15.75" hidden="1" x14ac:dyDescent="0.2">
      <c r="D194" s="81"/>
    </row>
    <row r="195" spans="4:4" s="84" customFormat="1" ht="15.75" hidden="1" x14ac:dyDescent="0.2">
      <c r="D195" s="81"/>
    </row>
    <row r="196" spans="4:4" s="84" customFormat="1" ht="15.75" hidden="1" x14ac:dyDescent="0.2">
      <c r="D196" s="81"/>
    </row>
    <row r="197" spans="4:4" s="84" customFormat="1" ht="15.75" hidden="1" x14ac:dyDescent="0.2">
      <c r="D197" s="81"/>
    </row>
    <row r="198" spans="4:4" s="84" customFormat="1" ht="15.75" hidden="1" x14ac:dyDescent="0.2">
      <c r="D198" s="81"/>
    </row>
    <row r="199" spans="4:4" s="84" customFormat="1" ht="15.75" hidden="1" x14ac:dyDescent="0.2">
      <c r="D199" s="81"/>
    </row>
    <row r="200" spans="4:4" s="84" customFormat="1" ht="15.75" hidden="1" x14ac:dyDescent="0.2">
      <c r="D200" s="81"/>
    </row>
    <row r="201" spans="4:4" s="84" customFormat="1" ht="15.75" hidden="1" x14ac:dyDescent="0.2">
      <c r="D201" s="81"/>
    </row>
    <row r="202" spans="4:4" s="84" customFormat="1" ht="15.75" hidden="1" x14ac:dyDescent="0.2">
      <c r="D202" s="81"/>
    </row>
    <row r="203" spans="4:4" s="84" customFormat="1" ht="15.75" hidden="1" x14ac:dyDescent="0.2">
      <c r="D203" s="81"/>
    </row>
    <row r="204" spans="4:4" s="84" customFormat="1" ht="15.75" hidden="1" x14ac:dyDescent="0.2">
      <c r="D204" s="81"/>
    </row>
    <row r="205" spans="4:4" s="84" customFormat="1" ht="15.75" hidden="1" x14ac:dyDescent="0.2">
      <c r="D205" s="81"/>
    </row>
    <row r="206" spans="4:4" s="84" customFormat="1" ht="15.75" hidden="1" x14ac:dyDescent="0.2">
      <c r="D206" s="81"/>
    </row>
    <row r="207" spans="4:4" s="84" customFormat="1" ht="15.75" hidden="1" x14ac:dyDescent="0.2">
      <c r="D207" s="81"/>
    </row>
    <row r="208" spans="4:4" s="84" customFormat="1" ht="15.75" hidden="1" x14ac:dyDescent="0.2">
      <c r="D208" s="81"/>
    </row>
    <row r="209" spans="4:4" s="84" customFormat="1" ht="15.75" hidden="1" x14ac:dyDescent="0.2">
      <c r="D209" s="81"/>
    </row>
    <row r="210" spans="4:4" s="84" customFormat="1" ht="15.75" hidden="1" x14ac:dyDescent="0.2">
      <c r="D210" s="81"/>
    </row>
    <row r="211" spans="4:4" s="84" customFormat="1" ht="15.75" hidden="1" x14ac:dyDescent="0.2">
      <c r="D211" s="81"/>
    </row>
    <row r="212" spans="4:4" s="84" customFormat="1" ht="15.75" hidden="1" x14ac:dyDescent="0.2">
      <c r="D212" s="81"/>
    </row>
    <row r="213" spans="4:4" s="84" customFormat="1" ht="15.75" hidden="1" x14ac:dyDescent="0.2">
      <c r="D213" s="81"/>
    </row>
    <row r="214" spans="4:4" s="84" customFormat="1" ht="15.75" hidden="1" x14ac:dyDescent="0.2">
      <c r="D214" s="81"/>
    </row>
    <row r="215" spans="4:4" s="84" customFormat="1" ht="15.75" hidden="1" x14ac:dyDescent="0.2">
      <c r="D215" s="81"/>
    </row>
    <row r="216" spans="4:4" s="84" customFormat="1" ht="15.75" hidden="1" x14ac:dyDescent="0.2">
      <c r="D216" s="81"/>
    </row>
    <row r="217" spans="4:4" s="84" customFormat="1" ht="15.75" hidden="1" x14ac:dyDescent="0.2">
      <c r="D217" s="81"/>
    </row>
    <row r="218" spans="4:4" s="84" customFormat="1" ht="15.75" hidden="1" x14ac:dyDescent="0.2">
      <c r="D218" s="81"/>
    </row>
    <row r="219" spans="4:4" s="84" customFormat="1" ht="15.75" hidden="1" x14ac:dyDescent="0.2">
      <c r="D219" s="81"/>
    </row>
    <row r="220" spans="4:4" s="84" customFormat="1" ht="15.75" hidden="1" x14ac:dyDescent="0.2">
      <c r="D220" s="81"/>
    </row>
    <row r="221" spans="4:4" s="84" customFormat="1" ht="15.75" hidden="1" x14ac:dyDescent="0.2">
      <c r="D221" s="81"/>
    </row>
    <row r="222" spans="4:4" s="84" customFormat="1" ht="15.75" hidden="1" x14ac:dyDescent="0.2">
      <c r="D222" s="81"/>
    </row>
    <row r="223" spans="4:4" s="84" customFormat="1" ht="15.75" hidden="1" x14ac:dyDescent="0.2">
      <c r="D223" s="81"/>
    </row>
    <row r="224" spans="4:4" s="84" customFormat="1" ht="15.75" hidden="1" x14ac:dyDescent="0.2">
      <c r="D224" s="81"/>
    </row>
    <row r="225" spans="4:4" s="84" customFormat="1" ht="15.75" hidden="1" x14ac:dyDescent="0.2">
      <c r="D225" s="81"/>
    </row>
    <row r="226" spans="4:4" s="84" customFormat="1" ht="15.75" hidden="1" x14ac:dyDescent="0.2">
      <c r="D226" s="81"/>
    </row>
    <row r="227" spans="4:4" s="84" customFormat="1" ht="15.75" hidden="1" x14ac:dyDescent="0.2">
      <c r="D227" s="81"/>
    </row>
    <row r="228" spans="4:4" s="84" customFormat="1" ht="15.75" hidden="1" x14ac:dyDescent="0.2">
      <c r="D228" s="81"/>
    </row>
    <row r="229" spans="4:4" s="84" customFormat="1" ht="15.75" hidden="1" x14ac:dyDescent="0.2">
      <c r="D229" s="81"/>
    </row>
    <row r="230" spans="4:4" s="84" customFormat="1" ht="15.75" hidden="1" x14ac:dyDescent="0.2">
      <c r="D230" s="81"/>
    </row>
    <row r="231" spans="4:4" s="84" customFormat="1" ht="15.75" hidden="1" x14ac:dyDescent="0.2">
      <c r="D231" s="81"/>
    </row>
    <row r="232" spans="4:4" s="84" customFormat="1" ht="15.75" hidden="1" x14ac:dyDescent="0.2">
      <c r="D232" s="81"/>
    </row>
    <row r="233" spans="4:4" s="84" customFormat="1" ht="15.75" hidden="1" x14ac:dyDescent="0.2">
      <c r="D233" s="81"/>
    </row>
    <row r="234" spans="4:4" s="84" customFormat="1" ht="15.75" hidden="1" x14ac:dyDescent="0.2">
      <c r="D234" s="81"/>
    </row>
    <row r="235" spans="4:4" s="84" customFormat="1" ht="15.75" hidden="1" x14ac:dyDescent="0.2">
      <c r="D235" s="81"/>
    </row>
    <row r="236" spans="4:4" s="84" customFormat="1" ht="15.75" hidden="1" x14ac:dyDescent="0.2">
      <c r="D236" s="81"/>
    </row>
    <row r="237" spans="4:4" s="84" customFormat="1" ht="15.75" hidden="1" x14ac:dyDescent="0.2">
      <c r="D237" s="81"/>
    </row>
    <row r="238" spans="4:4" s="84" customFormat="1" ht="15.75" hidden="1" x14ac:dyDescent="0.2">
      <c r="D238" s="81"/>
    </row>
    <row r="239" spans="4:4" s="84" customFormat="1" ht="15.75" hidden="1" x14ac:dyDescent="0.2">
      <c r="D239" s="81"/>
    </row>
    <row r="240" spans="4:4" s="84" customFormat="1" ht="15.75" hidden="1" x14ac:dyDescent="0.2">
      <c r="D240" s="81"/>
    </row>
    <row r="241" spans="4:4" s="84" customFormat="1" ht="15.75" hidden="1" x14ac:dyDescent="0.2">
      <c r="D241" s="81"/>
    </row>
    <row r="242" spans="4:4" s="84" customFormat="1" ht="15.75" hidden="1" x14ac:dyDescent="0.2">
      <c r="D242" s="81"/>
    </row>
    <row r="243" spans="4:4" s="84" customFormat="1" ht="15.75" hidden="1" x14ac:dyDescent="0.2">
      <c r="D243" s="81"/>
    </row>
    <row r="244" spans="4:4" s="84" customFormat="1" ht="15.75" hidden="1" x14ac:dyDescent="0.2">
      <c r="D244" s="81"/>
    </row>
    <row r="245" spans="4:4" s="84" customFormat="1" ht="15.75" hidden="1" x14ac:dyDescent="0.2">
      <c r="D245" s="81"/>
    </row>
    <row r="246" spans="4:4" s="84" customFormat="1" ht="15.75" hidden="1" x14ac:dyDescent="0.2">
      <c r="D246" s="81"/>
    </row>
    <row r="247" spans="4:4" s="84" customFormat="1" ht="15.75" hidden="1" x14ac:dyDescent="0.2">
      <c r="D247" s="81"/>
    </row>
    <row r="248" spans="4:4" s="84" customFormat="1" ht="15.75" hidden="1" x14ac:dyDescent="0.2">
      <c r="D248" s="81"/>
    </row>
    <row r="249" spans="4:4" s="84" customFormat="1" ht="15.75" hidden="1" x14ac:dyDescent="0.2">
      <c r="D249" s="81"/>
    </row>
    <row r="250" spans="4:4" s="84" customFormat="1" ht="15.75" hidden="1" x14ac:dyDescent="0.2">
      <c r="D250" s="81"/>
    </row>
    <row r="251" spans="4:4" s="84" customFormat="1" ht="15.75" hidden="1" x14ac:dyDescent="0.2">
      <c r="D251" s="81"/>
    </row>
    <row r="252" spans="4:4" s="84" customFormat="1" ht="15.75" hidden="1" x14ac:dyDescent="0.2">
      <c r="D252" s="81"/>
    </row>
    <row r="253" spans="4:4" s="84" customFormat="1" ht="15.75" hidden="1" x14ac:dyDescent="0.2">
      <c r="D253" s="81"/>
    </row>
    <row r="254" spans="4:4" s="84" customFormat="1" ht="15.75" hidden="1" x14ac:dyDescent="0.2">
      <c r="D254" s="81"/>
    </row>
    <row r="255" spans="4:4" s="84" customFormat="1" ht="15.75" hidden="1" x14ac:dyDescent="0.2">
      <c r="D255" s="81"/>
    </row>
    <row r="256" spans="4:4" s="84" customFormat="1" ht="15.75" hidden="1" x14ac:dyDescent="0.2">
      <c r="D256" s="81"/>
    </row>
    <row r="257" spans="4:4" s="84" customFormat="1" ht="15.75" hidden="1" x14ac:dyDescent="0.2">
      <c r="D257" s="81"/>
    </row>
    <row r="258" spans="4:4" s="84" customFormat="1" ht="15.75" hidden="1" x14ac:dyDescent="0.2">
      <c r="D258" s="81"/>
    </row>
    <row r="259" spans="4:4" s="84" customFormat="1" ht="15.75" hidden="1" x14ac:dyDescent="0.2">
      <c r="D259" s="81"/>
    </row>
    <row r="260" spans="4:4" s="84" customFormat="1" ht="15.75" hidden="1" x14ac:dyDescent="0.2">
      <c r="D260" s="81"/>
    </row>
    <row r="261" spans="4:4" s="84" customFormat="1" ht="15.75" hidden="1" x14ac:dyDescent="0.2">
      <c r="D261" s="81"/>
    </row>
    <row r="262" spans="4:4" s="84" customFormat="1" ht="15.75" hidden="1" x14ac:dyDescent="0.2">
      <c r="D262" s="81"/>
    </row>
    <row r="263" spans="4:4" s="84" customFormat="1" ht="15.75" hidden="1" x14ac:dyDescent="0.2">
      <c r="D263" s="81"/>
    </row>
    <row r="264" spans="4:4" s="84" customFormat="1" ht="15.75" hidden="1" x14ac:dyDescent="0.2">
      <c r="D264" s="81"/>
    </row>
    <row r="265" spans="4:4" s="84" customFormat="1" ht="15.75" hidden="1" x14ac:dyDescent="0.2">
      <c r="D265" s="81"/>
    </row>
    <row r="266" spans="4:4" s="84" customFormat="1" ht="15.75" hidden="1" x14ac:dyDescent="0.2">
      <c r="D266" s="81"/>
    </row>
    <row r="267" spans="4:4" s="84" customFormat="1" ht="15.75" hidden="1" x14ac:dyDescent="0.2">
      <c r="D267" s="81"/>
    </row>
    <row r="268" spans="4:4" s="84" customFormat="1" ht="15.75" hidden="1" x14ac:dyDescent="0.2">
      <c r="D268" s="81"/>
    </row>
    <row r="269" spans="4:4" s="84" customFormat="1" ht="15.75" hidden="1" x14ac:dyDescent="0.2">
      <c r="D269" s="81"/>
    </row>
    <row r="270" spans="4:4" s="84" customFormat="1" ht="15.75" hidden="1" x14ac:dyDescent="0.2">
      <c r="D270" s="81"/>
    </row>
    <row r="271" spans="4:4" s="84" customFormat="1" ht="15.75" hidden="1" x14ac:dyDescent="0.2">
      <c r="D271" s="81"/>
    </row>
    <row r="272" spans="4:4" s="84" customFormat="1" ht="15.75" hidden="1" x14ac:dyDescent="0.2">
      <c r="D272" s="81"/>
    </row>
    <row r="273" spans="4:4" s="84" customFormat="1" ht="15.75" hidden="1" x14ac:dyDescent="0.2">
      <c r="D273" s="81"/>
    </row>
    <row r="274" spans="4:4" s="84" customFormat="1" ht="15.75" hidden="1" x14ac:dyDescent="0.2">
      <c r="D274" s="81"/>
    </row>
    <row r="275" spans="4:4" s="84" customFormat="1" ht="15.75" hidden="1" x14ac:dyDescent="0.2">
      <c r="D275" s="81"/>
    </row>
    <row r="276" spans="4:4" s="84" customFormat="1" ht="15.75" hidden="1" x14ac:dyDescent="0.2">
      <c r="D276" s="81"/>
    </row>
    <row r="277" spans="4:4" s="84" customFormat="1" ht="15.75" hidden="1" x14ac:dyDescent="0.2">
      <c r="D277" s="81"/>
    </row>
    <row r="278" spans="4:4" s="84" customFormat="1" ht="15.75" hidden="1" x14ac:dyDescent="0.2">
      <c r="D278" s="81"/>
    </row>
    <row r="279" spans="4:4" s="84" customFormat="1" ht="15.75" hidden="1" x14ac:dyDescent="0.2">
      <c r="D279" s="81"/>
    </row>
    <row r="280" spans="4:4" s="84" customFormat="1" ht="15.75" hidden="1" x14ac:dyDescent="0.2">
      <c r="D280" s="81"/>
    </row>
    <row r="281" spans="4:4" s="84" customFormat="1" ht="15.75" hidden="1" x14ac:dyDescent="0.2">
      <c r="D281" s="81"/>
    </row>
    <row r="282" spans="4:4" s="84" customFormat="1" ht="15.75" hidden="1" x14ac:dyDescent="0.2">
      <c r="D282" s="81"/>
    </row>
    <row r="283" spans="4:4" s="84" customFormat="1" ht="15.75" hidden="1" x14ac:dyDescent="0.2">
      <c r="D283" s="81"/>
    </row>
    <row r="284" spans="4:4" s="84" customFormat="1" ht="15.75" hidden="1" x14ac:dyDescent="0.2">
      <c r="D284" s="81"/>
    </row>
    <row r="285" spans="4:4" s="84" customFormat="1" ht="15.75" hidden="1" x14ac:dyDescent="0.2">
      <c r="D285" s="81"/>
    </row>
    <row r="286" spans="4:4" s="84" customFormat="1" ht="15.75" hidden="1" x14ac:dyDescent="0.2">
      <c r="D286" s="81"/>
    </row>
    <row r="287" spans="4:4" s="84" customFormat="1" ht="15.75" hidden="1" x14ac:dyDescent="0.2">
      <c r="D287" s="81"/>
    </row>
    <row r="288" spans="4:4" s="84" customFormat="1" ht="15.75" hidden="1" x14ac:dyDescent="0.2">
      <c r="D288" s="81"/>
    </row>
    <row r="289" spans="4:4" s="84" customFormat="1" ht="15.75" hidden="1" x14ac:dyDescent="0.2">
      <c r="D289" s="81"/>
    </row>
    <row r="290" spans="4:4" s="84" customFormat="1" ht="15.75" hidden="1" x14ac:dyDescent="0.2">
      <c r="D290" s="81"/>
    </row>
    <row r="291" spans="4:4" s="84" customFormat="1" ht="15.75" hidden="1" x14ac:dyDescent="0.2">
      <c r="D291" s="81"/>
    </row>
    <row r="292" spans="4:4" s="84" customFormat="1" ht="15.75" hidden="1" x14ac:dyDescent="0.2">
      <c r="D292" s="81"/>
    </row>
    <row r="293" spans="4:4" s="84" customFormat="1" ht="15.75" hidden="1" x14ac:dyDescent="0.2">
      <c r="D293" s="81"/>
    </row>
    <row r="294" spans="4:4" s="84" customFormat="1" ht="15.75" hidden="1" x14ac:dyDescent="0.2">
      <c r="D294" s="81"/>
    </row>
    <row r="295" spans="4:4" s="84" customFormat="1" ht="15.75" hidden="1" x14ac:dyDescent="0.2">
      <c r="D295" s="81"/>
    </row>
    <row r="296" spans="4:4" s="84" customFormat="1" ht="15.75" hidden="1" x14ac:dyDescent="0.2">
      <c r="D296" s="81"/>
    </row>
    <row r="297" spans="4:4" s="84" customFormat="1" ht="15.75" hidden="1" x14ac:dyDescent="0.2">
      <c r="D297" s="81"/>
    </row>
    <row r="298" spans="4:4" s="84" customFormat="1" ht="15.75" hidden="1" x14ac:dyDescent="0.2">
      <c r="D298" s="81"/>
    </row>
    <row r="299" spans="4:4" s="84" customFormat="1" ht="15.75" hidden="1" x14ac:dyDescent="0.2">
      <c r="D299" s="81"/>
    </row>
    <row r="300" spans="4:4" s="84" customFormat="1" ht="15.75" hidden="1" x14ac:dyDescent="0.2">
      <c r="D300" s="81"/>
    </row>
    <row r="301" spans="4:4" s="84" customFormat="1" ht="15.75" hidden="1" x14ac:dyDescent="0.2">
      <c r="D301" s="81"/>
    </row>
    <row r="302" spans="4:4" s="84" customFormat="1" ht="15.75" hidden="1" x14ac:dyDescent="0.2">
      <c r="D302" s="81"/>
    </row>
    <row r="303" spans="4:4" s="84" customFormat="1" ht="15.75" hidden="1" x14ac:dyDescent="0.2">
      <c r="D303" s="81"/>
    </row>
    <row r="304" spans="4:4" s="84" customFormat="1" ht="15.75" hidden="1" x14ac:dyDescent="0.2">
      <c r="D304" s="81"/>
    </row>
    <row r="305" spans="4:4" s="84" customFormat="1" ht="15.75" hidden="1" x14ac:dyDescent="0.2">
      <c r="D305" s="81"/>
    </row>
    <row r="306" spans="4:4" s="84" customFormat="1" ht="15.75" hidden="1" x14ac:dyDescent="0.2">
      <c r="D306" s="81"/>
    </row>
    <row r="307" spans="4:4" s="84" customFormat="1" ht="15.75" hidden="1" x14ac:dyDescent="0.2">
      <c r="D307" s="81"/>
    </row>
    <row r="308" spans="4:4" s="84" customFormat="1" ht="15.75" hidden="1" x14ac:dyDescent="0.2">
      <c r="D308" s="81"/>
    </row>
    <row r="309" spans="4:4" s="84" customFormat="1" ht="15.75" hidden="1" x14ac:dyDescent="0.2">
      <c r="D309" s="81"/>
    </row>
    <row r="310" spans="4:4" s="84" customFormat="1" ht="15.75" hidden="1" x14ac:dyDescent="0.2">
      <c r="D310" s="81"/>
    </row>
    <row r="311" spans="4:4" s="84" customFormat="1" ht="15.75" hidden="1" x14ac:dyDescent="0.2">
      <c r="D311" s="81"/>
    </row>
    <row r="312" spans="4:4" s="84" customFormat="1" ht="15.75" hidden="1" x14ac:dyDescent="0.2">
      <c r="D312" s="81"/>
    </row>
    <row r="313" spans="4:4" s="84" customFormat="1" ht="15.75" hidden="1" x14ac:dyDescent="0.2">
      <c r="D313" s="81"/>
    </row>
    <row r="314" spans="4:4" s="84" customFormat="1" ht="15.75" hidden="1" x14ac:dyDescent="0.2">
      <c r="D314" s="81"/>
    </row>
    <row r="315" spans="4:4" s="84" customFormat="1" ht="15.75" hidden="1" x14ac:dyDescent="0.2">
      <c r="D315" s="81"/>
    </row>
    <row r="316" spans="4:4" s="84" customFormat="1" ht="15.75" hidden="1" x14ac:dyDescent="0.2">
      <c r="D316" s="81"/>
    </row>
    <row r="317" spans="4:4" s="84" customFormat="1" ht="15.75" hidden="1" x14ac:dyDescent="0.2">
      <c r="D317" s="81"/>
    </row>
    <row r="318" spans="4:4" s="84" customFormat="1" ht="15.75" hidden="1" x14ac:dyDescent="0.2">
      <c r="D318" s="81"/>
    </row>
    <row r="319" spans="4:4" s="84" customFormat="1" ht="15.75" hidden="1" x14ac:dyDescent="0.2">
      <c r="D319" s="81"/>
    </row>
    <row r="320" spans="4:4" s="84" customFormat="1" ht="15.75" hidden="1" x14ac:dyDescent="0.2">
      <c r="D320" s="81"/>
    </row>
    <row r="321" spans="4:4" s="84" customFormat="1" ht="15.75" hidden="1" x14ac:dyDescent="0.2">
      <c r="D321" s="81"/>
    </row>
    <row r="322" spans="4:4" s="84" customFormat="1" ht="15.75" hidden="1" x14ac:dyDescent="0.2">
      <c r="D322" s="81"/>
    </row>
    <row r="323" spans="4:4" s="84" customFormat="1" ht="15.75" hidden="1" x14ac:dyDescent="0.2">
      <c r="D323" s="81"/>
    </row>
    <row r="324" spans="4:4" s="84" customFormat="1" ht="15.75" hidden="1" x14ac:dyDescent="0.2">
      <c r="D324" s="81"/>
    </row>
    <row r="325" spans="4:4" s="84" customFormat="1" ht="15.75" hidden="1" x14ac:dyDescent="0.2">
      <c r="D325" s="81"/>
    </row>
    <row r="326" spans="4:4" s="84" customFormat="1" ht="15.75" hidden="1" x14ac:dyDescent="0.2">
      <c r="D326" s="81"/>
    </row>
    <row r="327" spans="4:4" s="84" customFormat="1" ht="15.75" hidden="1" x14ac:dyDescent="0.2">
      <c r="D327" s="81"/>
    </row>
    <row r="328" spans="4:4" s="84" customFormat="1" ht="15.75" hidden="1" x14ac:dyDescent="0.2">
      <c r="D328" s="81"/>
    </row>
    <row r="329" spans="4:4" s="84" customFormat="1" ht="15.75" hidden="1" x14ac:dyDescent="0.2">
      <c r="D329" s="81"/>
    </row>
    <row r="330" spans="4:4" s="84" customFormat="1" ht="15.75" hidden="1" x14ac:dyDescent="0.2">
      <c r="D330" s="81"/>
    </row>
    <row r="331" spans="4:4" s="84" customFormat="1" ht="15.75" hidden="1" x14ac:dyDescent="0.2">
      <c r="D331" s="81"/>
    </row>
    <row r="332" spans="4:4" s="84" customFormat="1" ht="15.75" hidden="1" x14ac:dyDescent="0.2">
      <c r="D332" s="81"/>
    </row>
    <row r="333" spans="4:4" s="84" customFormat="1" ht="15.75" hidden="1" x14ac:dyDescent="0.2">
      <c r="D333" s="81"/>
    </row>
    <row r="334" spans="4:4" s="84" customFormat="1" ht="15.75" hidden="1" x14ac:dyDescent="0.2">
      <c r="D334" s="81"/>
    </row>
    <row r="335" spans="4:4" s="84" customFormat="1" ht="15.75" hidden="1" x14ac:dyDescent="0.2">
      <c r="D335" s="81"/>
    </row>
    <row r="336" spans="4:4" s="84" customFormat="1" ht="15.75" hidden="1" x14ac:dyDescent="0.2">
      <c r="D336" s="81"/>
    </row>
    <row r="337" spans="4:4" s="84" customFormat="1" ht="15.75" hidden="1" x14ac:dyDescent="0.2">
      <c r="D337" s="81"/>
    </row>
    <row r="338" spans="4:4" s="84" customFormat="1" ht="15.75" hidden="1" x14ac:dyDescent="0.2">
      <c r="D338" s="81"/>
    </row>
    <row r="339" spans="4:4" s="84" customFormat="1" ht="15.75" hidden="1" x14ac:dyDescent="0.2">
      <c r="D339" s="81"/>
    </row>
    <row r="340" spans="4:4" s="84" customFormat="1" ht="15.75" hidden="1" x14ac:dyDescent="0.2">
      <c r="D340" s="81"/>
    </row>
    <row r="341" spans="4:4" s="84" customFormat="1" ht="15.75" hidden="1" x14ac:dyDescent="0.2">
      <c r="D341" s="81"/>
    </row>
    <row r="342" spans="4:4" s="84" customFormat="1" ht="15.75" hidden="1" x14ac:dyDescent="0.2">
      <c r="D342" s="81"/>
    </row>
    <row r="343" spans="4:4" s="84" customFormat="1" ht="15.75" hidden="1" x14ac:dyDescent="0.2">
      <c r="D343" s="81"/>
    </row>
    <row r="344" spans="4:4" s="84" customFormat="1" ht="15.75" hidden="1" x14ac:dyDescent="0.2">
      <c r="D344" s="81"/>
    </row>
    <row r="345" spans="4:4" s="84" customFormat="1" ht="15.75" hidden="1" x14ac:dyDescent="0.2">
      <c r="D345" s="81"/>
    </row>
    <row r="346" spans="4:4" s="84" customFormat="1" ht="15.75" hidden="1" x14ac:dyDescent="0.2">
      <c r="D346" s="81"/>
    </row>
    <row r="347" spans="4:4" s="84" customFormat="1" ht="15.75" hidden="1" x14ac:dyDescent="0.2">
      <c r="D347" s="81"/>
    </row>
    <row r="348" spans="4:4" s="84" customFormat="1" ht="15.75" hidden="1" x14ac:dyDescent="0.2">
      <c r="D348" s="81"/>
    </row>
    <row r="349" spans="4:4" s="84" customFormat="1" ht="15.75" hidden="1" x14ac:dyDescent="0.2">
      <c r="D349" s="81"/>
    </row>
    <row r="350" spans="4:4" s="84" customFormat="1" ht="15.75" hidden="1" x14ac:dyDescent="0.2">
      <c r="D350" s="81"/>
    </row>
    <row r="351" spans="4:4" s="84" customFormat="1" ht="15.75" hidden="1" x14ac:dyDescent="0.2">
      <c r="D351" s="81"/>
    </row>
    <row r="352" spans="4:4" s="84" customFormat="1" ht="15.75" hidden="1" x14ac:dyDescent="0.2">
      <c r="D352" s="81"/>
    </row>
    <row r="353" spans="4:4" s="84" customFormat="1" ht="15.75" hidden="1" x14ac:dyDescent="0.2">
      <c r="D353" s="81"/>
    </row>
    <row r="354" spans="4:4" s="84" customFormat="1" ht="15.75" hidden="1" x14ac:dyDescent="0.2">
      <c r="D354" s="81"/>
    </row>
    <row r="355" spans="4:4" s="84" customFormat="1" ht="15.75" hidden="1" x14ac:dyDescent="0.2">
      <c r="D355" s="81"/>
    </row>
    <row r="356" spans="4:4" s="84" customFormat="1" ht="15.75" hidden="1" x14ac:dyDescent="0.2">
      <c r="D356" s="81"/>
    </row>
    <row r="357" spans="4:4" s="84" customFormat="1" ht="15.75" hidden="1" x14ac:dyDescent="0.2">
      <c r="D357" s="81"/>
    </row>
    <row r="358" spans="4:4" s="84" customFormat="1" ht="15.75" hidden="1" x14ac:dyDescent="0.2">
      <c r="D358" s="81"/>
    </row>
    <row r="359" spans="4:4" s="84" customFormat="1" ht="15.75" hidden="1" x14ac:dyDescent="0.2">
      <c r="D359" s="81"/>
    </row>
    <row r="360" spans="4:4" s="84" customFormat="1" ht="15.75" hidden="1" x14ac:dyDescent="0.2">
      <c r="D360" s="81"/>
    </row>
    <row r="361" spans="4:4" s="84" customFormat="1" ht="15.75" hidden="1" x14ac:dyDescent="0.2">
      <c r="D361" s="81"/>
    </row>
    <row r="362" spans="4:4" s="84" customFormat="1" ht="15.75" hidden="1" x14ac:dyDescent="0.2">
      <c r="D362" s="81"/>
    </row>
    <row r="363" spans="4:4" s="84" customFormat="1" ht="15.75" hidden="1" x14ac:dyDescent="0.2">
      <c r="D363" s="81"/>
    </row>
    <row r="364" spans="4:4" s="84" customFormat="1" ht="15.75" hidden="1" x14ac:dyDescent="0.2">
      <c r="D364" s="81"/>
    </row>
    <row r="365" spans="4:4" s="84" customFormat="1" ht="15.75" hidden="1" x14ac:dyDescent="0.2">
      <c r="D365" s="81"/>
    </row>
    <row r="366" spans="4:4" s="84" customFormat="1" ht="15.75" hidden="1" x14ac:dyDescent="0.2">
      <c r="D366" s="81"/>
    </row>
    <row r="367" spans="4:4" s="84" customFormat="1" ht="15.75" hidden="1" x14ac:dyDescent="0.2">
      <c r="D367" s="81"/>
    </row>
    <row r="368" spans="4:4" s="84" customFormat="1" ht="15.75" hidden="1" x14ac:dyDescent="0.2">
      <c r="D368" s="81"/>
    </row>
    <row r="369" spans="4:4" s="84" customFormat="1" ht="15.75" hidden="1" x14ac:dyDescent="0.2">
      <c r="D369" s="81"/>
    </row>
    <row r="370" spans="4:4" s="84" customFormat="1" ht="15.75" hidden="1" x14ac:dyDescent="0.2">
      <c r="D370" s="81"/>
    </row>
    <row r="371" spans="4:4" s="84" customFormat="1" ht="15.75" hidden="1" x14ac:dyDescent="0.2">
      <c r="D371" s="81"/>
    </row>
    <row r="372" spans="4:4" s="84" customFormat="1" ht="15.75" hidden="1" x14ac:dyDescent="0.2">
      <c r="D372" s="81"/>
    </row>
    <row r="373" spans="4:4" s="84" customFormat="1" ht="15.75" hidden="1" x14ac:dyDescent="0.2">
      <c r="D373" s="81"/>
    </row>
    <row r="374" spans="4:4" s="84" customFormat="1" ht="15.75" hidden="1" x14ac:dyDescent="0.2">
      <c r="D374" s="81"/>
    </row>
    <row r="375" spans="4:4" s="84" customFormat="1" ht="15.75" hidden="1" x14ac:dyDescent="0.2">
      <c r="D375" s="81"/>
    </row>
    <row r="376" spans="4:4" s="84" customFormat="1" ht="15.75" hidden="1" x14ac:dyDescent="0.2">
      <c r="D376" s="81"/>
    </row>
    <row r="377" spans="4:4" s="84" customFormat="1" ht="15.75" hidden="1" x14ac:dyDescent="0.2">
      <c r="D377" s="81"/>
    </row>
    <row r="378" spans="4:4" s="84" customFormat="1" ht="15.75" hidden="1" x14ac:dyDescent="0.2">
      <c r="D378" s="81"/>
    </row>
    <row r="379" spans="4:4" s="84" customFormat="1" ht="15.75" hidden="1" x14ac:dyDescent="0.2">
      <c r="D379" s="81"/>
    </row>
    <row r="380" spans="4:4" s="84" customFormat="1" ht="15.75" hidden="1" x14ac:dyDescent="0.2">
      <c r="D380" s="81"/>
    </row>
    <row r="381" spans="4:4" s="84" customFormat="1" ht="15.75" hidden="1" x14ac:dyDescent="0.2">
      <c r="D381" s="81"/>
    </row>
    <row r="382" spans="4:4" s="84" customFormat="1" ht="15.75" hidden="1" x14ac:dyDescent="0.2">
      <c r="D382" s="81"/>
    </row>
    <row r="383" spans="4:4" s="84" customFormat="1" ht="15.75" hidden="1" x14ac:dyDescent="0.2">
      <c r="D383" s="81"/>
    </row>
    <row r="384" spans="4:4" s="84" customFormat="1" ht="15.75" hidden="1" x14ac:dyDescent="0.2">
      <c r="D384" s="81"/>
    </row>
    <row r="385" spans="4:4" s="84" customFormat="1" ht="15.75" hidden="1" x14ac:dyDescent="0.2">
      <c r="D385" s="81"/>
    </row>
    <row r="386" spans="4:4" s="84" customFormat="1" ht="15.75" hidden="1" x14ac:dyDescent="0.2">
      <c r="D386" s="81"/>
    </row>
    <row r="387" spans="4:4" s="84" customFormat="1" ht="15.75" hidden="1" x14ac:dyDescent="0.2">
      <c r="D387" s="81"/>
    </row>
    <row r="388" spans="4:4" s="84" customFormat="1" ht="15.75" hidden="1" x14ac:dyDescent="0.2">
      <c r="D388" s="81"/>
    </row>
    <row r="389" spans="4:4" s="84" customFormat="1" ht="15.75" hidden="1" x14ac:dyDescent="0.2">
      <c r="D389" s="81"/>
    </row>
    <row r="390" spans="4:4" s="84" customFormat="1" ht="15.75" hidden="1" x14ac:dyDescent="0.2">
      <c r="D390" s="81"/>
    </row>
    <row r="391" spans="4:4" s="84" customFormat="1" ht="15.75" hidden="1" x14ac:dyDescent="0.2">
      <c r="D391" s="81"/>
    </row>
    <row r="392" spans="4:4" s="84" customFormat="1" ht="15.75" hidden="1" x14ac:dyDescent="0.2">
      <c r="D392" s="81"/>
    </row>
    <row r="393" spans="4:4" s="84" customFormat="1" ht="15.75" hidden="1" x14ac:dyDescent="0.2">
      <c r="D393" s="81"/>
    </row>
    <row r="394" spans="4:4" s="84" customFormat="1" ht="15.75" hidden="1" x14ac:dyDescent="0.2">
      <c r="D394" s="81"/>
    </row>
    <row r="395" spans="4:4" s="84" customFormat="1" ht="15.75" hidden="1" x14ac:dyDescent="0.2">
      <c r="D395" s="81"/>
    </row>
    <row r="396" spans="4:4" s="84" customFormat="1" ht="15.75" hidden="1" x14ac:dyDescent="0.2">
      <c r="D396" s="81"/>
    </row>
    <row r="397" spans="4:4" s="84" customFormat="1" ht="15.75" hidden="1" x14ac:dyDescent="0.2">
      <c r="D397" s="81"/>
    </row>
    <row r="398" spans="4:4" s="84" customFormat="1" ht="15.75" hidden="1" x14ac:dyDescent="0.2">
      <c r="D398" s="81"/>
    </row>
    <row r="399" spans="4:4" s="84" customFormat="1" ht="15.75" hidden="1" x14ac:dyDescent="0.2">
      <c r="D399" s="81"/>
    </row>
    <row r="400" spans="4:4" s="84" customFormat="1" ht="15.75" hidden="1" x14ac:dyDescent="0.2">
      <c r="D400" s="81"/>
    </row>
    <row r="401" spans="4:4" s="84" customFormat="1" ht="15.75" hidden="1" x14ac:dyDescent="0.2">
      <c r="D401" s="81"/>
    </row>
    <row r="402" spans="4:4" s="84" customFormat="1" ht="15.75" hidden="1" x14ac:dyDescent="0.2">
      <c r="D402" s="81"/>
    </row>
    <row r="403" spans="4:4" s="84" customFormat="1" ht="15.75" hidden="1" x14ac:dyDescent="0.2">
      <c r="D403" s="81"/>
    </row>
    <row r="404" spans="4:4" s="84" customFormat="1" ht="15.75" hidden="1" x14ac:dyDescent="0.2">
      <c r="D404" s="81"/>
    </row>
    <row r="405" spans="4:4" s="84" customFormat="1" ht="15.75" hidden="1" x14ac:dyDescent="0.2">
      <c r="D405" s="81"/>
    </row>
    <row r="406" spans="4:4" s="84" customFormat="1" ht="15.75" hidden="1" x14ac:dyDescent="0.2">
      <c r="D406" s="81"/>
    </row>
    <row r="407" spans="4:4" s="84" customFormat="1" ht="15.75" hidden="1" x14ac:dyDescent="0.2">
      <c r="D407" s="81"/>
    </row>
    <row r="408" spans="4:4" s="84" customFormat="1" ht="15.75" hidden="1" x14ac:dyDescent="0.2">
      <c r="D408" s="81"/>
    </row>
    <row r="409" spans="4:4" s="84" customFormat="1" ht="15.75" hidden="1" x14ac:dyDescent="0.2">
      <c r="D409" s="81"/>
    </row>
    <row r="410" spans="4:4" s="84" customFormat="1" ht="15.75" hidden="1" x14ac:dyDescent="0.2">
      <c r="D410" s="81"/>
    </row>
    <row r="411" spans="4:4" s="84" customFormat="1" ht="15.75" hidden="1" x14ac:dyDescent="0.2">
      <c r="D411" s="81"/>
    </row>
    <row r="412" spans="4:4" s="84" customFormat="1" ht="15.75" hidden="1" x14ac:dyDescent="0.2">
      <c r="D412" s="81"/>
    </row>
    <row r="413" spans="4:4" s="84" customFormat="1" ht="15.75" hidden="1" x14ac:dyDescent="0.2">
      <c r="D413" s="81"/>
    </row>
    <row r="414" spans="4:4" s="84" customFormat="1" ht="15.75" hidden="1" x14ac:dyDescent="0.2">
      <c r="D414" s="81"/>
    </row>
    <row r="415" spans="4:4" s="84" customFormat="1" ht="15.75" hidden="1" x14ac:dyDescent="0.2">
      <c r="D415" s="81"/>
    </row>
    <row r="416" spans="4:4" s="84" customFormat="1" ht="15.75" hidden="1" x14ac:dyDescent="0.2">
      <c r="D416" s="81"/>
    </row>
    <row r="417" spans="4:4" s="84" customFormat="1" ht="15.75" hidden="1" x14ac:dyDescent="0.2">
      <c r="D417" s="81"/>
    </row>
    <row r="418" spans="4:4" s="84" customFormat="1" ht="15.75" hidden="1" x14ac:dyDescent="0.2">
      <c r="D418" s="81"/>
    </row>
    <row r="419" spans="4:4" s="84" customFormat="1" ht="15.75" hidden="1" x14ac:dyDescent="0.2">
      <c r="D419" s="81"/>
    </row>
    <row r="420" spans="4:4" s="84" customFormat="1" ht="15.75" hidden="1" x14ac:dyDescent="0.2">
      <c r="D420" s="81"/>
    </row>
    <row r="421" spans="4:4" s="84" customFormat="1" ht="15.75" hidden="1" x14ac:dyDescent="0.2">
      <c r="D421" s="81"/>
    </row>
    <row r="422" spans="4:4" s="84" customFormat="1" ht="15.75" hidden="1" x14ac:dyDescent="0.2">
      <c r="D422" s="81"/>
    </row>
    <row r="423" spans="4:4" s="84" customFormat="1" ht="15.75" hidden="1" x14ac:dyDescent="0.2">
      <c r="D423" s="81"/>
    </row>
    <row r="424" spans="4:4" s="84" customFormat="1" ht="15.75" hidden="1" x14ac:dyDescent="0.2">
      <c r="D424" s="81"/>
    </row>
    <row r="425" spans="4:4" s="84" customFormat="1" ht="15.75" hidden="1" x14ac:dyDescent="0.2">
      <c r="D425" s="81"/>
    </row>
    <row r="426" spans="4:4" s="84" customFormat="1" ht="15.75" hidden="1" x14ac:dyDescent="0.2">
      <c r="D426" s="81"/>
    </row>
    <row r="427" spans="4:4" s="84" customFormat="1" ht="15.75" hidden="1" x14ac:dyDescent="0.2">
      <c r="D427" s="81"/>
    </row>
    <row r="428" spans="4:4" s="84" customFormat="1" ht="15.75" hidden="1" x14ac:dyDescent="0.2">
      <c r="D428" s="81"/>
    </row>
    <row r="429" spans="4:4" s="84" customFormat="1" ht="15.75" hidden="1" x14ac:dyDescent="0.2">
      <c r="D429" s="81"/>
    </row>
    <row r="430" spans="4:4" s="84" customFormat="1" ht="15.75" hidden="1" x14ac:dyDescent="0.2">
      <c r="D430" s="81"/>
    </row>
    <row r="431" spans="4:4" s="84" customFormat="1" ht="15.75" hidden="1" x14ac:dyDescent="0.2">
      <c r="D431" s="81"/>
    </row>
    <row r="432" spans="4:4" s="84" customFormat="1" ht="15.75" hidden="1" x14ac:dyDescent="0.2">
      <c r="D432" s="81"/>
    </row>
    <row r="433" spans="4:4" s="84" customFormat="1" ht="15.75" hidden="1" x14ac:dyDescent="0.2">
      <c r="D433" s="81"/>
    </row>
    <row r="434" spans="4:4" s="84" customFormat="1" ht="15.75" hidden="1" x14ac:dyDescent="0.2">
      <c r="D434" s="81"/>
    </row>
    <row r="435" spans="4:4" s="84" customFormat="1" ht="15.75" hidden="1" x14ac:dyDescent="0.2">
      <c r="D435" s="81"/>
    </row>
    <row r="436" spans="4:4" s="84" customFormat="1" ht="15.75" hidden="1" x14ac:dyDescent="0.2">
      <c r="D436" s="81"/>
    </row>
    <row r="437" spans="4:4" s="84" customFormat="1" ht="15.75" hidden="1" x14ac:dyDescent="0.2">
      <c r="D437" s="81"/>
    </row>
    <row r="438" spans="4:4" s="84" customFormat="1" ht="15.75" hidden="1" x14ac:dyDescent="0.2">
      <c r="D438" s="81"/>
    </row>
    <row r="439" spans="4:4" s="84" customFormat="1" ht="15.75" hidden="1" x14ac:dyDescent="0.2">
      <c r="D439" s="81"/>
    </row>
    <row r="440" spans="4:4" s="84" customFormat="1" ht="15.75" hidden="1" x14ac:dyDescent="0.2">
      <c r="D440" s="81"/>
    </row>
    <row r="441" spans="4:4" s="84" customFormat="1" ht="15.75" hidden="1" x14ac:dyDescent="0.2">
      <c r="D441" s="81"/>
    </row>
    <row r="442" spans="4:4" s="84" customFormat="1" ht="15.75" hidden="1" x14ac:dyDescent="0.2">
      <c r="D442" s="81"/>
    </row>
    <row r="443" spans="4:4" s="84" customFormat="1" ht="15.75" hidden="1" x14ac:dyDescent="0.2">
      <c r="D443" s="81"/>
    </row>
    <row r="444" spans="4:4" s="84" customFormat="1" ht="15.75" hidden="1" x14ac:dyDescent="0.2">
      <c r="D444" s="81"/>
    </row>
    <row r="445" spans="4:4" s="84" customFormat="1" ht="15.75" hidden="1" x14ac:dyDescent="0.2">
      <c r="D445" s="81"/>
    </row>
    <row r="446" spans="4:4" s="84" customFormat="1" ht="15.75" hidden="1" x14ac:dyDescent="0.2">
      <c r="D446" s="81"/>
    </row>
    <row r="447" spans="4:4" s="84" customFormat="1" ht="15.75" hidden="1" x14ac:dyDescent="0.2">
      <c r="D447" s="81"/>
    </row>
    <row r="448" spans="4:4" s="84" customFormat="1" ht="15.75" hidden="1" x14ac:dyDescent="0.2">
      <c r="D448" s="81"/>
    </row>
    <row r="449" spans="4:4" s="84" customFormat="1" ht="15.75" hidden="1" x14ac:dyDescent="0.2">
      <c r="D449" s="81"/>
    </row>
    <row r="450" spans="4:4" s="84" customFormat="1" ht="15.75" hidden="1" x14ac:dyDescent="0.2">
      <c r="D450" s="81"/>
    </row>
    <row r="451" spans="4:4" s="84" customFormat="1" ht="15.75" hidden="1" x14ac:dyDescent="0.2">
      <c r="D451" s="81"/>
    </row>
    <row r="452" spans="4:4" s="84" customFormat="1" ht="15.75" hidden="1" x14ac:dyDescent="0.2">
      <c r="D452" s="81"/>
    </row>
    <row r="453" spans="4:4" s="84" customFormat="1" ht="15.75" hidden="1" x14ac:dyDescent="0.2">
      <c r="D453" s="81"/>
    </row>
    <row r="454" spans="4:4" s="84" customFormat="1" ht="15.75" hidden="1" x14ac:dyDescent="0.2">
      <c r="D454" s="81"/>
    </row>
    <row r="455" spans="4:4" s="84" customFormat="1" ht="15.75" hidden="1" x14ac:dyDescent="0.2">
      <c r="D455" s="81"/>
    </row>
    <row r="456" spans="4:4" s="84" customFormat="1" ht="15.75" hidden="1" x14ac:dyDescent="0.2">
      <c r="D456" s="81"/>
    </row>
    <row r="457" spans="4:4" s="84" customFormat="1" ht="15.75" hidden="1" x14ac:dyDescent="0.2">
      <c r="D457" s="81"/>
    </row>
    <row r="458" spans="4:4" s="84" customFormat="1" ht="15.75" hidden="1" x14ac:dyDescent="0.2">
      <c r="D458" s="81"/>
    </row>
    <row r="459" spans="4:4" s="84" customFormat="1" ht="15.75" hidden="1" x14ac:dyDescent="0.2">
      <c r="D459" s="81"/>
    </row>
    <row r="460" spans="4:4" s="84" customFormat="1" ht="15.75" hidden="1" x14ac:dyDescent="0.2">
      <c r="D460" s="81"/>
    </row>
    <row r="461" spans="4:4" s="84" customFormat="1" ht="15.75" hidden="1" x14ac:dyDescent="0.2">
      <c r="D461" s="81"/>
    </row>
    <row r="462" spans="4:4" s="84" customFormat="1" ht="15.75" hidden="1" x14ac:dyDescent="0.2">
      <c r="D462" s="81"/>
    </row>
    <row r="463" spans="4:4" s="84" customFormat="1" ht="15.75" hidden="1" x14ac:dyDescent="0.2">
      <c r="D463" s="81"/>
    </row>
    <row r="464" spans="4:4" s="84" customFormat="1" ht="15.75" hidden="1" x14ac:dyDescent="0.2">
      <c r="D464" s="81"/>
    </row>
    <row r="465" spans="4:4" s="84" customFormat="1" ht="15.75" hidden="1" x14ac:dyDescent="0.2">
      <c r="D465" s="81"/>
    </row>
    <row r="466" spans="4:4" s="84" customFormat="1" ht="15.75" hidden="1" x14ac:dyDescent="0.2">
      <c r="D466" s="81"/>
    </row>
    <row r="467" spans="4:4" s="84" customFormat="1" ht="15.75" hidden="1" x14ac:dyDescent="0.2">
      <c r="D467" s="81"/>
    </row>
    <row r="468" spans="4:4" s="84" customFormat="1" ht="15.75" hidden="1" x14ac:dyDescent="0.2">
      <c r="D468" s="81"/>
    </row>
    <row r="469" spans="4:4" s="84" customFormat="1" ht="15.75" hidden="1" x14ac:dyDescent="0.2">
      <c r="D469" s="81"/>
    </row>
    <row r="470" spans="4:4" s="84" customFormat="1" ht="15.75" hidden="1" x14ac:dyDescent="0.2">
      <c r="D470" s="81"/>
    </row>
    <row r="471" spans="4:4" s="84" customFormat="1" ht="15.75" hidden="1" x14ac:dyDescent="0.2">
      <c r="D471" s="81"/>
    </row>
    <row r="472" spans="4:4" s="84" customFormat="1" ht="15.75" hidden="1" x14ac:dyDescent="0.2">
      <c r="D472" s="81"/>
    </row>
    <row r="473" spans="4:4" s="84" customFormat="1" ht="15.75" hidden="1" x14ac:dyDescent="0.2">
      <c r="D473" s="81"/>
    </row>
    <row r="474" spans="4:4" s="84" customFormat="1" ht="15.75" hidden="1" x14ac:dyDescent="0.2">
      <c r="D474" s="81"/>
    </row>
    <row r="475" spans="4:4" s="84" customFormat="1" ht="15.75" hidden="1" x14ac:dyDescent="0.2">
      <c r="D475" s="81"/>
    </row>
    <row r="476" spans="4:4" s="84" customFormat="1" ht="15.75" hidden="1" x14ac:dyDescent="0.2">
      <c r="D476" s="81"/>
    </row>
    <row r="477" spans="4:4" s="84" customFormat="1" ht="15.75" hidden="1" x14ac:dyDescent="0.2">
      <c r="D477" s="81"/>
    </row>
    <row r="478" spans="4:4" s="84" customFormat="1" ht="15.75" hidden="1" x14ac:dyDescent="0.2">
      <c r="D478" s="81"/>
    </row>
    <row r="479" spans="4:4" s="84" customFormat="1" ht="15.75" hidden="1" x14ac:dyDescent="0.2">
      <c r="D479" s="81"/>
    </row>
    <row r="480" spans="4:4" s="84" customFormat="1" ht="15.75" hidden="1" x14ac:dyDescent="0.2">
      <c r="D480" s="81"/>
    </row>
    <row r="481" spans="4:4" s="84" customFormat="1" ht="15.75" hidden="1" x14ac:dyDescent="0.2">
      <c r="D481" s="81"/>
    </row>
    <row r="482" spans="4:4" s="84" customFormat="1" ht="15.75" hidden="1" x14ac:dyDescent="0.2">
      <c r="D482" s="81"/>
    </row>
    <row r="483" spans="4:4" s="84" customFormat="1" ht="15.75" hidden="1" x14ac:dyDescent="0.2">
      <c r="D483" s="81"/>
    </row>
    <row r="484" spans="4:4" s="84" customFormat="1" ht="15.75" hidden="1" x14ac:dyDescent="0.2">
      <c r="D484" s="81"/>
    </row>
    <row r="485" spans="4:4" s="84" customFormat="1" ht="15.75" hidden="1" x14ac:dyDescent="0.2">
      <c r="D485" s="81"/>
    </row>
    <row r="486" spans="4:4" s="84" customFormat="1" ht="15.75" hidden="1" x14ac:dyDescent="0.2">
      <c r="D486" s="81"/>
    </row>
    <row r="487" spans="4:4" s="84" customFormat="1" ht="15.75" hidden="1" x14ac:dyDescent="0.2">
      <c r="D487" s="81"/>
    </row>
    <row r="488" spans="4:4" s="84" customFormat="1" ht="15.75" hidden="1" x14ac:dyDescent="0.2">
      <c r="D488" s="81"/>
    </row>
    <row r="489" spans="4:4" s="84" customFormat="1" ht="15.75" hidden="1" x14ac:dyDescent="0.2">
      <c r="D489" s="81"/>
    </row>
    <row r="490" spans="4:4" s="84" customFormat="1" ht="15.75" hidden="1" x14ac:dyDescent="0.2">
      <c r="D490" s="81"/>
    </row>
    <row r="491" spans="4:4" s="84" customFormat="1" ht="15.75" hidden="1" x14ac:dyDescent="0.2">
      <c r="D491" s="81"/>
    </row>
    <row r="492" spans="4:4" s="84" customFormat="1" ht="15.75" hidden="1" x14ac:dyDescent="0.2">
      <c r="D492" s="81"/>
    </row>
    <row r="493" spans="4:4" s="84" customFormat="1" ht="15.75" hidden="1" x14ac:dyDescent="0.2">
      <c r="D493" s="81"/>
    </row>
    <row r="494" spans="4:4" s="84" customFormat="1" ht="15.75" hidden="1" x14ac:dyDescent="0.2">
      <c r="D494" s="81"/>
    </row>
    <row r="495" spans="4:4" s="84" customFormat="1" ht="15.75" hidden="1" x14ac:dyDescent="0.2">
      <c r="D495" s="81"/>
    </row>
    <row r="496" spans="4:4" s="84" customFormat="1" ht="15.75" hidden="1" x14ac:dyDescent="0.2">
      <c r="D496" s="81"/>
    </row>
    <row r="497" spans="4:4" s="84" customFormat="1" ht="15.75" hidden="1" x14ac:dyDescent="0.2">
      <c r="D497" s="81"/>
    </row>
    <row r="498" spans="4:4" s="84" customFormat="1" ht="15.75" hidden="1" x14ac:dyDescent="0.2">
      <c r="D498" s="81"/>
    </row>
    <row r="499" spans="4:4" s="84" customFormat="1" ht="15.75" hidden="1" x14ac:dyDescent="0.2">
      <c r="D499" s="81"/>
    </row>
    <row r="500" spans="4:4" s="84" customFormat="1" ht="15.75" hidden="1" x14ac:dyDescent="0.2">
      <c r="D500" s="81"/>
    </row>
    <row r="501" spans="4:4" s="84" customFormat="1" ht="15.75" hidden="1" x14ac:dyDescent="0.2">
      <c r="D501" s="81"/>
    </row>
    <row r="502" spans="4:4" s="84" customFormat="1" ht="15.75" hidden="1" x14ac:dyDescent="0.2">
      <c r="D502" s="81"/>
    </row>
    <row r="503" spans="4:4" s="84" customFormat="1" ht="15.75" hidden="1" x14ac:dyDescent="0.2">
      <c r="D503" s="81"/>
    </row>
    <row r="504" spans="4:4" s="84" customFormat="1" ht="15.75" hidden="1" x14ac:dyDescent="0.2">
      <c r="D504" s="81"/>
    </row>
    <row r="505" spans="4:4" s="84" customFormat="1" ht="15.75" hidden="1" x14ac:dyDescent="0.2">
      <c r="D505" s="81"/>
    </row>
    <row r="506" spans="4:4" s="84" customFormat="1" ht="15.75" hidden="1" x14ac:dyDescent="0.2">
      <c r="D506" s="81"/>
    </row>
    <row r="507" spans="4:4" s="84" customFormat="1" ht="15.75" hidden="1" x14ac:dyDescent="0.2">
      <c r="D507" s="81"/>
    </row>
    <row r="508" spans="4:4" s="84" customFormat="1" ht="15.75" hidden="1" x14ac:dyDescent="0.2">
      <c r="D508" s="81"/>
    </row>
    <row r="509" spans="4:4" s="84" customFormat="1" ht="15.75" hidden="1" x14ac:dyDescent="0.2">
      <c r="D509" s="81"/>
    </row>
    <row r="510" spans="4:4" s="84" customFormat="1" ht="15.75" hidden="1" x14ac:dyDescent="0.2">
      <c r="D510" s="81"/>
    </row>
    <row r="511" spans="4:4" s="84" customFormat="1" ht="15.75" hidden="1" x14ac:dyDescent="0.2">
      <c r="D511" s="81"/>
    </row>
    <row r="512" spans="4:4" s="84" customFormat="1" ht="15.75" hidden="1" x14ac:dyDescent="0.2">
      <c r="D512" s="81"/>
    </row>
    <row r="513" spans="4:4" s="84" customFormat="1" ht="15.75" hidden="1" x14ac:dyDescent="0.2">
      <c r="D513" s="81"/>
    </row>
    <row r="514" spans="4:4" s="84" customFormat="1" ht="15.75" hidden="1" x14ac:dyDescent="0.2">
      <c r="D514" s="81"/>
    </row>
    <row r="515" spans="4:4" s="84" customFormat="1" ht="15.75" hidden="1" x14ac:dyDescent="0.2">
      <c r="D515" s="81"/>
    </row>
    <row r="516" spans="4:4" s="84" customFormat="1" ht="15.75" hidden="1" x14ac:dyDescent="0.2">
      <c r="D516" s="81"/>
    </row>
    <row r="517" spans="4:4" s="84" customFormat="1" ht="15.75" hidden="1" x14ac:dyDescent="0.2">
      <c r="D517" s="81"/>
    </row>
    <row r="518" spans="4:4" s="84" customFormat="1" ht="15.75" hidden="1" x14ac:dyDescent="0.2">
      <c r="D518" s="81"/>
    </row>
    <row r="519" spans="4:4" s="84" customFormat="1" ht="15.75" hidden="1" x14ac:dyDescent="0.2">
      <c r="D519" s="81"/>
    </row>
    <row r="520" spans="4:4" s="84" customFormat="1" ht="15.75" hidden="1" x14ac:dyDescent="0.2">
      <c r="D520" s="81"/>
    </row>
    <row r="521" spans="4:4" s="84" customFormat="1" ht="15.75" hidden="1" x14ac:dyDescent="0.2">
      <c r="D521" s="81"/>
    </row>
    <row r="522" spans="4:4" s="84" customFormat="1" ht="15.75" hidden="1" x14ac:dyDescent="0.2">
      <c r="D522" s="81"/>
    </row>
    <row r="523" spans="4:4" s="84" customFormat="1" ht="15.75" hidden="1" x14ac:dyDescent="0.2">
      <c r="D523" s="81"/>
    </row>
    <row r="524" spans="4:4" s="84" customFormat="1" ht="15.75" hidden="1" x14ac:dyDescent="0.2">
      <c r="D524" s="81"/>
    </row>
    <row r="525" spans="4:4" s="84" customFormat="1" ht="15.75" hidden="1" x14ac:dyDescent="0.2">
      <c r="D525" s="81"/>
    </row>
    <row r="526" spans="4:4" s="84" customFormat="1" ht="15.75" hidden="1" x14ac:dyDescent="0.2">
      <c r="D526" s="81"/>
    </row>
    <row r="527" spans="4:4" s="84" customFormat="1" ht="15.75" hidden="1" x14ac:dyDescent="0.2">
      <c r="D527" s="81"/>
    </row>
    <row r="528" spans="4:4" s="84" customFormat="1" ht="15.75" hidden="1" x14ac:dyDescent="0.2">
      <c r="D528" s="81"/>
    </row>
    <row r="529" spans="4:4" s="84" customFormat="1" ht="15.75" hidden="1" x14ac:dyDescent="0.2">
      <c r="D529" s="81"/>
    </row>
    <row r="530" spans="4:4" s="84" customFormat="1" ht="15.75" hidden="1" x14ac:dyDescent="0.2">
      <c r="D530" s="81"/>
    </row>
    <row r="531" spans="4:4" s="84" customFormat="1" ht="15.75" hidden="1" x14ac:dyDescent="0.2">
      <c r="D531" s="81"/>
    </row>
    <row r="532" spans="4:4" s="84" customFormat="1" ht="15.75" hidden="1" x14ac:dyDescent="0.2">
      <c r="D532" s="81"/>
    </row>
    <row r="533" spans="4:4" s="84" customFormat="1" ht="15.75" hidden="1" x14ac:dyDescent="0.2">
      <c r="D533" s="81"/>
    </row>
    <row r="534" spans="4:4" s="84" customFormat="1" ht="15.75" hidden="1" x14ac:dyDescent="0.2">
      <c r="D534" s="81"/>
    </row>
    <row r="535" spans="4:4" s="84" customFormat="1" ht="15.75" hidden="1" x14ac:dyDescent="0.2">
      <c r="D535" s="81"/>
    </row>
    <row r="536" spans="4:4" s="84" customFormat="1" ht="15.75" hidden="1" x14ac:dyDescent="0.2">
      <c r="D536" s="81"/>
    </row>
    <row r="537" spans="4:4" s="84" customFormat="1" ht="15.75" hidden="1" x14ac:dyDescent="0.2">
      <c r="D537" s="81"/>
    </row>
    <row r="538" spans="4:4" s="84" customFormat="1" ht="15.75" hidden="1" x14ac:dyDescent="0.2">
      <c r="D538" s="81"/>
    </row>
    <row r="539" spans="4:4" s="84" customFormat="1" ht="15.75" hidden="1" x14ac:dyDescent="0.2">
      <c r="D539" s="81"/>
    </row>
    <row r="540" spans="4:4" s="84" customFormat="1" ht="15.75" hidden="1" x14ac:dyDescent="0.2">
      <c r="D540" s="81"/>
    </row>
    <row r="541" spans="4:4" s="84" customFormat="1" ht="15.75" hidden="1" x14ac:dyDescent="0.2">
      <c r="D541" s="81"/>
    </row>
    <row r="542" spans="4:4" s="84" customFormat="1" ht="15.75" hidden="1" x14ac:dyDescent="0.2">
      <c r="D542" s="81"/>
    </row>
    <row r="543" spans="4:4" s="84" customFormat="1" ht="15.75" hidden="1" x14ac:dyDescent="0.2">
      <c r="D543" s="81"/>
    </row>
    <row r="544" spans="4:4" s="84" customFormat="1" ht="15.75" hidden="1" x14ac:dyDescent="0.2">
      <c r="D544" s="81"/>
    </row>
    <row r="545" spans="4:4" s="84" customFormat="1" ht="15.75" hidden="1" x14ac:dyDescent="0.2">
      <c r="D545" s="81"/>
    </row>
    <row r="546" spans="4:4" s="84" customFormat="1" ht="15.75" hidden="1" x14ac:dyDescent="0.2">
      <c r="D546" s="81"/>
    </row>
    <row r="547" spans="4:4" s="84" customFormat="1" ht="15.75" hidden="1" x14ac:dyDescent="0.2">
      <c r="D547" s="81"/>
    </row>
    <row r="548" spans="4:4" s="84" customFormat="1" ht="15.75" hidden="1" x14ac:dyDescent="0.2">
      <c r="D548" s="81"/>
    </row>
    <row r="549" spans="4:4" s="84" customFormat="1" ht="15.75" hidden="1" x14ac:dyDescent="0.2">
      <c r="D549" s="81"/>
    </row>
    <row r="550" spans="4:4" s="84" customFormat="1" ht="15.75" hidden="1" x14ac:dyDescent="0.2">
      <c r="D550" s="81"/>
    </row>
    <row r="551" spans="4:4" s="84" customFormat="1" ht="15.75" hidden="1" x14ac:dyDescent="0.2">
      <c r="D551" s="81"/>
    </row>
    <row r="552" spans="4:4" s="84" customFormat="1" ht="15.75" hidden="1" x14ac:dyDescent="0.2">
      <c r="D552" s="81"/>
    </row>
    <row r="553" spans="4:4" s="84" customFormat="1" ht="15.75" hidden="1" x14ac:dyDescent="0.2">
      <c r="D553" s="81"/>
    </row>
    <row r="554" spans="4:4" s="84" customFormat="1" ht="15.75" hidden="1" x14ac:dyDescent="0.2">
      <c r="D554" s="81"/>
    </row>
    <row r="555" spans="4:4" s="84" customFormat="1" ht="15.75" hidden="1" x14ac:dyDescent="0.2">
      <c r="D555" s="81"/>
    </row>
    <row r="556" spans="4:4" s="84" customFormat="1" ht="15.75" hidden="1" x14ac:dyDescent="0.2">
      <c r="D556" s="81"/>
    </row>
    <row r="557" spans="4:4" s="84" customFormat="1" ht="15.75" hidden="1" x14ac:dyDescent="0.2">
      <c r="D557" s="81"/>
    </row>
    <row r="558" spans="4:4" s="84" customFormat="1" ht="15.75" hidden="1" x14ac:dyDescent="0.2">
      <c r="D558" s="81"/>
    </row>
    <row r="559" spans="4:4" s="84" customFormat="1" ht="15.75" hidden="1" x14ac:dyDescent="0.2">
      <c r="D559" s="81"/>
    </row>
    <row r="560" spans="4:4" s="84" customFormat="1" ht="15.75" hidden="1" x14ac:dyDescent="0.2">
      <c r="D560" s="81"/>
    </row>
    <row r="561" spans="4:4" s="84" customFormat="1" ht="15.75" hidden="1" x14ac:dyDescent="0.2">
      <c r="D561" s="81"/>
    </row>
    <row r="562" spans="4:4" s="84" customFormat="1" ht="15.75" hidden="1" x14ac:dyDescent="0.2">
      <c r="D562" s="81"/>
    </row>
    <row r="563" spans="4:4" s="84" customFormat="1" ht="15.75" hidden="1" x14ac:dyDescent="0.2">
      <c r="D563" s="81"/>
    </row>
    <row r="564" spans="4:4" s="84" customFormat="1" ht="15.75" hidden="1" x14ac:dyDescent="0.2">
      <c r="D564" s="81"/>
    </row>
    <row r="565" spans="4:4" s="84" customFormat="1" ht="15.75" hidden="1" x14ac:dyDescent="0.2">
      <c r="D565" s="81"/>
    </row>
    <row r="566" spans="4:4" s="84" customFormat="1" ht="15.75" hidden="1" x14ac:dyDescent="0.2">
      <c r="D566" s="81"/>
    </row>
    <row r="567" spans="4:4" s="84" customFormat="1" ht="15.75" hidden="1" x14ac:dyDescent="0.2">
      <c r="D567" s="81"/>
    </row>
    <row r="568" spans="4:4" s="84" customFormat="1" ht="15.75" hidden="1" x14ac:dyDescent="0.2">
      <c r="D568" s="81"/>
    </row>
    <row r="569" spans="4:4" s="84" customFormat="1" ht="15.75" hidden="1" x14ac:dyDescent="0.2">
      <c r="D569" s="81"/>
    </row>
    <row r="570" spans="4:4" s="84" customFormat="1" ht="15.75" hidden="1" x14ac:dyDescent="0.2">
      <c r="D570" s="81"/>
    </row>
    <row r="571" spans="4:4" s="84" customFormat="1" ht="15.75" hidden="1" x14ac:dyDescent="0.2">
      <c r="D571" s="81"/>
    </row>
    <row r="572" spans="4:4" s="84" customFormat="1" ht="15.75" hidden="1" x14ac:dyDescent="0.2">
      <c r="D572" s="81"/>
    </row>
    <row r="573" spans="4:4" s="84" customFormat="1" ht="15.75" hidden="1" x14ac:dyDescent="0.2">
      <c r="D573" s="81"/>
    </row>
    <row r="574" spans="4:4" s="84" customFormat="1" ht="15.75" hidden="1" x14ac:dyDescent="0.2">
      <c r="D574" s="81"/>
    </row>
    <row r="575" spans="4:4" s="84" customFormat="1" ht="15.75" hidden="1" x14ac:dyDescent="0.2">
      <c r="D575" s="81"/>
    </row>
    <row r="576" spans="4:4" s="84" customFormat="1" ht="15.75" hidden="1" x14ac:dyDescent="0.2">
      <c r="D576" s="81"/>
    </row>
    <row r="577" spans="4:4" s="84" customFormat="1" ht="15.75" hidden="1" x14ac:dyDescent="0.2">
      <c r="D577" s="81"/>
    </row>
    <row r="578" spans="4:4" s="84" customFormat="1" ht="15.75" hidden="1" x14ac:dyDescent="0.2">
      <c r="D578" s="81"/>
    </row>
    <row r="579" spans="4:4" s="84" customFormat="1" ht="15.75" hidden="1" x14ac:dyDescent="0.2">
      <c r="D579" s="81"/>
    </row>
    <row r="580" spans="4:4" s="84" customFormat="1" ht="15.75" hidden="1" x14ac:dyDescent="0.2">
      <c r="D580" s="81"/>
    </row>
    <row r="581" spans="4:4" s="84" customFormat="1" ht="15.75" hidden="1" x14ac:dyDescent="0.2">
      <c r="D581" s="81"/>
    </row>
    <row r="582" spans="4:4" s="84" customFormat="1" ht="15.75" hidden="1" x14ac:dyDescent="0.2">
      <c r="D582" s="81"/>
    </row>
    <row r="583" spans="4:4" s="84" customFormat="1" ht="15.75" hidden="1" x14ac:dyDescent="0.2">
      <c r="D583" s="81"/>
    </row>
    <row r="584" spans="4:4" s="84" customFormat="1" ht="15.75" hidden="1" x14ac:dyDescent="0.2">
      <c r="D584" s="81"/>
    </row>
    <row r="585" spans="4:4" s="84" customFormat="1" ht="15.75" hidden="1" x14ac:dyDescent="0.2">
      <c r="D585" s="81"/>
    </row>
    <row r="586" spans="4:4" s="84" customFormat="1" ht="15.75" hidden="1" x14ac:dyDescent="0.2">
      <c r="D586" s="81"/>
    </row>
    <row r="587" spans="4:4" s="84" customFormat="1" ht="15.75" hidden="1" x14ac:dyDescent="0.2">
      <c r="D587" s="81"/>
    </row>
    <row r="588" spans="4:4" s="84" customFormat="1" ht="15.75" hidden="1" x14ac:dyDescent="0.2">
      <c r="D588" s="81"/>
    </row>
    <row r="589" spans="4:4" s="84" customFormat="1" ht="15.75" hidden="1" x14ac:dyDescent="0.2">
      <c r="D589" s="81"/>
    </row>
    <row r="590" spans="4:4" s="84" customFormat="1" ht="15.75" hidden="1" x14ac:dyDescent="0.2">
      <c r="D590" s="81"/>
    </row>
    <row r="591" spans="4:4" s="84" customFormat="1" ht="15.75" hidden="1" x14ac:dyDescent="0.2">
      <c r="D591" s="81"/>
    </row>
    <row r="592" spans="4:4" s="84" customFormat="1" ht="15.75" hidden="1" x14ac:dyDescent="0.2">
      <c r="D592" s="81"/>
    </row>
    <row r="593" spans="4:4" s="84" customFormat="1" ht="15.75" hidden="1" x14ac:dyDescent="0.2">
      <c r="D593" s="81"/>
    </row>
    <row r="594" spans="4:4" s="84" customFormat="1" ht="15.75" hidden="1" x14ac:dyDescent="0.2">
      <c r="D594" s="81"/>
    </row>
    <row r="595" spans="4:4" s="84" customFormat="1" ht="15.75" hidden="1" x14ac:dyDescent="0.2">
      <c r="D595" s="81"/>
    </row>
    <row r="596" spans="4:4" s="84" customFormat="1" ht="15.75" hidden="1" x14ac:dyDescent="0.2">
      <c r="D596" s="81"/>
    </row>
    <row r="597" spans="4:4" s="84" customFormat="1" ht="15.75" hidden="1" x14ac:dyDescent="0.2">
      <c r="D597" s="81"/>
    </row>
    <row r="598" spans="4:4" s="84" customFormat="1" ht="15.75" hidden="1" x14ac:dyDescent="0.2">
      <c r="D598" s="81"/>
    </row>
    <row r="599" spans="4:4" s="84" customFormat="1" ht="15.75" hidden="1" x14ac:dyDescent="0.2">
      <c r="D599" s="81"/>
    </row>
    <row r="600" spans="4:4" s="84" customFormat="1" ht="15.75" hidden="1" x14ac:dyDescent="0.2">
      <c r="D600" s="81"/>
    </row>
    <row r="601" spans="4:4" s="84" customFormat="1" ht="15.75" hidden="1" x14ac:dyDescent="0.2">
      <c r="D601" s="81"/>
    </row>
    <row r="602" spans="4:4" s="84" customFormat="1" ht="15.75" hidden="1" x14ac:dyDescent="0.2">
      <c r="D602" s="81"/>
    </row>
    <row r="603" spans="4:4" s="84" customFormat="1" ht="15.75" hidden="1" x14ac:dyDescent="0.2">
      <c r="D603" s="81"/>
    </row>
    <row r="604" spans="4:4" s="84" customFormat="1" ht="15.75" hidden="1" x14ac:dyDescent="0.2">
      <c r="D604" s="81"/>
    </row>
    <row r="605" spans="4:4" s="84" customFormat="1" ht="15.75" hidden="1" x14ac:dyDescent="0.2">
      <c r="D605" s="81"/>
    </row>
    <row r="606" spans="4:4" s="84" customFormat="1" ht="15.75" hidden="1" x14ac:dyDescent="0.2">
      <c r="D606" s="81"/>
    </row>
    <row r="607" spans="4:4" s="84" customFormat="1" ht="15.75" hidden="1" x14ac:dyDescent="0.2">
      <c r="D607" s="81"/>
    </row>
    <row r="608" spans="4:4" s="84" customFormat="1" ht="15.75" hidden="1" x14ac:dyDescent="0.2">
      <c r="D608" s="81"/>
    </row>
    <row r="609" spans="4:4" s="84" customFormat="1" ht="15.75" hidden="1" x14ac:dyDescent="0.2">
      <c r="D609" s="81"/>
    </row>
    <row r="610" spans="4:4" s="84" customFormat="1" ht="15.75" hidden="1" x14ac:dyDescent="0.2">
      <c r="D610" s="81"/>
    </row>
    <row r="611" spans="4:4" s="84" customFormat="1" ht="15.75" hidden="1" x14ac:dyDescent="0.2">
      <c r="D611" s="81"/>
    </row>
    <row r="612" spans="4:4" s="84" customFormat="1" ht="15.75" hidden="1" x14ac:dyDescent="0.2">
      <c r="D612" s="81"/>
    </row>
    <row r="613" spans="4:4" s="84" customFormat="1" ht="15.75" hidden="1" x14ac:dyDescent="0.2">
      <c r="D613" s="81"/>
    </row>
    <row r="614" spans="4:4" s="84" customFormat="1" ht="15.75" hidden="1" x14ac:dyDescent="0.2">
      <c r="D614" s="81"/>
    </row>
    <row r="615" spans="4:4" s="84" customFormat="1" ht="15.75" hidden="1" x14ac:dyDescent="0.2">
      <c r="D615" s="81"/>
    </row>
    <row r="616" spans="4:4" s="84" customFormat="1" ht="15.75" hidden="1" x14ac:dyDescent="0.2">
      <c r="D616" s="81"/>
    </row>
    <row r="617" spans="4:4" s="84" customFormat="1" ht="15.75" hidden="1" x14ac:dyDescent="0.2">
      <c r="D617" s="81"/>
    </row>
    <row r="618" spans="4:4" s="84" customFormat="1" ht="15.75" hidden="1" x14ac:dyDescent="0.2">
      <c r="D618" s="81"/>
    </row>
    <row r="619" spans="4:4" s="84" customFormat="1" ht="15.75" hidden="1" x14ac:dyDescent="0.2">
      <c r="D619" s="81"/>
    </row>
    <row r="620" spans="4:4" s="84" customFormat="1" ht="15.75" hidden="1" x14ac:dyDescent="0.2">
      <c r="D620" s="81"/>
    </row>
    <row r="621" spans="4:4" s="84" customFormat="1" ht="15.75" hidden="1" x14ac:dyDescent="0.2">
      <c r="D621" s="81"/>
    </row>
    <row r="622" spans="4:4" s="84" customFormat="1" ht="15.75" hidden="1" x14ac:dyDescent="0.2">
      <c r="D622" s="81"/>
    </row>
    <row r="623" spans="4:4" s="84" customFormat="1" ht="15.75" hidden="1" x14ac:dyDescent="0.2">
      <c r="D623" s="81"/>
    </row>
    <row r="624" spans="4:4" s="84" customFormat="1" ht="15.75" hidden="1" x14ac:dyDescent="0.2">
      <c r="D624" s="81"/>
    </row>
    <row r="625" spans="4:4" s="84" customFormat="1" ht="15.75" hidden="1" x14ac:dyDescent="0.2">
      <c r="D625" s="81"/>
    </row>
    <row r="626" spans="4:4" s="84" customFormat="1" ht="15.75" hidden="1" x14ac:dyDescent="0.2">
      <c r="D626" s="81"/>
    </row>
    <row r="627" spans="4:4" s="84" customFormat="1" ht="15.75" hidden="1" x14ac:dyDescent="0.2">
      <c r="D627" s="81"/>
    </row>
    <row r="628" spans="4:4" s="84" customFormat="1" ht="15.75" hidden="1" x14ac:dyDescent="0.2">
      <c r="D628" s="81"/>
    </row>
    <row r="629" spans="4:4" s="84" customFormat="1" ht="15.75" hidden="1" x14ac:dyDescent="0.2">
      <c r="D629" s="81"/>
    </row>
    <row r="630" spans="4:4" s="84" customFormat="1" ht="15.75" hidden="1" x14ac:dyDescent="0.2">
      <c r="D630" s="81"/>
    </row>
    <row r="631" spans="4:4" s="84" customFormat="1" ht="15.75" hidden="1" x14ac:dyDescent="0.2">
      <c r="D631" s="81"/>
    </row>
    <row r="632" spans="4:4" s="84" customFormat="1" ht="15.75" hidden="1" x14ac:dyDescent="0.2">
      <c r="D632" s="81"/>
    </row>
    <row r="633" spans="4:4" s="84" customFormat="1" ht="15.75" hidden="1" x14ac:dyDescent="0.2">
      <c r="D633" s="81"/>
    </row>
    <row r="634" spans="4:4" s="84" customFormat="1" ht="15.75" hidden="1" x14ac:dyDescent="0.2">
      <c r="D634" s="81"/>
    </row>
    <row r="635" spans="4:4" s="84" customFormat="1" ht="15.75" hidden="1" x14ac:dyDescent="0.2">
      <c r="D635" s="81"/>
    </row>
    <row r="636" spans="4:4" s="84" customFormat="1" ht="15.75" hidden="1" x14ac:dyDescent="0.2">
      <c r="D636" s="81"/>
    </row>
    <row r="637" spans="4:4" s="84" customFormat="1" ht="15.75" hidden="1" x14ac:dyDescent="0.2">
      <c r="D637" s="81"/>
    </row>
    <row r="638" spans="4:4" s="84" customFormat="1" ht="15.75" hidden="1" x14ac:dyDescent="0.2">
      <c r="D638" s="81"/>
    </row>
    <row r="639" spans="4:4" s="84" customFormat="1" ht="15.75" hidden="1" x14ac:dyDescent="0.2">
      <c r="D639" s="81"/>
    </row>
    <row r="640" spans="4:4" s="84" customFormat="1" ht="15.75" hidden="1" x14ac:dyDescent="0.2">
      <c r="D640" s="81"/>
    </row>
    <row r="641" spans="4:4" s="84" customFormat="1" ht="15.75" hidden="1" x14ac:dyDescent="0.2">
      <c r="D641" s="81"/>
    </row>
    <row r="642" spans="4:4" s="84" customFormat="1" ht="15.75" hidden="1" x14ac:dyDescent="0.2">
      <c r="D642" s="81"/>
    </row>
    <row r="643" spans="4:4" s="84" customFormat="1" ht="15.75" hidden="1" x14ac:dyDescent="0.2">
      <c r="D643" s="81"/>
    </row>
    <row r="644" spans="4:4" s="84" customFormat="1" ht="15.75" hidden="1" x14ac:dyDescent="0.2">
      <c r="D644" s="81"/>
    </row>
    <row r="645" spans="4:4" s="84" customFormat="1" ht="15.75" hidden="1" x14ac:dyDescent="0.2">
      <c r="D645" s="81"/>
    </row>
    <row r="646" spans="4:4" s="84" customFormat="1" ht="15.75" hidden="1" x14ac:dyDescent="0.2">
      <c r="D646" s="81"/>
    </row>
    <row r="647" spans="4:4" s="84" customFormat="1" ht="15.75" hidden="1" x14ac:dyDescent="0.2">
      <c r="D647" s="81"/>
    </row>
    <row r="648" spans="4:4" s="84" customFormat="1" ht="15.75" hidden="1" x14ac:dyDescent="0.2">
      <c r="D648" s="81"/>
    </row>
    <row r="649" spans="4:4" s="84" customFormat="1" ht="15.75" hidden="1" x14ac:dyDescent="0.2">
      <c r="D649" s="81"/>
    </row>
    <row r="650" spans="4:4" s="84" customFormat="1" ht="15.75" hidden="1" x14ac:dyDescent="0.2">
      <c r="D650" s="81"/>
    </row>
    <row r="651" spans="4:4" s="84" customFormat="1" ht="15.75" hidden="1" x14ac:dyDescent="0.2">
      <c r="D651" s="81"/>
    </row>
    <row r="652" spans="4:4" s="84" customFormat="1" ht="15.75" hidden="1" x14ac:dyDescent="0.2">
      <c r="D652" s="81"/>
    </row>
    <row r="653" spans="4:4" s="84" customFormat="1" ht="15.75" hidden="1" x14ac:dyDescent="0.2">
      <c r="D653" s="81"/>
    </row>
    <row r="654" spans="4:4" s="84" customFormat="1" ht="15.75" hidden="1" x14ac:dyDescent="0.2">
      <c r="D654" s="81"/>
    </row>
    <row r="655" spans="4:4" s="84" customFormat="1" ht="15.75" hidden="1" x14ac:dyDescent="0.2">
      <c r="D655" s="81"/>
    </row>
    <row r="656" spans="4:4" s="84" customFormat="1" ht="15.75" hidden="1" x14ac:dyDescent="0.2">
      <c r="D656" s="81"/>
    </row>
    <row r="657" spans="4:4" s="84" customFormat="1" ht="15.75" hidden="1" x14ac:dyDescent="0.2">
      <c r="D657" s="81"/>
    </row>
    <row r="658" spans="4:4" s="84" customFormat="1" ht="15.75" hidden="1" x14ac:dyDescent="0.2">
      <c r="D658" s="81"/>
    </row>
    <row r="659" spans="4:4" s="84" customFormat="1" ht="15.75" hidden="1" x14ac:dyDescent="0.2">
      <c r="D659" s="81"/>
    </row>
    <row r="660" spans="4:4" s="84" customFormat="1" ht="15.75" hidden="1" x14ac:dyDescent="0.2">
      <c r="D660" s="81"/>
    </row>
    <row r="661" spans="4:4" s="84" customFormat="1" ht="15.75" hidden="1" x14ac:dyDescent="0.2">
      <c r="D661" s="81"/>
    </row>
    <row r="662" spans="4:4" s="84" customFormat="1" ht="15.75" hidden="1" x14ac:dyDescent="0.2">
      <c r="D662" s="81"/>
    </row>
    <row r="663" spans="4:4" s="84" customFormat="1" ht="15.75" hidden="1" x14ac:dyDescent="0.2">
      <c r="D663" s="81"/>
    </row>
    <row r="664" spans="4:4" s="84" customFormat="1" ht="15.75" hidden="1" x14ac:dyDescent="0.2">
      <c r="D664" s="81"/>
    </row>
    <row r="665" spans="4:4" s="84" customFormat="1" ht="15.75" hidden="1" x14ac:dyDescent="0.2">
      <c r="D665" s="81"/>
    </row>
    <row r="666" spans="4:4" s="84" customFormat="1" ht="15.75" hidden="1" x14ac:dyDescent="0.2">
      <c r="D666" s="81"/>
    </row>
    <row r="667" spans="4:4" s="84" customFormat="1" ht="15.75" hidden="1" x14ac:dyDescent="0.2">
      <c r="D667" s="81"/>
    </row>
    <row r="668" spans="4:4" s="84" customFormat="1" ht="15.75" hidden="1" x14ac:dyDescent="0.2">
      <c r="D668" s="81"/>
    </row>
    <row r="669" spans="4:4" s="84" customFormat="1" ht="15.75" hidden="1" x14ac:dyDescent="0.2">
      <c r="D669" s="81"/>
    </row>
    <row r="670" spans="4:4" s="84" customFormat="1" ht="15.75" hidden="1" x14ac:dyDescent="0.2">
      <c r="D670" s="81"/>
    </row>
    <row r="671" spans="4:4" s="84" customFormat="1" ht="15.75" hidden="1" x14ac:dyDescent="0.2">
      <c r="D671" s="81"/>
    </row>
    <row r="672" spans="4:4" s="84" customFormat="1" ht="15.75" hidden="1" x14ac:dyDescent="0.2">
      <c r="D672" s="81"/>
    </row>
    <row r="673" spans="4:4" s="84" customFormat="1" ht="15.75" hidden="1" x14ac:dyDescent="0.2">
      <c r="D673" s="81"/>
    </row>
    <row r="674" spans="4:4" s="84" customFormat="1" ht="15.75" hidden="1" x14ac:dyDescent="0.2">
      <c r="D674" s="81"/>
    </row>
    <row r="675" spans="4:4" s="84" customFormat="1" ht="15.75" hidden="1" x14ac:dyDescent="0.2">
      <c r="D675" s="81"/>
    </row>
    <row r="676" spans="4:4" s="84" customFormat="1" ht="15.75" hidden="1" x14ac:dyDescent="0.2">
      <c r="D676" s="81"/>
    </row>
    <row r="677" spans="4:4" s="84" customFormat="1" ht="15.75" hidden="1" x14ac:dyDescent="0.2">
      <c r="D677" s="81"/>
    </row>
    <row r="678" spans="4:4" s="84" customFormat="1" ht="15.75" hidden="1" x14ac:dyDescent="0.2">
      <c r="D678" s="81"/>
    </row>
    <row r="679" spans="4:4" s="84" customFormat="1" ht="15.75" hidden="1" x14ac:dyDescent="0.2">
      <c r="D679" s="81"/>
    </row>
    <row r="680" spans="4:4" s="84" customFormat="1" ht="15.75" hidden="1" x14ac:dyDescent="0.2">
      <c r="D680" s="81"/>
    </row>
    <row r="681" spans="4:4" s="84" customFormat="1" ht="15.75" hidden="1" x14ac:dyDescent="0.2">
      <c r="D681" s="81"/>
    </row>
    <row r="682" spans="4:4" s="84" customFormat="1" ht="15.75" hidden="1" x14ac:dyDescent="0.2">
      <c r="D682" s="81"/>
    </row>
    <row r="683" spans="4:4" s="84" customFormat="1" ht="15.75" hidden="1" x14ac:dyDescent="0.2">
      <c r="D683" s="81"/>
    </row>
    <row r="684" spans="4:4" s="84" customFormat="1" ht="15.75" hidden="1" x14ac:dyDescent="0.2">
      <c r="D684" s="81"/>
    </row>
    <row r="685" spans="4:4" s="84" customFormat="1" ht="15.75" hidden="1" x14ac:dyDescent="0.2">
      <c r="D685" s="81"/>
    </row>
    <row r="686" spans="4:4" s="84" customFormat="1" ht="15.75" hidden="1" x14ac:dyDescent="0.2">
      <c r="D686" s="81"/>
    </row>
    <row r="687" spans="4:4" s="84" customFormat="1" ht="15.75" hidden="1" x14ac:dyDescent="0.2">
      <c r="D687" s="81"/>
    </row>
    <row r="688" spans="4:4" s="84" customFormat="1" ht="15.75" hidden="1" x14ac:dyDescent="0.2">
      <c r="D688" s="81"/>
    </row>
    <row r="689" spans="4:4" s="84" customFormat="1" ht="15.75" hidden="1" x14ac:dyDescent="0.2">
      <c r="D689" s="81"/>
    </row>
    <row r="690" spans="4:4" s="84" customFormat="1" ht="15.75" hidden="1" x14ac:dyDescent="0.2">
      <c r="D690" s="81"/>
    </row>
    <row r="691" spans="4:4" s="84" customFormat="1" ht="15.75" hidden="1" x14ac:dyDescent="0.2">
      <c r="D691" s="81"/>
    </row>
    <row r="692" spans="4:4" s="84" customFormat="1" ht="15.75" hidden="1" x14ac:dyDescent="0.2">
      <c r="D692" s="81"/>
    </row>
    <row r="693" spans="4:4" s="84" customFormat="1" ht="15.75" hidden="1" x14ac:dyDescent="0.2">
      <c r="D693" s="81"/>
    </row>
    <row r="694" spans="4:4" s="84" customFormat="1" ht="15.75" hidden="1" x14ac:dyDescent="0.2">
      <c r="D694" s="81"/>
    </row>
    <row r="695" spans="4:4" s="84" customFormat="1" ht="15.75" hidden="1" x14ac:dyDescent="0.2">
      <c r="D695" s="81"/>
    </row>
    <row r="696" spans="4:4" s="84" customFormat="1" ht="15.75" hidden="1" x14ac:dyDescent="0.2">
      <c r="D696" s="81"/>
    </row>
    <row r="697" spans="4:4" s="84" customFormat="1" ht="15.75" hidden="1" x14ac:dyDescent="0.2">
      <c r="D697" s="81"/>
    </row>
    <row r="698" spans="4:4" s="84" customFormat="1" ht="15.75" hidden="1" x14ac:dyDescent="0.2">
      <c r="D698" s="81"/>
    </row>
    <row r="699" spans="4:4" s="84" customFormat="1" ht="15.75" hidden="1" x14ac:dyDescent="0.2">
      <c r="D699" s="81"/>
    </row>
    <row r="700" spans="4:4" s="84" customFormat="1" ht="15.75" hidden="1" x14ac:dyDescent="0.2">
      <c r="D700" s="81"/>
    </row>
    <row r="701" spans="4:4" s="84" customFormat="1" ht="15.75" hidden="1" x14ac:dyDescent="0.2">
      <c r="D701" s="81"/>
    </row>
    <row r="702" spans="4:4" s="84" customFormat="1" ht="15.75" hidden="1" x14ac:dyDescent="0.2">
      <c r="D702" s="81"/>
    </row>
    <row r="703" spans="4:4" s="84" customFormat="1" ht="15.75" hidden="1" x14ac:dyDescent="0.2">
      <c r="D703" s="81"/>
    </row>
    <row r="704" spans="4:4" s="84" customFormat="1" ht="15.75" hidden="1" x14ac:dyDescent="0.2">
      <c r="D704" s="81"/>
    </row>
    <row r="705" spans="4:4" s="84" customFormat="1" ht="15.75" hidden="1" x14ac:dyDescent="0.2">
      <c r="D705" s="81"/>
    </row>
    <row r="706" spans="4:4" s="84" customFormat="1" ht="15.75" hidden="1" x14ac:dyDescent="0.2">
      <c r="D706" s="81"/>
    </row>
    <row r="707" spans="4:4" s="84" customFormat="1" ht="15.75" hidden="1" x14ac:dyDescent="0.2">
      <c r="D707" s="81"/>
    </row>
    <row r="708" spans="4:4" s="84" customFormat="1" ht="15.75" hidden="1" x14ac:dyDescent="0.2">
      <c r="D708" s="81"/>
    </row>
    <row r="709" spans="4:4" s="84" customFormat="1" ht="15.75" hidden="1" x14ac:dyDescent="0.2">
      <c r="D709" s="81"/>
    </row>
    <row r="710" spans="4:4" s="84" customFormat="1" ht="15.75" hidden="1" x14ac:dyDescent="0.2">
      <c r="D710" s="81"/>
    </row>
    <row r="711" spans="4:4" s="84" customFormat="1" ht="15.75" hidden="1" x14ac:dyDescent="0.2">
      <c r="D711" s="81"/>
    </row>
    <row r="712" spans="4:4" s="84" customFormat="1" ht="15.75" hidden="1" x14ac:dyDescent="0.2">
      <c r="D712" s="81"/>
    </row>
    <row r="713" spans="4:4" s="84" customFormat="1" ht="15.75" hidden="1" x14ac:dyDescent="0.2">
      <c r="D713" s="81"/>
    </row>
    <row r="714" spans="4:4" s="84" customFormat="1" ht="15.75" hidden="1" x14ac:dyDescent="0.2">
      <c r="D714" s="81"/>
    </row>
    <row r="715" spans="4:4" s="84" customFormat="1" ht="15.75" hidden="1" x14ac:dyDescent="0.2">
      <c r="D715" s="81"/>
    </row>
    <row r="716" spans="4:4" s="84" customFormat="1" ht="15.75" hidden="1" x14ac:dyDescent="0.2">
      <c r="D716" s="81"/>
    </row>
    <row r="717" spans="4:4" s="84" customFormat="1" ht="15.75" hidden="1" x14ac:dyDescent="0.2">
      <c r="D717" s="81"/>
    </row>
    <row r="718" spans="4:4" s="84" customFormat="1" ht="15.75" hidden="1" x14ac:dyDescent="0.2">
      <c r="D718" s="81"/>
    </row>
    <row r="719" spans="4:4" s="84" customFormat="1" ht="15.75" hidden="1" x14ac:dyDescent="0.2">
      <c r="D719" s="81"/>
    </row>
    <row r="720" spans="4:4" s="84" customFormat="1" ht="15.75" hidden="1" x14ac:dyDescent="0.2">
      <c r="D720" s="81"/>
    </row>
    <row r="721" spans="4:4" s="84" customFormat="1" ht="15.75" hidden="1" x14ac:dyDescent="0.2">
      <c r="D721" s="81"/>
    </row>
    <row r="722" spans="4:4" s="84" customFormat="1" ht="15.75" hidden="1" x14ac:dyDescent="0.2">
      <c r="D722" s="81"/>
    </row>
    <row r="723" spans="4:4" s="84" customFormat="1" ht="15.75" hidden="1" x14ac:dyDescent="0.2">
      <c r="D723" s="81"/>
    </row>
    <row r="724" spans="4:4" s="84" customFormat="1" ht="15.75" hidden="1" x14ac:dyDescent="0.2">
      <c r="D724" s="81"/>
    </row>
    <row r="725" spans="4:4" s="84" customFormat="1" ht="15.75" hidden="1" x14ac:dyDescent="0.2">
      <c r="D725" s="81"/>
    </row>
    <row r="726" spans="4:4" s="84" customFormat="1" ht="15.75" hidden="1" x14ac:dyDescent="0.2">
      <c r="D726" s="81"/>
    </row>
    <row r="727" spans="4:4" s="84" customFormat="1" ht="15.75" hidden="1" x14ac:dyDescent="0.2">
      <c r="D727" s="81"/>
    </row>
    <row r="728" spans="4:4" s="84" customFormat="1" ht="15.75" hidden="1" x14ac:dyDescent="0.2">
      <c r="D728" s="81"/>
    </row>
    <row r="729" spans="4:4" s="84" customFormat="1" ht="15.75" hidden="1" x14ac:dyDescent="0.2">
      <c r="D729" s="81"/>
    </row>
    <row r="730" spans="4:4" s="84" customFormat="1" ht="15.75" hidden="1" x14ac:dyDescent="0.2">
      <c r="D730" s="81"/>
    </row>
    <row r="731" spans="4:4" s="84" customFormat="1" ht="15.75" hidden="1" x14ac:dyDescent="0.2">
      <c r="D731" s="81"/>
    </row>
    <row r="732" spans="4:4" s="84" customFormat="1" ht="15.75" hidden="1" x14ac:dyDescent="0.2">
      <c r="D732" s="81"/>
    </row>
    <row r="733" spans="4:4" s="84" customFormat="1" ht="15.75" hidden="1" x14ac:dyDescent="0.2">
      <c r="D733" s="81"/>
    </row>
    <row r="734" spans="4:4" s="84" customFormat="1" ht="15.75" hidden="1" x14ac:dyDescent="0.2">
      <c r="D734" s="81"/>
    </row>
    <row r="735" spans="4:4" s="84" customFormat="1" ht="15.75" hidden="1" x14ac:dyDescent="0.2">
      <c r="D735" s="81"/>
    </row>
    <row r="736" spans="4:4" s="84" customFormat="1" ht="15.75" hidden="1" x14ac:dyDescent="0.2">
      <c r="D736" s="81"/>
    </row>
    <row r="737" spans="4:4" s="84" customFormat="1" ht="15.75" hidden="1" x14ac:dyDescent="0.2">
      <c r="D737" s="81"/>
    </row>
    <row r="738" spans="4:4" s="84" customFormat="1" ht="15.75" hidden="1" x14ac:dyDescent="0.2">
      <c r="D738" s="81"/>
    </row>
    <row r="739" spans="4:4" s="84" customFormat="1" ht="15.75" hidden="1" x14ac:dyDescent="0.2">
      <c r="D739" s="81"/>
    </row>
    <row r="740" spans="4:4" s="84" customFormat="1" ht="15.75" hidden="1" x14ac:dyDescent="0.2">
      <c r="D740" s="81"/>
    </row>
    <row r="741" spans="4:4" s="84" customFormat="1" ht="15.75" hidden="1" x14ac:dyDescent="0.2">
      <c r="D741" s="81"/>
    </row>
    <row r="742" spans="4:4" s="84" customFormat="1" ht="15.75" hidden="1" x14ac:dyDescent="0.2">
      <c r="D742" s="81"/>
    </row>
    <row r="743" spans="4:4" s="84" customFormat="1" ht="15.75" hidden="1" x14ac:dyDescent="0.2">
      <c r="D743" s="81"/>
    </row>
    <row r="744" spans="4:4" s="84" customFormat="1" ht="15.75" hidden="1" x14ac:dyDescent="0.2">
      <c r="D744" s="81"/>
    </row>
    <row r="745" spans="4:4" s="84" customFormat="1" ht="15.75" hidden="1" x14ac:dyDescent="0.2">
      <c r="D745" s="81"/>
    </row>
    <row r="746" spans="4:4" s="84" customFormat="1" ht="15.75" hidden="1" x14ac:dyDescent="0.2">
      <c r="D746" s="81"/>
    </row>
    <row r="747" spans="4:4" s="84" customFormat="1" ht="15.75" hidden="1" x14ac:dyDescent="0.2">
      <c r="D747" s="81"/>
    </row>
    <row r="748" spans="4:4" s="84" customFormat="1" ht="15.75" hidden="1" x14ac:dyDescent="0.2">
      <c r="D748" s="81"/>
    </row>
    <row r="749" spans="4:4" s="84" customFormat="1" ht="15.75" hidden="1" x14ac:dyDescent="0.2">
      <c r="D749" s="81"/>
    </row>
    <row r="750" spans="4:4" s="84" customFormat="1" ht="15.75" hidden="1" x14ac:dyDescent="0.2">
      <c r="D750" s="81"/>
    </row>
    <row r="751" spans="4:4" s="84" customFormat="1" ht="15.75" hidden="1" x14ac:dyDescent="0.2">
      <c r="D751" s="81"/>
    </row>
    <row r="752" spans="4:4" s="84" customFormat="1" ht="15.75" hidden="1" x14ac:dyDescent="0.2">
      <c r="D752" s="81"/>
    </row>
    <row r="753" spans="2:5" s="84" customFormat="1" ht="15.75" hidden="1" x14ac:dyDescent="0.2">
      <c r="D753" s="81"/>
    </row>
    <row r="754" spans="2:5" s="84" customFormat="1" ht="15.75" hidden="1" x14ac:dyDescent="0.2">
      <c r="D754" s="81"/>
    </row>
    <row r="755" spans="2:5" s="84" customFormat="1" ht="15.75" hidden="1" x14ac:dyDescent="0.2">
      <c r="D755" s="81"/>
    </row>
    <row r="756" spans="2:5" s="84" customFormat="1" ht="15.75" hidden="1" x14ac:dyDescent="0.2">
      <c r="D756" s="81"/>
    </row>
    <row r="757" spans="2:5" s="84" customFormat="1" ht="15.75" hidden="1" x14ac:dyDescent="0.2">
      <c r="D757" s="81"/>
    </row>
    <row r="761" spans="2:5" s="80" customFormat="1" ht="15.75" hidden="1" x14ac:dyDescent="0.3">
      <c r="B761" s="84"/>
      <c r="C761" s="82"/>
      <c r="D761" s="81"/>
      <c r="E761" s="83"/>
    </row>
    <row r="762" spans="2:5" s="80" customFormat="1" ht="15.75" hidden="1" x14ac:dyDescent="0.3">
      <c r="B762" s="84"/>
      <c r="C762" s="82"/>
      <c r="D762" s="81"/>
      <c r="E762" s="83"/>
    </row>
    <row r="763" spans="2:5" s="80" customFormat="1" ht="15.75" hidden="1" x14ac:dyDescent="0.3">
      <c r="B763" s="84"/>
      <c r="C763" s="82"/>
      <c r="D763" s="81"/>
      <c r="E763" s="83"/>
    </row>
    <row r="764" spans="2:5" s="80" customFormat="1" ht="15.75" hidden="1" x14ac:dyDescent="0.3">
      <c r="B764" s="84"/>
      <c r="C764" s="82"/>
      <c r="D764" s="81"/>
      <c r="E764" s="83"/>
    </row>
    <row r="765" spans="2:5" s="80" customFormat="1" ht="15.75" hidden="1" x14ac:dyDescent="0.3">
      <c r="B765" s="84"/>
      <c r="C765" s="82"/>
      <c r="D765" s="81"/>
      <c r="E765" s="83"/>
    </row>
    <row r="766" spans="2:5" s="80" customFormat="1" ht="15.75" hidden="1" x14ac:dyDescent="0.3">
      <c r="B766" s="84"/>
      <c r="C766" s="82"/>
      <c r="D766" s="81"/>
      <c r="E766" s="83"/>
    </row>
    <row r="767" spans="2:5" s="80" customFormat="1" ht="15.75" hidden="1" x14ac:dyDescent="0.3">
      <c r="B767" s="84"/>
      <c r="C767" s="82"/>
      <c r="D767" s="81"/>
      <c r="E767" s="83"/>
    </row>
    <row r="768" spans="2:5" s="80" customFormat="1" ht="15.75" hidden="1" x14ac:dyDescent="0.3">
      <c r="B768" s="84"/>
      <c r="C768" s="82"/>
      <c r="D768" s="81"/>
      <c r="E768" s="83"/>
    </row>
    <row r="769" spans="2:5" s="80" customFormat="1" ht="15.75" hidden="1" x14ac:dyDescent="0.3">
      <c r="B769" s="84"/>
      <c r="C769" s="82"/>
      <c r="D769" s="81"/>
      <c r="E769" s="83"/>
    </row>
    <row r="770" spans="2:5" s="80" customFormat="1" ht="15.75" hidden="1" x14ac:dyDescent="0.3">
      <c r="B770" s="84"/>
      <c r="C770" s="82"/>
      <c r="D770" s="81"/>
      <c r="E770" s="83"/>
    </row>
    <row r="771" spans="2:5" ht="12.75" customHeight="1" x14ac:dyDescent="0.3"/>
    <row r="772" spans="2:5" ht="12.75" customHeight="1" x14ac:dyDescent="0.3"/>
    <row r="773" spans="2:5" ht="12.75" customHeight="1" x14ac:dyDescent="0.3"/>
    <row r="774" spans="2:5" ht="12.75" customHeight="1" x14ac:dyDescent="0.3"/>
    <row r="775" spans="2:5" ht="12.75" customHeight="1" x14ac:dyDescent="0.3"/>
    <row r="776" spans="2:5" ht="12.75" customHeight="1" x14ac:dyDescent="0.3"/>
    <row r="777" spans="2:5" ht="12.75" customHeight="1" x14ac:dyDescent="0.3"/>
    <row r="778" spans="2:5" ht="12.75" customHeight="1" x14ac:dyDescent="0.3"/>
  </sheetData>
  <sheetProtection selectLockedCells="1" selectUnlockedCells="1"/>
  <mergeCells count="3">
    <mergeCell ref="B13:C13"/>
    <mergeCell ref="B14:C14"/>
    <mergeCell ref="B15:C15"/>
  </mergeCells>
  <hyperlinks>
    <hyperlink ref="C19" location="C.1!A1" display="Cuadro de la serie agregada del IMAE: índice original y de tendencia-ciclo." xr:uid="{00000000-0004-0000-0000-000000000000}"/>
    <hyperlink ref="C21" location="C.2!V2" display="Cuadro del IMAE de la tasa de variación interanual de la serie original, por componentes." xr:uid="{00000000-0004-0000-0000-000001000000}"/>
    <hyperlink ref="C20" location="C.2!A2" display="Cuadro del IMAE de la serie original, por componentes." xr:uid="{00000000-0004-0000-0000-000002000000}"/>
  </hyperlinks>
  <printOptions horizontalCentered="1" verticalCentered="1"/>
  <pageMargins left="0.27559055118110237" right="0.23622047244094491" top="0.59055118110236227" bottom="0.39370078740157483" header="0" footer="0"/>
  <pageSetup scale="95" orientation="landscape" r:id="rId1"/>
  <headerFooter alignWithMargins="0"/>
  <ignoredErrors>
    <ignoredError sqref="B19: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0" tint="-4.9989318521683403E-2"/>
    <pageSetUpPr fitToPage="1"/>
  </sheetPr>
  <dimension ref="A1:XFB163"/>
  <sheetViews>
    <sheetView showGridLines="0" zoomScaleNormal="100" zoomScaleSheetLayoutView="120" workbookViewId="0">
      <pane xSplit="1" ySplit="8" topLeftCell="B149" activePane="bottomRight" state="frozen"/>
      <selection activeCell="E70" sqref="E70"/>
      <selection pane="topRight" activeCell="E70" sqref="E70"/>
      <selection pane="bottomLeft" activeCell="E70" sqref="E70"/>
      <selection pane="bottomRight" activeCell="B161" sqref="B161"/>
    </sheetView>
  </sheetViews>
  <sheetFormatPr baseColWidth="10" defaultColWidth="0" defaultRowHeight="21" x14ac:dyDescent="0.45"/>
  <cols>
    <col min="1" max="2" width="15.7109375" style="10" customWidth="1"/>
    <col min="3" max="4" width="16.7109375" style="10" customWidth="1"/>
    <col min="5" max="5" width="0.85546875" style="3" customWidth="1"/>
    <col min="6" max="6" width="1" style="3" customWidth="1"/>
    <col min="7" max="16382" width="1.85546875" style="2" hidden="1"/>
    <col min="16383" max="16384" width="0.85546875" style="2" customWidth="1"/>
  </cols>
  <sheetData>
    <row r="1" spans="1:6" x14ac:dyDescent="0.45">
      <c r="A1" s="9"/>
      <c r="D1" s="104" t="s">
        <v>56</v>
      </c>
    </row>
    <row r="2" spans="1:6" s="46" customFormat="1" x14ac:dyDescent="0.45">
      <c r="A2" s="44" t="s">
        <v>27</v>
      </c>
      <c r="B2" s="45"/>
      <c r="C2" s="45"/>
      <c r="D2" s="45"/>
    </row>
    <row r="3" spans="1:6" s="46" customFormat="1" x14ac:dyDescent="0.45">
      <c r="A3" s="44" t="s">
        <v>21</v>
      </c>
      <c r="B3" s="45"/>
      <c r="C3" s="45"/>
      <c r="D3" s="45"/>
    </row>
    <row r="4" spans="1:6" s="46" customFormat="1" x14ac:dyDescent="0.45">
      <c r="A4" s="45" t="s">
        <v>66</v>
      </c>
      <c r="B4" s="45"/>
      <c r="C4" s="45"/>
      <c r="D4" s="45"/>
    </row>
    <row r="5" spans="1:6" s="46" customFormat="1" x14ac:dyDescent="0.45">
      <c r="A5" s="45" t="s">
        <v>26</v>
      </c>
      <c r="B5" s="45"/>
      <c r="C5" s="45"/>
      <c r="D5" s="45"/>
    </row>
    <row r="6" spans="1:6" s="1" customFormat="1" ht="15.95" customHeight="1" x14ac:dyDescent="0.45">
      <c r="A6" s="9"/>
      <c r="B6" s="9"/>
      <c r="C6" s="10"/>
      <c r="D6" s="10"/>
      <c r="E6" s="4"/>
      <c r="F6" s="4"/>
    </row>
    <row r="7" spans="1:6" ht="20.25" customHeight="1" x14ac:dyDescent="0.25">
      <c r="A7" s="119" t="s">
        <v>2</v>
      </c>
      <c r="B7" s="121" t="s">
        <v>68</v>
      </c>
      <c r="C7" s="122"/>
      <c r="D7" s="123"/>
    </row>
    <row r="8" spans="1:6" s="6" customFormat="1" ht="49.5" x14ac:dyDescent="0.2">
      <c r="A8" s="120"/>
      <c r="B8" s="41" t="s">
        <v>11</v>
      </c>
      <c r="C8" s="42" t="s">
        <v>55</v>
      </c>
      <c r="D8" s="43" t="s">
        <v>65</v>
      </c>
      <c r="E8" s="5"/>
      <c r="F8" s="5"/>
    </row>
    <row r="9" spans="1:6" ht="13.5" customHeight="1" x14ac:dyDescent="0.25">
      <c r="A9" s="12">
        <v>41275</v>
      </c>
      <c r="B9" s="13">
        <v>99.073850985151978</v>
      </c>
      <c r="C9" s="13"/>
      <c r="D9" s="13"/>
      <c r="F9" s="3">
        <v>2013</v>
      </c>
    </row>
    <row r="10" spans="1:6" ht="13.5" customHeight="1" x14ac:dyDescent="0.25">
      <c r="A10" s="12">
        <v>41306</v>
      </c>
      <c r="B10" s="13">
        <v>98.813626332205487</v>
      </c>
      <c r="C10" s="13"/>
      <c r="D10" s="13"/>
      <c r="F10" s="3" t="s">
        <v>3</v>
      </c>
    </row>
    <row r="11" spans="1:6" ht="13.5" customHeight="1" x14ac:dyDescent="0.25">
      <c r="A11" s="12">
        <v>41334</v>
      </c>
      <c r="B11" s="13">
        <v>101.72143289044453</v>
      </c>
      <c r="C11" s="13"/>
      <c r="D11" s="13"/>
      <c r="F11" s="3" t="s">
        <v>4</v>
      </c>
    </row>
    <row r="12" spans="1:6" ht="13.5" customHeight="1" x14ac:dyDescent="0.25">
      <c r="A12" s="47">
        <v>41365</v>
      </c>
      <c r="B12" s="48">
        <v>101.20112989559678</v>
      </c>
      <c r="C12" s="48"/>
      <c r="D12" s="48"/>
      <c r="F12" s="3" t="s">
        <v>5</v>
      </c>
    </row>
    <row r="13" spans="1:6" ht="13.5" customHeight="1" x14ac:dyDescent="0.25">
      <c r="A13" s="47">
        <v>41395</v>
      </c>
      <c r="B13" s="48">
        <v>99.505404364605383</v>
      </c>
      <c r="C13" s="48"/>
      <c r="D13" s="48"/>
      <c r="F13" s="3" t="s">
        <v>4</v>
      </c>
    </row>
    <row r="14" spans="1:6" ht="13.5" customHeight="1" x14ac:dyDescent="0.25">
      <c r="A14" s="47">
        <v>41426</v>
      </c>
      <c r="B14" s="48">
        <v>96.715333699404084</v>
      </c>
      <c r="C14" s="48"/>
      <c r="D14" s="48"/>
      <c r="F14" s="3" t="s">
        <v>6</v>
      </c>
    </row>
    <row r="15" spans="1:6" ht="13.5" customHeight="1" x14ac:dyDescent="0.25">
      <c r="A15" s="47">
        <v>41456</v>
      </c>
      <c r="B15" s="48">
        <v>98.641787200500175</v>
      </c>
      <c r="C15" s="48"/>
      <c r="D15" s="48"/>
      <c r="F15" s="3" t="s">
        <v>6</v>
      </c>
    </row>
    <row r="16" spans="1:6" ht="13.5" customHeight="1" x14ac:dyDescent="0.25">
      <c r="A16" s="47">
        <v>41487</v>
      </c>
      <c r="B16" s="48">
        <v>98.671748922706257</v>
      </c>
      <c r="C16" s="48"/>
      <c r="D16" s="48"/>
      <c r="F16" s="3" t="s">
        <v>5</v>
      </c>
    </row>
    <row r="17" spans="1:6" ht="13.5" customHeight="1" x14ac:dyDescent="0.25">
      <c r="A17" s="47">
        <v>41518</v>
      </c>
      <c r="B17" s="48">
        <v>97.719989923269225</v>
      </c>
      <c r="C17" s="48"/>
      <c r="D17" s="48"/>
      <c r="F17" s="3" t="s">
        <v>7</v>
      </c>
    </row>
    <row r="18" spans="1:6" ht="13.5" customHeight="1" x14ac:dyDescent="0.25">
      <c r="A18" s="47">
        <v>41548</v>
      </c>
      <c r="B18" s="48">
        <v>99.481566201636184</v>
      </c>
      <c r="C18" s="48"/>
      <c r="D18" s="48"/>
      <c r="F18" s="3" t="s">
        <v>8</v>
      </c>
    </row>
    <row r="19" spans="1:6" ht="13.5" customHeight="1" x14ac:dyDescent="0.25">
      <c r="A19" s="47">
        <v>41579</v>
      </c>
      <c r="B19" s="48">
        <v>102.16005884666606</v>
      </c>
      <c r="C19" s="48"/>
      <c r="D19" s="48"/>
      <c r="F19" s="3" t="s">
        <v>9</v>
      </c>
    </row>
    <row r="20" spans="1:6" ht="13.5" customHeight="1" x14ac:dyDescent="0.25">
      <c r="A20" s="49">
        <v>41609</v>
      </c>
      <c r="B20" s="50">
        <v>106.29407073781397</v>
      </c>
      <c r="C20" s="50"/>
      <c r="D20" s="50"/>
      <c r="F20" s="3" t="s">
        <v>10</v>
      </c>
    </row>
    <row r="21" spans="1:6" ht="13.5" customHeight="1" x14ac:dyDescent="0.25">
      <c r="A21" s="51">
        <v>41640</v>
      </c>
      <c r="B21" s="52">
        <v>102.74625989612743</v>
      </c>
      <c r="C21" s="52">
        <f t="shared" ref="C21:C84" si="0">IFERROR(IF(B21/B9*100-100=-100,"",B21/B9*100-100),"")</f>
        <v>3.7067388361898139</v>
      </c>
      <c r="D21" s="53">
        <f>SUM(B$21:B21)/SUM(B$9:B9)*100-100</f>
        <v>3.7067388361898139</v>
      </c>
      <c r="F21" s="3">
        <f>+F9+1</f>
        <v>2014</v>
      </c>
    </row>
    <row r="22" spans="1:6" ht="13.5" customHeight="1" x14ac:dyDescent="0.25">
      <c r="A22" s="54">
        <v>41671</v>
      </c>
      <c r="B22" s="55">
        <v>102.5738285814445</v>
      </c>
      <c r="C22" s="55">
        <f t="shared" si="0"/>
        <v>3.8053478946288806</v>
      </c>
      <c r="D22" s="56">
        <f>SUM(B$21:B22)/SUM(B$9:B10)*100-100</f>
        <v>3.7559785293005348</v>
      </c>
      <c r="F22" s="3" t="s">
        <v>3</v>
      </c>
    </row>
    <row r="23" spans="1:6" ht="13.5" customHeight="1" x14ac:dyDescent="0.25">
      <c r="A23" s="54">
        <v>41699</v>
      </c>
      <c r="B23" s="55">
        <v>106.7658796806197</v>
      </c>
      <c r="C23" s="55">
        <f t="shared" si="0"/>
        <v>4.9590795635056679</v>
      </c>
      <c r="D23" s="56">
        <f>SUM(B$21:B23)/SUM(B$9:B11)*100-100</f>
        <v>4.1644482274361536</v>
      </c>
      <c r="F23" s="3" t="s">
        <v>4</v>
      </c>
    </row>
    <row r="24" spans="1:6" ht="13.5" customHeight="1" x14ac:dyDescent="0.25">
      <c r="A24" s="54">
        <v>41730</v>
      </c>
      <c r="B24" s="55">
        <v>104.7987426515309</v>
      </c>
      <c r="C24" s="55">
        <f t="shared" si="0"/>
        <v>3.5549136256142191</v>
      </c>
      <c r="D24" s="56">
        <f>SUM(B$21:B24)/SUM(B$9:B12)*100-100</f>
        <v>4.010545919003647</v>
      </c>
      <c r="F24" s="3" t="s">
        <v>5</v>
      </c>
    </row>
    <row r="25" spans="1:6" ht="13.5" customHeight="1" x14ac:dyDescent="0.25">
      <c r="A25" s="54">
        <v>41760</v>
      </c>
      <c r="B25" s="55">
        <v>104.39419895252571</v>
      </c>
      <c r="C25" s="55">
        <f t="shared" si="0"/>
        <v>4.9130945390733984</v>
      </c>
      <c r="D25" s="56">
        <f>SUM(B$21:B25)/SUM(B$9:B13)*100-100</f>
        <v>4.1900496029130068</v>
      </c>
      <c r="F25" s="3" t="s">
        <v>4</v>
      </c>
    </row>
    <row r="26" spans="1:6" ht="13.5" customHeight="1" x14ac:dyDescent="0.25">
      <c r="A26" s="54">
        <v>41791</v>
      </c>
      <c r="B26" s="55">
        <v>101.04939322267927</v>
      </c>
      <c r="C26" s="55">
        <f t="shared" si="0"/>
        <v>4.4812537552169971</v>
      </c>
      <c r="D26" s="56">
        <f>SUM(B$21:B26)/SUM(B$9:B14)*100-100</f>
        <v>4.2372228941312358</v>
      </c>
      <c r="F26" s="3" t="s">
        <v>6</v>
      </c>
    </row>
    <row r="27" spans="1:6" ht="13.5" customHeight="1" x14ac:dyDescent="0.25">
      <c r="A27" s="54">
        <v>41821</v>
      </c>
      <c r="B27" s="55">
        <v>103.77997480872206</v>
      </c>
      <c r="C27" s="55">
        <f t="shared" si="0"/>
        <v>5.2089360442932389</v>
      </c>
      <c r="D27" s="56">
        <f>SUM(B$21:B27)/SUM(B$9:B15)*100-100</f>
        <v>4.3750054179073885</v>
      </c>
      <c r="F27" s="3" t="s">
        <v>6</v>
      </c>
    </row>
    <row r="28" spans="1:6" ht="13.5" customHeight="1" x14ac:dyDescent="0.25">
      <c r="A28" s="54">
        <v>41852</v>
      </c>
      <c r="B28" s="55">
        <v>102.19838170845361</v>
      </c>
      <c r="C28" s="55">
        <f t="shared" si="0"/>
        <v>3.5741058856774828</v>
      </c>
      <c r="D28" s="56">
        <f>SUM(B$21:B28)/SUM(B$9:B16)*100-100</f>
        <v>4.2755193938561149</v>
      </c>
      <c r="F28" s="3" t="s">
        <v>5</v>
      </c>
    </row>
    <row r="29" spans="1:6" ht="13.5" customHeight="1" x14ac:dyDescent="0.25">
      <c r="A29" s="54">
        <v>41883</v>
      </c>
      <c r="B29" s="55">
        <v>101.76566868957076</v>
      </c>
      <c r="C29" s="55">
        <f t="shared" si="0"/>
        <v>4.1400728443364017</v>
      </c>
      <c r="D29" s="56">
        <f>SUM(B$21:B29)/SUM(B$9:B17)*100-100</f>
        <v>4.2606820829227132</v>
      </c>
      <c r="F29" s="3" t="s">
        <v>7</v>
      </c>
    </row>
    <row r="30" spans="1:6" ht="13.5" customHeight="1" x14ac:dyDescent="0.25">
      <c r="A30" s="54">
        <v>41913</v>
      </c>
      <c r="B30" s="55">
        <v>103.88668108966766</v>
      </c>
      <c r="C30" s="55">
        <f t="shared" si="0"/>
        <v>4.428071507341258</v>
      </c>
      <c r="D30" s="56">
        <f>SUM(B$21:B30)/SUM(B$9:B18)*100-100</f>
        <v>4.2774762248818661</v>
      </c>
      <c r="F30" s="3" t="s">
        <v>8</v>
      </c>
    </row>
    <row r="31" spans="1:6" ht="13.5" customHeight="1" x14ac:dyDescent="0.25">
      <c r="A31" s="54">
        <v>41944</v>
      </c>
      <c r="B31" s="55">
        <v>107.09363580410978</v>
      </c>
      <c r="C31" s="55">
        <f t="shared" si="0"/>
        <v>4.8292620551918475</v>
      </c>
      <c r="D31" s="56">
        <f>SUM(B$21:B31)/SUM(B$9:B19)*100-100</f>
        <v>4.3290170197033859</v>
      </c>
      <c r="F31" s="3" t="s">
        <v>9</v>
      </c>
    </row>
    <row r="32" spans="1:6" ht="13.5" customHeight="1" x14ac:dyDescent="0.25">
      <c r="A32" s="57">
        <v>41974</v>
      </c>
      <c r="B32" s="58">
        <v>112.27508906765867</v>
      </c>
      <c r="C32" s="58">
        <f t="shared" si="0"/>
        <v>5.6268597940872382</v>
      </c>
      <c r="D32" s="59">
        <f>SUM(B$21:B32)/SUM(B$9:B20)*100-100</f>
        <v>4.4439778460924941</v>
      </c>
      <c r="F32" s="3" t="s">
        <v>10</v>
      </c>
    </row>
    <row r="33" spans="1:6" ht="13.5" customHeight="1" x14ac:dyDescent="0.25">
      <c r="A33" s="60">
        <v>42005</v>
      </c>
      <c r="B33" s="61">
        <v>107.76240684437798</v>
      </c>
      <c r="C33" s="61">
        <f t="shared" si="0"/>
        <v>4.8820725477712585</v>
      </c>
      <c r="D33" s="48">
        <f>SUM(B$33:B33)/SUM(B$21:B21)*100-100</f>
        <v>4.8820725477712585</v>
      </c>
      <c r="F33" s="3">
        <f>+F21+1</f>
        <v>2015</v>
      </c>
    </row>
    <row r="34" spans="1:6" ht="13.5" customHeight="1" x14ac:dyDescent="0.25">
      <c r="A34" s="47">
        <v>42036</v>
      </c>
      <c r="B34" s="48">
        <v>107.15466489965655</v>
      </c>
      <c r="C34" s="48">
        <f t="shared" si="0"/>
        <v>4.4658919156701131</v>
      </c>
      <c r="D34" s="48">
        <f>SUM(B$33:B34)/SUM(B$21:B22)*100-100</f>
        <v>4.674156989519787</v>
      </c>
      <c r="F34" s="3" t="s">
        <v>3</v>
      </c>
    </row>
    <row r="35" spans="1:6" ht="13.5" customHeight="1" x14ac:dyDescent="0.25">
      <c r="A35" s="47">
        <v>42064</v>
      </c>
      <c r="B35" s="48">
        <v>111.73454852168709</v>
      </c>
      <c r="C35" s="48">
        <f t="shared" si="0"/>
        <v>4.6537984381627382</v>
      </c>
      <c r="D35" s="48">
        <f>SUM(B$33:B35)/SUM(B$21:B23)*100-100</f>
        <v>4.6671922462553113</v>
      </c>
      <c r="F35" s="3" t="s">
        <v>4</v>
      </c>
    </row>
    <row r="36" spans="1:6" ht="13.5" customHeight="1" x14ac:dyDescent="0.25">
      <c r="A36" s="47">
        <v>42095</v>
      </c>
      <c r="B36" s="48">
        <v>107.65564081881139</v>
      </c>
      <c r="C36" s="48">
        <f t="shared" si="0"/>
        <v>2.7260805759664777</v>
      </c>
      <c r="D36" s="48">
        <f>SUM(B$33:B36)/SUM(B$21:B24)*100-100</f>
        <v>4.1792250526459185</v>
      </c>
      <c r="F36" s="3" t="s">
        <v>5</v>
      </c>
    </row>
    <row r="37" spans="1:6" ht="13.5" customHeight="1" x14ac:dyDescent="0.25">
      <c r="A37" s="47">
        <v>42125</v>
      </c>
      <c r="B37" s="48">
        <v>106.67025841185485</v>
      </c>
      <c r="C37" s="48">
        <f t="shared" si="0"/>
        <v>2.1802547288707075</v>
      </c>
      <c r="D37" s="48">
        <f>SUM(B$33:B37)/SUM(B$21:B25)*100-100</f>
        <v>3.7789001943554297</v>
      </c>
      <c r="F37" s="3" t="s">
        <v>4</v>
      </c>
    </row>
    <row r="38" spans="1:6" ht="13.5" customHeight="1" x14ac:dyDescent="0.25">
      <c r="A38" s="47">
        <v>42156</v>
      </c>
      <c r="B38" s="48">
        <v>105.61789365879984</v>
      </c>
      <c r="C38" s="48">
        <f t="shared" si="0"/>
        <v>4.5210567727538091</v>
      </c>
      <c r="D38" s="48">
        <f>SUM(B$33:B38)/SUM(B$21:B26)*100-100</f>
        <v>3.8994064794844832</v>
      </c>
      <c r="F38" s="3" t="s">
        <v>6</v>
      </c>
    </row>
    <row r="39" spans="1:6" ht="13.5" customHeight="1" x14ac:dyDescent="0.25">
      <c r="A39" s="47">
        <v>42186</v>
      </c>
      <c r="B39" s="48">
        <v>108.70129007378456</v>
      </c>
      <c r="C39" s="48">
        <f t="shared" si="0"/>
        <v>4.7420663515606236</v>
      </c>
      <c r="D39" s="48">
        <f>SUM(B$33:B39)/SUM(B$21:B27)*100-100</f>
        <v>4.0198447432680808</v>
      </c>
      <c r="F39" s="3" t="s">
        <v>6</v>
      </c>
    </row>
    <row r="40" spans="1:6" ht="13.5" customHeight="1" x14ac:dyDescent="0.25">
      <c r="A40" s="47">
        <v>42217</v>
      </c>
      <c r="B40" s="48">
        <v>107.52214398112345</v>
      </c>
      <c r="C40" s="48">
        <f t="shared" si="0"/>
        <v>5.2092432225171734</v>
      </c>
      <c r="D40" s="48">
        <f>SUM(B$33:B40)/SUM(B$21:B28)*100-100</f>
        <v>4.1665954646238959</v>
      </c>
      <c r="F40" s="3" t="s">
        <v>5</v>
      </c>
    </row>
    <row r="41" spans="1:6" ht="13.5" customHeight="1" x14ac:dyDescent="0.25">
      <c r="A41" s="47">
        <v>42248</v>
      </c>
      <c r="B41" s="48">
        <v>106.65815010643109</v>
      </c>
      <c r="C41" s="48">
        <f t="shared" si="0"/>
        <v>4.807595213455059</v>
      </c>
      <c r="D41" s="48">
        <f>SUM(B$33:B41)/SUM(B$21:B29)*100-100</f>
        <v>4.2367316960678352</v>
      </c>
      <c r="F41" s="3" t="s">
        <v>7</v>
      </c>
    </row>
    <row r="42" spans="1:6" ht="13.5" customHeight="1" x14ac:dyDescent="0.25">
      <c r="A42" s="47">
        <v>42278</v>
      </c>
      <c r="B42" s="48">
        <v>108.4607704513443</v>
      </c>
      <c r="C42" s="48">
        <f t="shared" si="0"/>
        <v>4.4029603349524677</v>
      </c>
      <c r="D42" s="48">
        <f>SUM(B$33:B42)/SUM(B$21:B30)*100-100</f>
        <v>4.253433462231456</v>
      </c>
      <c r="F42" s="3" t="s">
        <v>8</v>
      </c>
    </row>
    <row r="43" spans="1:6" ht="13.5" customHeight="1" x14ac:dyDescent="0.25">
      <c r="A43" s="47">
        <v>42309</v>
      </c>
      <c r="B43" s="48">
        <v>111.44266296804467</v>
      </c>
      <c r="C43" s="48">
        <f t="shared" si="0"/>
        <v>4.0609576201987636</v>
      </c>
      <c r="D43" s="48">
        <f>SUM(B$33:B43)/SUM(B$21:B31)*100-100</f>
        <v>4.2353686184957127</v>
      </c>
      <c r="F43" s="3" t="s">
        <v>9</v>
      </c>
    </row>
    <row r="44" spans="1:6" ht="13.5" customHeight="1" x14ac:dyDescent="0.25">
      <c r="A44" s="49">
        <v>42339</v>
      </c>
      <c r="B44" s="50">
        <v>115.2356139066996</v>
      </c>
      <c r="C44" s="50">
        <f t="shared" si="0"/>
        <v>2.6368492455676176</v>
      </c>
      <c r="D44" s="50">
        <f>SUM(B$33:B44)/SUM(B$21:B32)*100-100</f>
        <v>4.0921707141637285</v>
      </c>
      <c r="F44" s="3" t="s">
        <v>10</v>
      </c>
    </row>
    <row r="45" spans="1:6" ht="13.5" customHeight="1" x14ac:dyDescent="0.25">
      <c r="A45" s="51">
        <v>42370</v>
      </c>
      <c r="B45" s="52">
        <v>109.7423273651634</v>
      </c>
      <c r="C45" s="52">
        <f t="shared" si="0"/>
        <v>1.8373016887463223</v>
      </c>
      <c r="D45" s="53">
        <f>SUM(B$45:B45)/SUM(B$33:B33)*100-100</f>
        <v>1.8373016887463223</v>
      </c>
      <c r="F45" s="3">
        <f>+F33+1</f>
        <v>2016</v>
      </c>
    </row>
    <row r="46" spans="1:6" ht="13.5" customHeight="1" x14ac:dyDescent="0.25">
      <c r="A46" s="54">
        <v>42401</v>
      </c>
      <c r="B46" s="55">
        <v>109.43255893657653</v>
      </c>
      <c r="C46" s="55">
        <f t="shared" si="0"/>
        <v>2.1258001590999953</v>
      </c>
      <c r="D46" s="56">
        <f>SUM(B$45:B46)/SUM(B$33:B34)*100-100</f>
        <v>1.9811430163055803</v>
      </c>
      <c r="F46" s="3" t="s">
        <v>3</v>
      </c>
    </row>
    <row r="47" spans="1:6" ht="13.5" customHeight="1" x14ac:dyDescent="0.25">
      <c r="A47" s="54">
        <v>42430</v>
      </c>
      <c r="B47" s="55">
        <v>112.95121605980954</v>
      </c>
      <c r="C47" s="55">
        <f t="shared" si="0"/>
        <v>1.0888910853622917</v>
      </c>
      <c r="D47" s="56">
        <f>SUM(B$45:B47)/SUM(B$33:B35)*100-100</f>
        <v>1.6759390605117943</v>
      </c>
      <c r="F47" s="3" t="s">
        <v>4</v>
      </c>
    </row>
    <row r="48" spans="1:6" ht="13.5" customHeight="1" x14ac:dyDescent="0.25">
      <c r="A48" s="54">
        <v>42461</v>
      </c>
      <c r="B48" s="55">
        <v>112.28170499049693</v>
      </c>
      <c r="C48" s="55">
        <f t="shared" si="0"/>
        <v>4.2970940830414861</v>
      </c>
      <c r="D48" s="56">
        <f>SUM(B$45:B48)/SUM(B$33:B36)*100-100</f>
        <v>2.3256682935235347</v>
      </c>
      <c r="F48" s="3" t="s">
        <v>5</v>
      </c>
    </row>
    <row r="49" spans="1:6" ht="13.5" customHeight="1" x14ac:dyDescent="0.25">
      <c r="A49" s="54">
        <v>42491</v>
      </c>
      <c r="B49" s="55">
        <v>111.11467775915966</v>
      </c>
      <c r="C49" s="55">
        <f t="shared" si="0"/>
        <v>4.1665028410682936</v>
      </c>
      <c r="D49" s="56">
        <f>SUM(B$45:B49)/SUM(B$33:B37)*100-100</f>
        <v>2.6886451082770861</v>
      </c>
      <c r="F49" s="3" t="s">
        <v>4</v>
      </c>
    </row>
    <row r="50" spans="1:6" ht="13.5" customHeight="1" x14ac:dyDescent="0.25">
      <c r="A50" s="54">
        <v>42522</v>
      </c>
      <c r="B50" s="55">
        <v>108.39295105389535</v>
      </c>
      <c r="C50" s="55">
        <f t="shared" si="0"/>
        <v>2.6274500455958361</v>
      </c>
      <c r="D50" s="56">
        <f>SUM(B$45:B50)/SUM(B$33:B38)*100-100</f>
        <v>2.6786492229193755</v>
      </c>
      <c r="F50" s="3" t="s">
        <v>6</v>
      </c>
    </row>
    <row r="51" spans="1:6" ht="13.5" customHeight="1" x14ac:dyDescent="0.25">
      <c r="A51" s="54">
        <v>42552</v>
      </c>
      <c r="B51" s="55">
        <v>109.34934941997597</v>
      </c>
      <c r="C51" s="55">
        <f t="shared" si="0"/>
        <v>0.59618367523653149</v>
      </c>
      <c r="D51" s="56">
        <f>SUM(B$45:B51)/SUM(B$33:B39)*100-100</f>
        <v>2.3789435700288095</v>
      </c>
      <c r="F51" s="3" t="s">
        <v>6</v>
      </c>
    </row>
    <row r="52" spans="1:6" ht="13.5" customHeight="1" x14ac:dyDescent="0.25">
      <c r="A52" s="54">
        <v>42583</v>
      </c>
      <c r="B52" s="55">
        <v>110.41412449909532</v>
      </c>
      <c r="C52" s="55">
        <f t="shared" si="0"/>
        <v>2.6896603907745629</v>
      </c>
      <c r="D52" s="56">
        <f>SUM(B$45:B52)/SUM(B$33:B40)*100-100</f>
        <v>2.4176642572803786</v>
      </c>
      <c r="F52" s="3" t="s">
        <v>5</v>
      </c>
    </row>
    <row r="53" spans="1:6" ht="13.5" customHeight="1" x14ac:dyDescent="0.25">
      <c r="A53" s="54">
        <v>42614</v>
      </c>
      <c r="B53" s="55">
        <v>109.80093914321549</v>
      </c>
      <c r="C53" s="55">
        <f t="shared" si="0"/>
        <v>2.9465999866379491</v>
      </c>
      <c r="D53" s="56">
        <f>SUM(B$45:B53)/SUM(B$33:B41)*100-100</f>
        <v>2.4758557425602135</v>
      </c>
      <c r="F53" s="3" t="s">
        <v>7</v>
      </c>
    </row>
    <row r="54" spans="1:6" ht="13.5" customHeight="1" x14ac:dyDescent="0.25">
      <c r="A54" s="54">
        <v>42644</v>
      </c>
      <c r="B54" s="55">
        <v>110.43027409925232</v>
      </c>
      <c r="C54" s="55">
        <f t="shared" si="0"/>
        <v>1.8158672852057123</v>
      </c>
      <c r="D54" s="56">
        <f>SUM(B$45:B54)/SUM(B$33:B42)*100-100</f>
        <v>2.4094485169168394</v>
      </c>
      <c r="F54" s="3" t="s">
        <v>8</v>
      </c>
    </row>
    <row r="55" spans="1:6" ht="13.5" customHeight="1" x14ac:dyDescent="0.25">
      <c r="A55" s="54">
        <v>42675</v>
      </c>
      <c r="B55" s="55">
        <v>114.99786151630528</v>
      </c>
      <c r="C55" s="55">
        <f t="shared" si="0"/>
        <v>3.1901593640848631</v>
      </c>
      <c r="D55" s="56">
        <f>SUM(B$45:B55)/SUM(B$33:B43)*100-100</f>
        <v>2.4825996244750854</v>
      </c>
      <c r="F55" s="3" t="s">
        <v>9</v>
      </c>
    </row>
    <row r="56" spans="1:6" ht="13.5" customHeight="1" x14ac:dyDescent="0.25">
      <c r="A56" s="57">
        <v>42705</v>
      </c>
      <c r="B56" s="58">
        <v>120.64310367720977</v>
      </c>
      <c r="C56" s="58">
        <f t="shared" si="0"/>
        <v>4.6925508418676429</v>
      </c>
      <c r="D56" s="59">
        <f>SUM(B$45:B56)/SUM(B$33:B44)*100-100</f>
        <v>2.6778027160558509</v>
      </c>
      <c r="F56" s="3" t="s">
        <v>10</v>
      </c>
    </row>
    <row r="57" spans="1:6" ht="13.5" customHeight="1" x14ac:dyDescent="0.25">
      <c r="A57" s="60">
        <v>42736</v>
      </c>
      <c r="B57" s="61">
        <v>115.40754015005371</v>
      </c>
      <c r="C57" s="61">
        <f t="shared" si="0"/>
        <v>5.1622859847317812</v>
      </c>
      <c r="D57" s="48">
        <f>SUM(B$57:B57)/SUM(B$45:B45)*100-100</f>
        <v>5.1622859847317812</v>
      </c>
      <c r="F57" s="3">
        <f>+F45+1</f>
        <v>2017</v>
      </c>
    </row>
    <row r="58" spans="1:6" ht="13.5" customHeight="1" x14ac:dyDescent="0.25">
      <c r="A58" s="47">
        <v>42767</v>
      </c>
      <c r="B58" s="48">
        <v>114.31035375685646</v>
      </c>
      <c r="C58" s="48">
        <f t="shared" si="0"/>
        <v>4.4573524257135659</v>
      </c>
      <c r="D58" s="48">
        <f>SUM(B$57:B58)/SUM(B$45:B46)*100-100</f>
        <v>4.8103173602907816</v>
      </c>
      <c r="F58" s="3" t="s">
        <v>3</v>
      </c>
    </row>
    <row r="59" spans="1:6" ht="13.5" customHeight="1" x14ac:dyDescent="0.25">
      <c r="A59" s="47">
        <v>42795</v>
      </c>
      <c r="B59" s="48">
        <v>118.0807464526096</v>
      </c>
      <c r="C59" s="48">
        <f t="shared" si="0"/>
        <v>4.5413680097821043</v>
      </c>
      <c r="D59" s="48">
        <f>SUM(B$57:B59)/SUM(B$45:B47)*100-100</f>
        <v>4.7188516309113453</v>
      </c>
      <c r="F59" s="3" t="s">
        <v>4</v>
      </c>
    </row>
    <row r="60" spans="1:6" ht="13.5" customHeight="1" x14ac:dyDescent="0.25">
      <c r="A60" s="47">
        <v>42826</v>
      </c>
      <c r="B60" s="48">
        <v>114.68673018181772</v>
      </c>
      <c r="C60" s="48">
        <f t="shared" si="0"/>
        <v>2.1419564224860466</v>
      </c>
      <c r="D60" s="48">
        <f>SUM(B$57:B60)/SUM(B$45:B48)*100-100</f>
        <v>4.0677870393421216</v>
      </c>
      <c r="F60" s="3" t="s">
        <v>5</v>
      </c>
    </row>
    <row r="61" spans="1:6" ht="13.5" customHeight="1" x14ac:dyDescent="0.25">
      <c r="A61" s="47">
        <v>42856</v>
      </c>
      <c r="B61" s="48">
        <v>113.71876611734109</v>
      </c>
      <c r="C61" s="48">
        <f t="shared" si="0"/>
        <v>2.3436042930581777</v>
      </c>
      <c r="D61" s="48">
        <f>SUM(B$57:B61)/SUM(B$45:B49)*100-100</f>
        <v>3.7229188919927054</v>
      </c>
      <c r="F61" s="3" t="s">
        <v>4</v>
      </c>
    </row>
    <row r="62" spans="1:6" ht="13.5" customHeight="1" x14ac:dyDescent="0.25">
      <c r="A62" s="47">
        <v>42887</v>
      </c>
      <c r="B62" s="48">
        <v>111.64310522335563</v>
      </c>
      <c r="C62" s="48">
        <f t="shared" si="0"/>
        <v>2.9984921877846489</v>
      </c>
      <c r="D62" s="48">
        <f>SUM(B$57:B62)/SUM(B$45:B50)*100-100</f>
        <v>3.6046466783732853</v>
      </c>
      <c r="F62" s="3" t="s">
        <v>6</v>
      </c>
    </row>
    <row r="63" spans="1:6" ht="13.5" customHeight="1" x14ac:dyDescent="0.25">
      <c r="A63" s="47">
        <v>42917</v>
      </c>
      <c r="B63" s="48">
        <v>113.83824576751793</v>
      </c>
      <c r="C63" s="48">
        <f t="shared" si="0"/>
        <v>4.1050965290168762</v>
      </c>
      <c r="D63" s="48">
        <f>SUM(B$57:B63)/SUM(B$45:B51)*100-100</f>
        <v>3.6754165706603033</v>
      </c>
      <c r="F63" s="3" t="s">
        <v>6</v>
      </c>
    </row>
    <row r="64" spans="1:6" ht="13.5" customHeight="1" x14ac:dyDescent="0.25">
      <c r="A64" s="47">
        <v>42948</v>
      </c>
      <c r="B64" s="48">
        <v>113.89830430465491</v>
      </c>
      <c r="C64" s="48">
        <f t="shared" si="0"/>
        <v>3.1555562491356142</v>
      </c>
      <c r="D64" s="48">
        <f>SUM(B$57:B64)/SUM(B$45:B52)*100-100</f>
        <v>3.6104609384640867</v>
      </c>
      <c r="F64" s="3" t="s">
        <v>5</v>
      </c>
    </row>
    <row r="65" spans="1:6" ht="13.5" customHeight="1" x14ac:dyDescent="0.25">
      <c r="A65" s="47">
        <v>42979</v>
      </c>
      <c r="B65" s="48">
        <v>112.06425251041087</v>
      </c>
      <c r="C65" s="48">
        <f t="shared" si="0"/>
        <v>2.061287803962486</v>
      </c>
      <c r="D65" s="48">
        <f>SUM(B$57:B65)/SUM(B$45:B53)*100-100</f>
        <v>3.4392439125767567</v>
      </c>
      <c r="F65" s="3" t="s">
        <v>7</v>
      </c>
    </row>
    <row r="66" spans="1:6" ht="13.5" customHeight="1" x14ac:dyDescent="0.25">
      <c r="A66" s="47">
        <v>43009</v>
      </c>
      <c r="B66" s="48">
        <v>113.61062299053451</v>
      </c>
      <c r="C66" s="48">
        <f t="shared" si="0"/>
        <v>2.8799610588884121</v>
      </c>
      <c r="D66" s="48">
        <f>SUM(B$57:B66)/SUM(B$45:B54)*100-100</f>
        <v>3.3832957357037117</v>
      </c>
      <c r="F66" s="3" t="s">
        <v>8</v>
      </c>
    </row>
    <row r="67" spans="1:6" ht="13.5" customHeight="1" x14ac:dyDescent="0.25">
      <c r="A67" s="47">
        <v>43040</v>
      </c>
      <c r="B67" s="48">
        <v>116.91956042557251</v>
      </c>
      <c r="C67" s="48">
        <f t="shared" si="0"/>
        <v>1.6710736042641656</v>
      </c>
      <c r="D67" s="48">
        <f>SUM(B$57:B67)/SUM(B$45:B55)*100-100</f>
        <v>3.2217561560103434</v>
      </c>
      <c r="F67" s="3" t="s">
        <v>9</v>
      </c>
    </row>
    <row r="68" spans="1:6" ht="13.5" customHeight="1" x14ac:dyDescent="0.25">
      <c r="A68" s="49">
        <v>43070</v>
      </c>
      <c r="B68" s="50">
        <v>122.62904205856445</v>
      </c>
      <c r="C68" s="50">
        <f t="shared" si="0"/>
        <v>1.6461267331684581</v>
      </c>
      <c r="D68" s="50">
        <f>SUM(B$57:B68)/SUM(B$45:B56)*100-100</f>
        <v>3.0798512854564422</v>
      </c>
      <c r="F68" s="3" t="s">
        <v>10</v>
      </c>
    </row>
    <row r="69" spans="1:6" ht="15" customHeight="1" x14ac:dyDescent="0.25">
      <c r="A69" s="51">
        <v>43101</v>
      </c>
      <c r="B69" s="52">
        <v>117.72796590157371</v>
      </c>
      <c r="C69" s="52">
        <f t="shared" si="0"/>
        <v>2.01063617550723</v>
      </c>
      <c r="D69" s="53">
        <f>SUM(B$69:B69)/SUM(B$57:B57)*100-100</f>
        <v>2.01063617550723</v>
      </c>
      <c r="F69" s="3">
        <f>+F57+1</f>
        <v>2018</v>
      </c>
    </row>
    <row r="70" spans="1:6" ht="15" customHeight="1" x14ac:dyDescent="0.25">
      <c r="A70" s="54">
        <v>43132</v>
      </c>
      <c r="B70" s="55">
        <v>117.75273897690084</v>
      </c>
      <c r="C70" s="55">
        <f t="shared" si="0"/>
        <v>3.0114378154812727</v>
      </c>
      <c r="D70" s="56">
        <f>SUM(B$69:B70)/SUM(B$57:B58)*100-100</f>
        <v>2.508646964132339</v>
      </c>
      <c r="F70" s="3" t="s">
        <v>3</v>
      </c>
    </row>
    <row r="71" spans="1:6" ht="15" customHeight="1" x14ac:dyDescent="0.25">
      <c r="A71" s="54">
        <v>43160</v>
      </c>
      <c r="B71" s="55">
        <v>121.73186209447444</v>
      </c>
      <c r="C71" s="55">
        <f t="shared" si="0"/>
        <v>3.0920499332464573</v>
      </c>
      <c r="D71" s="56">
        <f>SUM(B$69:B71)/SUM(B$57:B59)*100-100</f>
        <v>2.7067174856399703</v>
      </c>
      <c r="F71" s="3" t="s">
        <v>4</v>
      </c>
    </row>
    <row r="72" spans="1:6" ht="15" customHeight="1" x14ac:dyDescent="0.25">
      <c r="A72" s="54">
        <v>43191</v>
      </c>
      <c r="B72" s="55">
        <v>119.49600643114813</v>
      </c>
      <c r="C72" s="55">
        <f t="shared" si="0"/>
        <v>4.1934025337596097</v>
      </c>
      <c r="D72" s="56">
        <f>SUM(B$69:B72)/SUM(B$57:B60)*100-100</f>
        <v>3.0753843837506594</v>
      </c>
      <c r="F72" s="3" t="s">
        <v>5</v>
      </c>
    </row>
    <row r="73" spans="1:6" ht="15" customHeight="1" x14ac:dyDescent="0.25">
      <c r="A73" s="54">
        <v>43221</v>
      </c>
      <c r="B73" s="55">
        <v>118.66552658758076</v>
      </c>
      <c r="C73" s="55">
        <f t="shared" si="0"/>
        <v>4.3499948505731538</v>
      </c>
      <c r="D73" s="56">
        <f>SUM(B$69:B73)/SUM(B$57:B61)*100-100</f>
        <v>3.3269395537774074</v>
      </c>
      <c r="F73" s="3" t="s">
        <v>4</v>
      </c>
    </row>
    <row r="74" spans="1:6" ht="15" customHeight="1" x14ac:dyDescent="0.25">
      <c r="A74" s="54">
        <v>43252</v>
      </c>
      <c r="B74" s="55">
        <v>116.38607164507326</v>
      </c>
      <c r="C74" s="55">
        <f t="shared" si="0"/>
        <v>4.248329005386168</v>
      </c>
      <c r="D74" s="56">
        <f>SUM(B$69:B74)/SUM(B$57:B62)*100-100</f>
        <v>3.4764884263093165</v>
      </c>
      <c r="F74" s="3" t="s">
        <v>6</v>
      </c>
    </row>
    <row r="75" spans="1:6" ht="15" customHeight="1" x14ac:dyDescent="0.25">
      <c r="A75" s="54">
        <v>43282</v>
      </c>
      <c r="B75" s="55">
        <v>118.2215589634497</v>
      </c>
      <c r="C75" s="55">
        <f t="shared" si="0"/>
        <v>3.8504750019456822</v>
      </c>
      <c r="D75" s="56">
        <f>SUM(B$69:B75)/SUM(B$57:B63)*100-100</f>
        <v>3.5295940099414622</v>
      </c>
      <c r="F75" s="3" t="s">
        <v>6</v>
      </c>
    </row>
    <row r="76" spans="1:6" ht="15" customHeight="1" x14ac:dyDescent="0.25">
      <c r="A76" s="54">
        <v>43313</v>
      </c>
      <c r="B76" s="55">
        <v>118.00984895519923</v>
      </c>
      <c r="C76" s="55">
        <f t="shared" si="0"/>
        <v>3.6098383339814717</v>
      </c>
      <c r="D76" s="56">
        <f>SUM(B$69:B76)/SUM(B$57:B64)*100-100</f>
        <v>3.5395763758576635</v>
      </c>
      <c r="F76" s="3" t="s">
        <v>5</v>
      </c>
    </row>
    <row r="77" spans="1:6" ht="15" customHeight="1" x14ac:dyDescent="0.25">
      <c r="A77" s="54">
        <v>43344</v>
      </c>
      <c r="B77" s="55">
        <v>115.44736725854446</v>
      </c>
      <c r="C77" s="55">
        <f t="shared" si="0"/>
        <v>3.0189062723809315</v>
      </c>
      <c r="D77" s="56">
        <f>SUM(B$69:B77)/SUM(B$57:B65)*100-100</f>
        <v>3.4827976895506936</v>
      </c>
      <c r="F77" s="3" t="s">
        <v>7</v>
      </c>
    </row>
    <row r="78" spans="1:6" ht="15" customHeight="1" x14ac:dyDescent="0.25">
      <c r="A78" s="54">
        <v>43374</v>
      </c>
      <c r="B78" s="55">
        <v>118.05227064071046</v>
      </c>
      <c r="C78" s="55">
        <f t="shared" si="0"/>
        <v>3.9095355110815717</v>
      </c>
      <c r="D78" s="56">
        <f>SUM(B$69:B78)/SUM(B$57:B66)*100-100</f>
        <v>3.5252788124900576</v>
      </c>
      <c r="F78" s="3" t="s">
        <v>8</v>
      </c>
    </row>
    <row r="79" spans="1:6" ht="15" customHeight="1" x14ac:dyDescent="0.25">
      <c r="A79" s="54">
        <v>43405</v>
      </c>
      <c r="B79" s="55">
        <v>121.16419592973145</v>
      </c>
      <c r="C79" s="55">
        <f t="shared" si="0"/>
        <v>3.6303895504815387</v>
      </c>
      <c r="D79" s="56">
        <f>SUM(B$69:B79)/SUM(B$57:B67)*100-100</f>
        <v>3.5350465075666477</v>
      </c>
      <c r="F79" s="3" t="s">
        <v>9</v>
      </c>
    </row>
    <row r="80" spans="1:6" ht="15" customHeight="1" x14ac:dyDescent="0.25">
      <c r="A80" s="57">
        <v>43435</v>
      </c>
      <c r="B80" s="58">
        <v>125.19421314323006</v>
      </c>
      <c r="C80" s="58">
        <f t="shared" si="0"/>
        <v>2.0918136858971224</v>
      </c>
      <c r="D80" s="59">
        <f>SUM(B$69:B80)/SUM(B$57:B68)*100-100</f>
        <v>3.4068734726748318</v>
      </c>
      <c r="F80" s="3" t="s">
        <v>10</v>
      </c>
    </row>
    <row r="81" spans="1:6" ht="15" customHeight="1" x14ac:dyDescent="0.25">
      <c r="A81" s="60">
        <v>43466</v>
      </c>
      <c r="B81" s="61">
        <v>121.91605379880613</v>
      </c>
      <c r="C81" s="61">
        <f t="shared" si="0"/>
        <v>3.5574282330961751</v>
      </c>
      <c r="D81" s="48">
        <f>SUM(B$81:B81)/SUM(B$69:B69)*100-100</f>
        <v>3.5574282330961751</v>
      </c>
      <c r="F81" s="3">
        <f>IF(B81=0,"",IF(B81="","",IF(B81&gt;0,F69+1,"")))</f>
        <v>2019</v>
      </c>
    </row>
    <row r="82" spans="1:6" ht="15" customHeight="1" x14ac:dyDescent="0.25">
      <c r="A82" s="47">
        <v>43497</v>
      </c>
      <c r="B82" s="48">
        <v>122.67318302855887</v>
      </c>
      <c r="C82" s="48">
        <f t="shared" si="0"/>
        <v>4.178623864217073</v>
      </c>
      <c r="D82" s="48">
        <f>SUM(B$81:B82)/SUM(B$69:B70)*100-100</f>
        <v>3.8680587242131423</v>
      </c>
      <c r="F82" s="3" t="str">
        <f>IF(B82=0,"",IF(B82="","",IF(B82&gt;0,"f","")))</f>
        <v>f</v>
      </c>
    </row>
    <row r="83" spans="1:6" ht="15" customHeight="1" x14ac:dyDescent="0.25">
      <c r="A83" s="47">
        <v>43525</v>
      </c>
      <c r="B83" s="48">
        <v>125.94286993142036</v>
      </c>
      <c r="C83" s="48">
        <f t="shared" si="0"/>
        <v>3.4592486835351508</v>
      </c>
      <c r="D83" s="48">
        <f>SUM(B$81:B83)/SUM(B$69:B71)*100-100</f>
        <v>3.7287433358538635</v>
      </c>
      <c r="F83" s="3" t="str">
        <f>IF(B83=0,"",IF(B83="","",IF(B83&gt;0,"m","")))</f>
        <v>m</v>
      </c>
    </row>
    <row r="84" spans="1:6" ht="15" customHeight="1" x14ac:dyDescent="0.25">
      <c r="A84" s="47">
        <v>43556</v>
      </c>
      <c r="B84" s="48">
        <v>123.97271227557616</v>
      </c>
      <c r="C84" s="48">
        <f t="shared" si="0"/>
        <v>3.7463225576558727</v>
      </c>
      <c r="D84" s="48">
        <f>SUM(B$81:B84)/SUM(B$69:B72)*100-100</f>
        <v>3.733149899777203</v>
      </c>
      <c r="F84" s="3" t="str">
        <f>IF(B84=0,"",IF(B84="","",IF(B84&gt;0,"a","")))</f>
        <v>a</v>
      </c>
    </row>
    <row r="85" spans="1:6" ht="15" customHeight="1" x14ac:dyDescent="0.25">
      <c r="A85" s="47">
        <v>43586</v>
      </c>
      <c r="B85" s="48">
        <v>123.67936959146709</v>
      </c>
      <c r="C85" s="48">
        <f t="shared" ref="C85:C148" si="1">IFERROR(IF(B85/B73*100-100=-100,"",B85/B73*100-100),"")</f>
        <v>4.2251891918971864</v>
      </c>
      <c r="D85" s="48">
        <f>SUM(B$81:B85)/SUM(B$69:B73)*100-100</f>
        <v>3.8312195029091072</v>
      </c>
      <c r="F85" s="3" t="str">
        <f>IF(B85=0,"",IF(B85="","",IF(B85&gt;0,"m","")))</f>
        <v>m</v>
      </c>
    </row>
    <row r="86" spans="1:6" ht="15" customHeight="1" x14ac:dyDescent="0.25">
      <c r="A86" s="47">
        <v>43617</v>
      </c>
      <c r="B86" s="48">
        <v>120.49404589940934</v>
      </c>
      <c r="C86" s="48">
        <f t="shared" si="1"/>
        <v>3.529609854745857</v>
      </c>
      <c r="D86" s="48">
        <f>SUM(B$81:B86)/SUM(B$69:B74)*100-100</f>
        <v>3.7819006964925279</v>
      </c>
      <c r="F86" s="3" t="str">
        <f>IF(B86=0,"",IF(B86="","",IF(B86&gt;0,"j","")))</f>
        <v>j</v>
      </c>
    </row>
    <row r="87" spans="1:6" ht="15" customHeight="1" x14ac:dyDescent="0.25">
      <c r="A87" s="47">
        <v>43647</v>
      </c>
      <c r="B87" s="48">
        <v>123.0369850234205</v>
      </c>
      <c r="C87" s="48">
        <f t="shared" si="1"/>
        <v>4.0732215868169703</v>
      </c>
      <c r="D87" s="48">
        <f>SUM(B$81:B87)/SUM(B$69:B75)*100-100</f>
        <v>3.8233960795148505</v>
      </c>
      <c r="F87" s="3" t="str">
        <f>IF(B87=0,"",IF(B87="","",IF(B87&gt;0,"j","")))</f>
        <v>j</v>
      </c>
    </row>
    <row r="88" spans="1:6" ht="15" customHeight="1" x14ac:dyDescent="0.25">
      <c r="A88" s="47">
        <v>43678</v>
      </c>
      <c r="B88" s="48">
        <v>121.98891081873782</v>
      </c>
      <c r="C88" s="48">
        <f t="shared" si="1"/>
        <v>3.3718048949026098</v>
      </c>
      <c r="D88" s="48">
        <f>SUM(B$81:B88)/SUM(B$69:B76)*100-100</f>
        <v>3.7671801714467961</v>
      </c>
      <c r="F88" s="3" t="str">
        <f>IF(B88=0,"",IF(B88="","",IF(B88&gt;0,"a","")))</f>
        <v>a</v>
      </c>
    </row>
    <row r="89" spans="1:6" ht="15" customHeight="1" x14ac:dyDescent="0.25">
      <c r="A89" s="47">
        <v>43709</v>
      </c>
      <c r="B89" s="48">
        <v>120.84206510684533</v>
      </c>
      <c r="C89" s="48">
        <f t="shared" si="1"/>
        <v>4.6728634670545972</v>
      </c>
      <c r="D89" s="48">
        <f>SUM(B$81:B89)/SUM(B$69:B77)*100-100</f>
        <v>3.8655015206518613</v>
      </c>
      <c r="F89" s="3" t="str">
        <f>IF(B89=0,"",IF(B89="","",IF(B89&gt;0,"s","")))</f>
        <v>s</v>
      </c>
    </row>
    <row r="90" spans="1:6" ht="15" customHeight="1" x14ac:dyDescent="0.25">
      <c r="A90" s="47">
        <v>43739</v>
      </c>
      <c r="B90" s="48">
        <v>122.92779122768907</v>
      </c>
      <c r="C90" s="48">
        <f t="shared" si="1"/>
        <v>4.1299676495144695</v>
      </c>
      <c r="D90" s="48">
        <f>SUM(B$81:B90)/SUM(B$69:B78)*100-100</f>
        <v>3.8919264542938095</v>
      </c>
      <c r="F90" s="3" t="str">
        <f>IF(B90=0,"",IF(B90="","",IF(B90&gt;0,"o","")))</f>
        <v>o</v>
      </c>
    </row>
    <row r="91" spans="1:6" ht="15" customHeight="1" x14ac:dyDescent="0.25">
      <c r="A91" s="47">
        <v>43770</v>
      </c>
      <c r="B91" s="48">
        <v>127.07408278111649</v>
      </c>
      <c r="C91" s="48">
        <f t="shared" si="1"/>
        <v>4.8775851694773422</v>
      </c>
      <c r="D91" s="48">
        <f>SUM(B$81:B91)/SUM(B$69:B79)*100-100</f>
        <v>3.983605761391658</v>
      </c>
      <c r="F91" s="3" t="str">
        <f>IF(B91=0,"",IF(B91="","",IF(B91&gt;0,"n","")))</f>
        <v>n</v>
      </c>
    </row>
    <row r="92" spans="1:6" ht="15" customHeight="1" x14ac:dyDescent="0.25">
      <c r="A92" s="49">
        <v>43800</v>
      </c>
      <c r="B92" s="50">
        <v>130.67109758032612</v>
      </c>
      <c r="C92" s="50">
        <f t="shared" si="1"/>
        <v>4.3747105394002119</v>
      </c>
      <c r="D92" s="50">
        <f>SUM(B$81:B92)/SUM(B$69:B80)*100-100</f>
        <v>4.0178979263575201</v>
      </c>
      <c r="F92" s="3" t="str">
        <f>IF(B92=0,"",IF(B92="","",IF(B92&gt;0,"d","")))</f>
        <v>d</v>
      </c>
    </row>
    <row r="93" spans="1:6" ht="15" customHeight="1" x14ac:dyDescent="0.25">
      <c r="A93" s="51">
        <v>43831</v>
      </c>
      <c r="B93" s="52">
        <v>127.12849938389616</v>
      </c>
      <c r="C93" s="52">
        <f t="shared" si="1"/>
        <v>4.2754382402271176</v>
      </c>
      <c r="D93" s="53">
        <f>SUM(B$93:B93)/SUM(B$81:B81)*100-100</f>
        <v>4.2754382402271176</v>
      </c>
      <c r="F93" s="3">
        <f>IF(B93=0,"",IF(B93="","",IF(B93&gt;0,F81+1,"")))</f>
        <v>2020</v>
      </c>
    </row>
    <row r="94" spans="1:6" ht="15" customHeight="1" x14ac:dyDescent="0.25">
      <c r="A94" s="54">
        <v>43862</v>
      </c>
      <c r="B94" s="55">
        <v>125.52437088264028</v>
      </c>
      <c r="C94" s="55">
        <f t="shared" si="1"/>
        <v>2.3242144564045759</v>
      </c>
      <c r="D94" s="56">
        <f>SUM(B$93:B94)/SUM(B$81:B82)*100-100</f>
        <v>3.2968063287522682</v>
      </c>
      <c r="F94" s="3" t="str">
        <f>IF(B94=0,"",IF(B94="","",IF(B94&gt;0,"f","")))</f>
        <v>f</v>
      </c>
    </row>
    <row r="95" spans="1:6" ht="15" customHeight="1" x14ac:dyDescent="0.25">
      <c r="A95" s="54">
        <v>43891</v>
      </c>
      <c r="B95" s="55">
        <v>120.91489565316479</v>
      </c>
      <c r="C95" s="55">
        <f t="shared" si="1"/>
        <v>-3.9922659226309918</v>
      </c>
      <c r="D95" s="56">
        <f>SUM(B$93:B95)/SUM(B$81:B83)*100-100</f>
        <v>0.81927020777503401</v>
      </c>
      <c r="F95" s="3" t="str">
        <f>IF(B95=0,"",IF(B95="","",IF(B95&gt;0,"m","")))</f>
        <v>m</v>
      </c>
    </row>
    <row r="96" spans="1:6" ht="15" customHeight="1" x14ac:dyDescent="0.25">
      <c r="A96" s="54">
        <v>43922</v>
      </c>
      <c r="B96" s="55">
        <v>112.091813923693</v>
      </c>
      <c r="C96" s="55">
        <f t="shared" si="1"/>
        <v>-9.5834786008983741</v>
      </c>
      <c r="D96" s="56">
        <f>SUM(B$93:B96)/SUM(B$81:B84)*100-100</f>
        <v>-1.7887063685728606</v>
      </c>
      <c r="F96" s="3" t="str">
        <f>IF(B96=0,"",IF(B96="","",IF(B96&gt;0,"a","")))</f>
        <v>a</v>
      </c>
    </row>
    <row r="97" spans="1:6" ht="15" customHeight="1" x14ac:dyDescent="0.25">
      <c r="A97" s="54">
        <v>43952</v>
      </c>
      <c r="B97" s="55">
        <v>110.96691822434745</v>
      </c>
      <c r="C97" s="55">
        <f t="shared" si="1"/>
        <v>-10.278554466368092</v>
      </c>
      <c r="D97" s="56">
        <f>SUM(B$93:B97)/SUM(B$81:B85)*100-100</f>
        <v>-3.4872601005871502</v>
      </c>
      <c r="F97" s="3" t="str">
        <f>IF(B97=0,"",IF(B97="","",IF(B97&gt;0,"m","")))</f>
        <v>m</v>
      </c>
    </row>
    <row r="98" spans="1:6" ht="15" customHeight="1" x14ac:dyDescent="0.25">
      <c r="A98" s="54">
        <v>43983</v>
      </c>
      <c r="B98" s="55">
        <v>111.00510428227074</v>
      </c>
      <c r="C98" s="55">
        <f t="shared" si="1"/>
        <v>-7.8750294641613721</v>
      </c>
      <c r="D98" s="56">
        <f>SUM(B$93:B98)/SUM(B$81:B86)*100-100</f>
        <v>-4.2029981017621054</v>
      </c>
      <c r="F98" s="3" t="str">
        <f>IF(B98=0,"",IF(B98="","",IF(B98&gt;0,"j","")))</f>
        <v>j</v>
      </c>
    </row>
    <row r="99" spans="1:6" ht="15" customHeight="1" x14ac:dyDescent="0.25">
      <c r="A99" s="54">
        <v>44013</v>
      </c>
      <c r="B99" s="55">
        <v>118.24858632372711</v>
      </c>
      <c r="C99" s="55">
        <f t="shared" si="1"/>
        <v>-3.8918368316501812</v>
      </c>
      <c r="D99" s="56">
        <f>SUM(B$93:B99)/SUM(B$81:B87)*100-100</f>
        <v>-4.1585700312556071</v>
      </c>
      <c r="F99" s="3" t="str">
        <f>IF(B99=0,"",IF(B99="","",IF(B99&gt;0,"j","")))</f>
        <v>j</v>
      </c>
    </row>
    <row r="100" spans="1:6" ht="15" customHeight="1" x14ac:dyDescent="0.25">
      <c r="A100" s="54">
        <v>44044</v>
      </c>
      <c r="B100" s="55">
        <v>120.62995575295652</v>
      </c>
      <c r="C100" s="55">
        <f t="shared" si="1"/>
        <v>-1.1139988517485477</v>
      </c>
      <c r="D100" s="56">
        <f>SUM(B$93:B100)/SUM(B$81:B88)*100-100</f>
        <v>-3.7810134970978453</v>
      </c>
      <c r="F100" s="3" t="str">
        <f>IF(B100=0,"",IF(B100="","",IF(B100&gt;0,"a","")))</f>
        <v>a</v>
      </c>
    </row>
    <row r="101" spans="1:6" ht="15" customHeight="1" x14ac:dyDescent="0.25">
      <c r="A101" s="54">
        <v>44075</v>
      </c>
      <c r="B101" s="55">
        <v>121.82963563469075</v>
      </c>
      <c r="C101" s="55">
        <f>IFERROR(IF(B101/B89*100-100=-100,"",B101/B89*100-100),"")</f>
        <v>0.81724069095660923</v>
      </c>
      <c r="D101" s="56">
        <f>SUM(B$93:B101)/SUM(B$81:B89)*100-100</f>
        <v>-3.2779448755703129</v>
      </c>
      <c r="F101" s="3" t="str">
        <f>IF(B101=0,"",IF(B101="","",IF(B101&gt;0,"s","")))</f>
        <v>s</v>
      </c>
    </row>
    <row r="102" spans="1:6" ht="15" customHeight="1" x14ac:dyDescent="0.25">
      <c r="A102" s="54">
        <v>44105</v>
      </c>
      <c r="B102" s="55">
        <v>125.70014474102258</v>
      </c>
      <c r="C102" s="55">
        <f t="shared" si="1"/>
        <v>2.2552699317589742</v>
      </c>
      <c r="D102" s="56">
        <f>SUM(B$93:B102)/SUM(B$81:B90)*100-100</f>
        <v>-2.7238102201542063</v>
      </c>
      <c r="F102" s="3" t="str">
        <f>IF(B102=0,"",IF(B102="","",IF(B102&gt;0,"o","")))</f>
        <v>o</v>
      </c>
    </row>
    <row r="103" spans="1:6" ht="15" customHeight="1" x14ac:dyDescent="0.25">
      <c r="A103" s="54">
        <v>44136</v>
      </c>
      <c r="B103" s="55">
        <v>128.69462661255801</v>
      </c>
      <c r="C103" s="55">
        <f t="shared" si="1"/>
        <v>1.2752748601246253</v>
      </c>
      <c r="D103" s="56">
        <f>SUM(B$93:B103)/SUM(B$81:B91)*100-100</f>
        <v>-2.3486444508551898</v>
      </c>
      <c r="F103" s="3" t="str">
        <f>IF(B103=0,"",IF(B103="","",IF(B103&gt;0,"n","")))</f>
        <v>n</v>
      </c>
    </row>
    <row r="104" spans="1:6" ht="15" customHeight="1" x14ac:dyDescent="0.25">
      <c r="A104" s="57">
        <v>44166</v>
      </c>
      <c r="B104" s="58">
        <v>135.96525756355274</v>
      </c>
      <c r="C104" s="58">
        <f t="shared" si="1"/>
        <v>4.05151566127482</v>
      </c>
      <c r="D104" s="59">
        <f>SUM(B$93:B104)/SUM(B$81:B92)*100-100</f>
        <v>-1.7855518345678263</v>
      </c>
      <c r="F104" s="3" t="str">
        <f>IF(B104=0,"",IF(B104="","",IF(B104&gt;0,"d","")))</f>
        <v>d</v>
      </c>
    </row>
    <row r="105" spans="1:6" ht="15" customHeight="1" x14ac:dyDescent="0.25">
      <c r="A105" s="60">
        <v>44197</v>
      </c>
      <c r="B105" s="61">
        <v>128.84071104335001</v>
      </c>
      <c r="C105" s="61">
        <f t="shared" si="1"/>
        <v>1.3468354206584365</v>
      </c>
      <c r="D105" s="48">
        <f>SUM(B$105:B105)/SUM(B$93:B93)*100-100</f>
        <v>1.3468354206584365</v>
      </c>
      <c r="F105" s="3">
        <f>IF(B105=0,"",IF(B105="","",IF(B105&gt;0,F93+1,"")))</f>
        <v>2021</v>
      </c>
    </row>
    <row r="106" spans="1:6" ht="15" customHeight="1" x14ac:dyDescent="0.25">
      <c r="A106" s="47">
        <v>44228</v>
      </c>
      <c r="B106" s="48">
        <v>128.52544443905018</v>
      </c>
      <c r="C106" s="48">
        <f t="shared" si="1"/>
        <v>2.3908293945689394</v>
      </c>
      <c r="D106" s="48">
        <f>SUM(B$105:B106)/SUM(B$93:B94)*100-100</f>
        <v>1.8655181755471233</v>
      </c>
      <c r="F106" s="3" t="str">
        <f>IF(B106=0,"",IF(B106="","",IF(B106&gt;0,"f","")))</f>
        <v>f</v>
      </c>
    </row>
    <row r="107" spans="1:6" ht="15" customHeight="1" x14ac:dyDescent="0.25">
      <c r="A107" s="47">
        <v>44256</v>
      </c>
      <c r="B107" s="48">
        <v>132.98335712564764</v>
      </c>
      <c r="C107" s="48">
        <f t="shared" si="1"/>
        <v>9.9809551232631577</v>
      </c>
      <c r="D107" s="48">
        <f>SUM(B$105:B107)/SUM(B$93:B95)*100-100</f>
        <v>4.4922898117376207</v>
      </c>
      <c r="F107" s="3" t="str">
        <f>IF(B107=0,"",IF(B107="","",IF(B107&gt;0,"m","")))</f>
        <v>m</v>
      </c>
    </row>
    <row r="108" spans="1:6" ht="15" customHeight="1" x14ac:dyDescent="0.25">
      <c r="A108" s="47">
        <v>44287</v>
      </c>
      <c r="B108" s="48">
        <v>129.4117762475548</v>
      </c>
      <c r="C108" s="48">
        <f t="shared" si="1"/>
        <v>15.451585372373785</v>
      </c>
      <c r="D108" s="48">
        <f>SUM(B$105:B108)/SUM(B$93:B96)*100-100</f>
        <v>7.0217309464388364</v>
      </c>
      <c r="F108" s="3" t="str">
        <f>IF(B108=0,"",IF(B108="","",IF(B108&gt;0,"a","")))</f>
        <v>a</v>
      </c>
    </row>
    <row r="109" spans="1:6" ht="15" customHeight="1" x14ac:dyDescent="0.25">
      <c r="A109" s="47">
        <v>44317</v>
      </c>
      <c r="B109" s="48">
        <v>129.44362545761771</v>
      </c>
      <c r="C109" s="48">
        <f t="shared" si="1"/>
        <v>16.650644650611056</v>
      </c>
      <c r="D109" s="48">
        <f>SUM(B$105:B109)/SUM(B$93:B97)*100-100</f>
        <v>8.8126183492957892</v>
      </c>
      <c r="F109" s="3" t="str">
        <f>IF(B109=0,"",IF(B109="","",IF(B109&gt;0,"m","")))</f>
        <v>m</v>
      </c>
    </row>
    <row r="110" spans="1:6" ht="15" customHeight="1" x14ac:dyDescent="0.25">
      <c r="A110" s="47">
        <v>44348</v>
      </c>
      <c r="B110" s="48">
        <v>127.13431341006937</v>
      </c>
      <c r="C110" s="48">
        <f t="shared" si="1"/>
        <v>14.530150871967365</v>
      </c>
      <c r="D110" s="48">
        <f>SUM(B$105:B110)/SUM(B$93:B98)*100-100</f>
        <v>9.7095190696829405</v>
      </c>
      <c r="F110" s="3" t="str">
        <f>IF(B110=0,"",IF(B110="","",IF(B110&gt;0,"j","")))</f>
        <v>j</v>
      </c>
    </row>
    <row r="111" spans="1:6" ht="15" customHeight="1" x14ac:dyDescent="0.25">
      <c r="A111" s="47">
        <v>44378</v>
      </c>
      <c r="B111" s="48">
        <v>130.99580128769199</v>
      </c>
      <c r="C111" s="48">
        <f t="shared" si="1"/>
        <v>10.780014679471137</v>
      </c>
      <c r="D111" s="48">
        <f>SUM(B$105:B111)/SUM(B$93:B99)*100-100</f>
        <v>9.8627914138549073</v>
      </c>
      <c r="F111" s="3" t="str">
        <f>IF(B111=0,"",IF(B111="","",IF(B111&gt;0,"j","")))</f>
        <v>j</v>
      </c>
    </row>
    <row r="112" spans="1:6" ht="15" customHeight="1" x14ac:dyDescent="0.25">
      <c r="A112" s="47">
        <v>44409</v>
      </c>
      <c r="B112" s="48">
        <v>129.96769859291567</v>
      </c>
      <c r="C112" s="48">
        <f t="shared" si="1"/>
        <v>7.7408159371974818</v>
      </c>
      <c r="D112" s="48">
        <f>SUM(B$105:B112)/SUM(B$93:B100)*100-100</f>
        <v>9.5923518318120813</v>
      </c>
      <c r="F112" s="3" t="str">
        <f>IF(B112=0,"",IF(B112="","",IF(B112&gt;0,"a","")))</f>
        <v>a</v>
      </c>
    </row>
    <row r="113" spans="1:6" ht="15" customHeight="1" x14ac:dyDescent="0.25">
      <c r="A113" s="47">
        <v>44440</v>
      </c>
      <c r="B113" s="48">
        <v>129.12160551342723</v>
      </c>
      <c r="C113" s="48">
        <f t="shared" si="1"/>
        <v>5.9853826540215778</v>
      </c>
      <c r="D113" s="48">
        <f>SUM(B$105:B113)/SUM(B$93:B101)*100-100</f>
        <v>9.1810260075031493</v>
      </c>
      <c r="F113" s="3" t="str">
        <f>IF(B113=0,"",IF(B113="","",IF(B113&gt;0,"s","")))</f>
        <v>s</v>
      </c>
    </row>
    <row r="114" spans="1:6" ht="15" customHeight="1" x14ac:dyDescent="0.25">
      <c r="A114" s="47">
        <v>44470</v>
      </c>
      <c r="B114" s="48">
        <v>131.42590163835771</v>
      </c>
      <c r="C114" s="48">
        <f t="shared" si="1"/>
        <v>4.5550917297126432</v>
      </c>
      <c r="D114" s="48">
        <f>SUM(B$105:B114)/SUM(B$93:B102)*100-100</f>
        <v>8.6940401067788287</v>
      </c>
      <c r="F114" s="3" t="str">
        <f>IF(B114=0,"",IF(B114="","",IF(B114&gt;0,"o","")))</f>
        <v>o</v>
      </c>
    </row>
    <row r="115" spans="1:6" ht="15" customHeight="1" x14ac:dyDescent="0.25">
      <c r="A115" s="47">
        <v>44501</v>
      </c>
      <c r="B115" s="48">
        <v>136.69449678289152</v>
      </c>
      <c r="C115" s="48">
        <f t="shared" si="1"/>
        <v>6.2161648709837323</v>
      </c>
      <c r="D115" s="48">
        <f>SUM(B$105:B115)/SUM(B$93:B103)*100-100</f>
        <v>8.4529567934851428</v>
      </c>
      <c r="F115" s="3" t="str">
        <f>IF(B115=0,"",IF(B115="","",IF(B115&gt;0,"n","")))</f>
        <v>n</v>
      </c>
    </row>
    <row r="116" spans="1:6" ht="15" customHeight="1" x14ac:dyDescent="0.25">
      <c r="A116" s="49">
        <v>44531</v>
      </c>
      <c r="B116" s="50">
        <v>141.45939719456507</v>
      </c>
      <c r="C116" s="50">
        <f t="shared" si="1"/>
        <v>4.0408408217402609</v>
      </c>
      <c r="D116" s="50">
        <f>SUM(B$105:B116)/SUM(B$93:B104)*100-100</f>
        <v>8.0417039223967208</v>
      </c>
      <c r="F116" s="3" t="str">
        <f>IF(B116=0,"",IF(B116="","",IF(B116&gt;0,"d","")))</f>
        <v>d</v>
      </c>
    </row>
    <row r="117" spans="1:6" ht="15" customHeight="1" x14ac:dyDescent="0.25">
      <c r="A117" s="51">
        <v>44562</v>
      </c>
      <c r="B117" s="52">
        <v>134.83032107210994</v>
      </c>
      <c r="C117" s="52">
        <f t="shared" si="1"/>
        <v>4.6488489393268395</v>
      </c>
      <c r="D117" s="53">
        <f>SUM(B$117:B117)/SUM(B$105:B105)*100-100</f>
        <v>4.6488489393268395</v>
      </c>
      <c r="F117" s="3">
        <f>IF(B117=0,"",IF(B117="","",IF(B117&gt;0,F105+1,"")))</f>
        <v>2022</v>
      </c>
    </row>
    <row r="118" spans="1:6" ht="15" customHeight="1" x14ac:dyDescent="0.25">
      <c r="A118" s="54">
        <v>44593</v>
      </c>
      <c r="B118" s="55">
        <v>134.25797829654607</v>
      </c>
      <c r="C118" s="55">
        <f t="shared" si="1"/>
        <v>4.460232666391903</v>
      </c>
      <c r="D118" s="56">
        <f>SUM(B$117:B118)/SUM(B$105:B106)*100-100</f>
        <v>4.5546563277848833</v>
      </c>
      <c r="F118" s="3" t="str">
        <f>IF(B118=0,"",IF(B118="","",IF(B118&gt;0,"f","")))</f>
        <v>f</v>
      </c>
    </row>
    <row r="119" spans="1:6" ht="15" customHeight="1" x14ac:dyDescent="0.25">
      <c r="A119" s="54">
        <v>44621</v>
      </c>
      <c r="B119" s="55">
        <v>139.0554063798173</v>
      </c>
      <c r="C119" s="55">
        <f t="shared" si="1"/>
        <v>4.5660219334307897</v>
      </c>
      <c r="D119" s="56">
        <f>SUM(B$117:B119)/SUM(B$105:B107)*100-100</f>
        <v>4.5585283356797106</v>
      </c>
      <c r="F119" s="3" t="str">
        <f>IF(B119=0,"",IF(B119="","",IF(B119&gt;0,"m","")))</f>
        <v>m</v>
      </c>
    </row>
    <row r="120" spans="1:6" ht="15" customHeight="1" x14ac:dyDescent="0.25">
      <c r="A120" s="54">
        <v>44652</v>
      </c>
      <c r="B120" s="55">
        <v>135.76863746329775</v>
      </c>
      <c r="C120" s="55">
        <f t="shared" si="1"/>
        <v>4.9121195922562322</v>
      </c>
      <c r="D120" s="56">
        <f>SUM(B$117:B120)/SUM(B$105:B108)*100-100</f>
        <v>4.6465665823908466</v>
      </c>
      <c r="F120" s="3" t="str">
        <f>IF(B120=0,"",IF(B120="","",IF(B120&gt;0,"a","")))</f>
        <v>a</v>
      </c>
    </row>
    <row r="121" spans="1:6" ht="15" customHeight="1" x14ac:dyDescent="0.25">
      <c r="A121" s="54">
        <v>44682</v>
      </c>
      <c r="B121" s="55">
        <v>136.11217742837388</v>
      </c>
      <c r="C121" s="55">
        <f t="shared" si="1"/>
        <v>5.1517036448732512</v>
      </c>
      <c r="D121" s="56">
        <f>SUM(B$117:B121)/SUM(B$105:B109)*100-100</f>
        <v>4.7472848167712982</v>
      </c>
      <c r="F121" s="3" t="str">
        <f>IF(B121=0,"",IF(B121="","",IF(B121&gt;0,"m","")))</f>
        <v>m</v>
      </c>
    </row>
    <row r="122" spans="1:6" ht="15" customHeight="1" x14ac:dyDescent="0.25">
      <c r="A122" s="54">
        <v>44713</v>
      </c>
      <c r="B122" s="55">
        <v>132.56306676724759</v>
      </c>
      <c r="C122" s="55">
        <f t="shared" si="1"/>
        <v>4.2700929525358617</v>
      </c>
      <c r="D122" s="56">
        <f>SUM(B$117:B122)/SUM(B$105:B110)*100-100</f>
        <v>4.6691392615062881</v>
      </c>
      <c r="F122" s="3" t="str">
        <f>IF(B122=0,"",IF(B122="","",IF(B122&gt;0,"j","")))</f>
        <v>j</v>
      </c>
    </row>
    <row r="123" spans="1:6" ht="15" customHeight="1" x14ac:dyDescent="0.25">
      <c r="A123" s="54">
        <v>44743</v>
      </c>
      <c r="B123" s="55">
        <v>135.54303483843631</v>
      </c>
      <c r="C123" s="55">
        <f t="shared" si="1"/>
        <v>3.4712819083092086</v>
      </c>
      <c r="D123" s="56">
        <f>SUM(B$117:B123)/SUM(B$105:B111)*100-100</f>
        <v>4.4961995217263251</v>
      </c>
      <c r="F123" s="3" t="str">
        <f>IF(B123=0,"",IF(B123="","",IF(B123&gt;0,"j","")))</f>
        <v>j</v>
      </c>
    </row>
    <row r="124" spans="1:6" ht="15" customHeight="1" x14ac:dyDescent="0.25">
      <c r="A124" s="54">
        <v>44774</v>
      </c>
      <c r="B124" s="55">
        <v>136.03600960826282</v>
      </c>
      <c r="C124" s="55">
        <f t="shared" si="1"/>
        <v>4.6690916905086368</v>
      </c>
      <c r="D124" s="56">
        <f>SUM(B$117:B124)/SUM(B$105:B112)*100-100</f>
        <v>4.5178618548942495</v>
      </c>
      <c r="F124" s="3" t="str">
        <f>IF(B124=0,"",IF(B124="","",IF(B124&gt;0,"a","")))</f>
        <v>a</v>
      </c>
    </row>
    <row r="125" spans="1:6" ht="15" customHeight="1" x14ac:dyDescent="0.25">
      <c r="A125" s="54">
        <v>44805</v>
      </c>
      <c r="B125" s="55">
        <v>134.05927352722259</v>
      </c>
      <c r="C125" s="55">
        <f t="shared" si="1"/>
        <v>3.8240447786888012</v>
      </c>
      <c r="D125" s="56">
        <f>SUM(B$117:B125)/SUM(B$105:B113)*100-100</f>
        <v>4.4410572373389385</v>
      </c>
      <c r="F125" s="3" t="str">
        <f>IF(B125=0,"",IF(B125="","",IF(B125&gt;0,"s","")))</f>
        <v>s</v>
      </c>
    </row>
    <row r="126" spans="1:6" ht="15" customHeight="1" x14ac:dyDescent="0.25">
      <c r="A126" s="54">
        <v>44835</v>
      </c>
      <c r="B126" s="55">
        <v>136.29124362253654</v>
      </c>
      <c r="C126" s="55">
        <f t="shared" si="1"/>
        <v>3.7019658404678069</v>
      </c>
      <c r="D126" s="56">
        <f>SUM(B$117:B126)/SUM(B$105:B114)*100-100</f>
        <v>4.3662136609186888</v>
      </c>
      <c r="F126" s="3" t="str">
        <f>IF(B126=0,"",IF(B126="","",IF(B126&gt;0,"o","")))</f>
        <v>o</v>
      </c>
    </row>
    <row r="127" spans="1:6" ht="15" customHeight="1" x14ac:dyDescent="0.25">
      <c r="A127" s="54">
        <v>44866</v>
      </c>
      <c r="B127" s="55">
        <v>141.23827542523969</v>
      </c>
      <c r="C127" s="55">
        <f t="shared" si="1"/>
        <v>3.3240391890574301</v>
      </c>
      <c r="D127" s="56">
        <f>SUM(B$117:B127)/SUM(B$105:B115)*100-100</f>
        <v>4.2669072315972159</v>
      </c>
      <c r="F127" s="3" t="str">
        <f>IF(B127=0,"",IF(B127="","",IF(B127&gt;0,"n","")))</f>
        <v>n</v>
      </c>
    </row>
    <row r="128" spans="1:6" ht="15" customHeight="1" x14ac:dyDescent="0.25">
      <c r="A128" s="57">
        <v>44896</v>
      </c>
      <c r="B128" s="58">
        <v>146.19688177488749</v>
      </c>
      <c r="C128" s="58">
        <f t="shared" si="1"/>
        <v>3.3490066225903945</v>
      </c>
      <c r="D128" s="59">
        <f>SUM(B$117:B128)/SUM(B$105:B116)*100-100</f>
        <v>4.1845180649273175</v>
      </c>
      <c r="F128" s="3" t="str">
        <f>IF(B128=0,"",IF(B128="","",IF(B128&gt;0,"d","")))</f>
        <v>d</v>
      </c>
    </row>
    <row r="129" spans="1:6" ht="15" customHeight="1" x14ac:dyDescent="0.25">
      <c r="A129" s="60">
        <v>44927</v>
      </c>
      <c r="B129" s="61">
        <v>139.37365068778635</v>
      </c>
      <c r="C129" s="61">
        <f t="shared" si="1"/>
        <v>3.3696646121954501</v>
      </c>
      <c r="D129" s="48">
        <f>SUM(B$129:B129)/SUM(B$117:B117)*100-100</f>
        <v>3.3696646121954501</v>
      </c>
      <c r="F129" s="3">
        <f>IF(B129=0,"",IF(B129="","",IF(B129&gt;0,F117+1,"")))</f>
        <v>2023</v>
      </c>
    </row>
    <row r="130" spans="1:6" ht="15" customHeight="1" x14ac:dyDescent="0.25">
      <c r="A130" s="47">
        <v>44958</v>
      </c>
      <c r="B130" s="48">
        <v>140.67239895257183</v>
      </c>
      <c r="C130" s="48">
        <f t="shared" si="1"/>
        <v>4.7776830378435449</v>
      </c>
      <c r="D130" s="48">
        <f>SUM(B$129:B130)/SUM(B$117:B118)*100-100</f>
        <v>4.0721764184513489</v>
      </c>
      <c r="F130" s="3" t="str">
        <f>IF(B130=0,"",IF(B130="","",IF(B130&gt;0,"f","")))</f>
        <v>f</v>
      </c>
    </row>
    <row r="131" spans="1:6" ht="15" customHeight="1" x14ac:dyDescent="0.25">
      <c r="A131" s="47">
        <v>44986</v>
      </c>
      <c r="B131" s="48">
        <v>144.68618446566984</v>
      </c>
      <c r="C131" s="48">
        <f t="shared" si="1"/>
        <v>4.049305404546871</v>
      </c>
      <c r="D131" s="48">
        <f>SUM(B$129:B131)/SUM(B$117:B119)*100-100</f>
        <v>4.0643842166165172</v>
      </c>
      <c r="F131" s="3" t="str">
        <f>IF(B131=0,"",IF(B131="","",IF(B131&gt;0,"m","")))</f>
        <v>m</v>
      </c>
    </row>
    <row r="132" spans="1:6" ht="15" customHeight="1" x14ac:dyDescent="0.25">
      <c r="A132" s="47">
        <v>45017</v>
      </c>
      <c r="B132" s="48">
        <v>140.52739881558</v>
      </c>
      <c r="C132" s="48">
        <f t="shared" si="1"/>
        <v>3.5050520069987954</v>
      </c>
      <c r="D132" s="48">
        <f>SUM(B$129:B132)/SUM(B$117:B120)*100-100</f>
        <v>3.9247665503934854</v>
      </c>
      <c r="F132" s="3" t="str">
        <f>IF(B132=0,"",IF(B132="","",IF(B132&gt;0,"a","")))</f>
        <v>a</v>
      </c>
    </row>
    <row r="133" spans="1:6" ht="15" customHeight="1" x14ac:dyDescent="0.25">
      <c r="A133" s="47">
        <v>45047</v>
      </c>
      <c r="B133" s="48">
        <v>141.50957678501507</v>
      </c>
      <c r="C133" s="48">
        <f t="shared" si="1"/>
        <v>3.9654051963730126</v>
      </c>
      <c r="D133" s="48">
        <f>SUM(B$129:B133)/SUM(B$117:B121)*100-100</f>
        <v>3.9329006903018495</v>
      </c>
      <c r="F133" s="3" t="str">
        <f>IF(B133=0,"",IF(B133="","",IF(B133&gt;0,"m","")))</f>
        <v>m</v>
      </c>
    </row>
    <row r="134" spans="1:6" ht="15" customHeight="1" x14ac:dyDescent="0.25">
      <c r="A134" s="47">
        <v>45078</v>
      </c>
      <c r="B134" s="48">
        <v>139.48641518727348</v>
      </c>
      <c r="C134" s="48">
        <f>IFERROR(IF(B134/B122*100-100=-100,"",B134/B122*100-100),"")</f>
        <v>5.2226827493224874</v>
      </c>
      <c r="D134" s="48">
        <f>SUM(B$129:B134)/SUM(B$117:B122)*100-100</f>
        <v>4.1433118113364031</v>
      </c>
      <c r="F134" s="3" t="str">
        <f>IF(B134=0,"",IF(B134="","",IF(B134&gt;0,"j","")))</f>
        <v>j</v>
      </c>
    </row>
    <row r="135" spans="1:6" ht="15" customHeight="1" x14ac:dyDescent="0.25">
      <c r="A135" s="47">
        <v>45108</v>
      </c>
      <c r="B135" s="48">
        <v>142.44994089611902</v>
      </c>
      <c r="C135" s="48">
        <f t="shared" si="1"/>
        <v>5.0957292389945081</v>
      </c>
      <c r="D135" s="48">
        <f>SUM(B$129:B135)/SUM(B$117:B123)*100-100</f>
        <v>4.2794676801047871</v>
      </c>
      <c r="F135" s="3" t="str">
        <f>IF(B135=0,"",IF(B135="","",IF(B135&gt;0,"j","")))</f>
        <v>j</v>
      </c>
    </row>
    <row r="136" spans="1:6" ht="15" customHeight="1" x14ac:dyDescent="0.25">
      <c r="A136" s="47">
        <v>45139</v>
      </c>
      <c r="B136" s="48">
        <v>140.97441856274128</v>
      </c>
      <c r="C136" s="48">
        <f t="shared" si="1"/>
        <v>3.6302218572122058</v>
      </c>
      <c r="D136" s="48">
        <f>SUM(B$129:B136)/SUM(B$117:B124)*100-100</f>
        <v>4.1980034398245891</v>
      </c>
      <c r="F136" s="3" t="str">
        <f>IF(B136=0,"",IF(B136="","",IF(B136&gt;0,"a","")))</f>
        <v>a</v>
      </c>
    </row>
    <row r="137" spans="1:6" ht="15" customHeight="1" x14ac:dyDescent="0.25">
      <c r="A137" s="47">
        <v>45170</v>
      </c>
      <c r="B137" s="48">
        <v>138.68315444001541</v>
      </c>
      <c r="C137" s="48">
        <f t="shared" si="1"/>
        <v>3.4491317095298797</v>
      </c>
      <c r="D137" s="48">
        <f>SUM(B$129:B137)/SUM(B$117:B125)*100-100</f>
        <v>4.1155940938363784</v>
      </c>
      <c r="F137" s="3" t="str">
        <f>IF(B137=0,"",IF(B137="","",IF(B137&gt;0,"s","")))</f>
        <v>s</v>
      </c>
    </row>
    <row r="138" spans="1:6" ht="15" customHeight="1" x14ac:dyDescent="0.25">
      <c r="A138" s="47">
        <v>45200</v>
      </c>
      <c r="B138" s="48">
        <v>137.91188969636215</v>
      </c>
      <c r="C138" s="48">
        <f t="shared" si="1"/>
        <v>1.1891050596867672</v>
      </c>
      <c r="D138" s="48">
        <f>SUM(B$129:B138)/SUM(B$117:B126)*100-100</f>
        <v>3.8211313546932786</v>
      </c>
      <c r="F138" s="3" t="str">
        <f>IF(B138=0,"",IF(B138="","",IF(B138&gt;0,"o","")))</f>
        <v>o</v>
      </c>
    </row>
    <row r="139" spans="1:6" ht="15" customHeight="1" x14ac:dyDescent="0.25">
      <c r="A139" s="47">
        <v>45231</v>
      </c>
      <c r="B139" s="48">
        <v>144.51037721125275</v>
      </c>
      <c r="C139" s="48">
        <f t="shared" si="1"/>
        <v>2.3167245395495257</v>
      </c>
      <c r="D139" s="48">
        <f>SUM(B$129:B139)/SUM(B$117:B127)*100-100</f>
        <v>3.6790761626220387</v>
      </c>
      <c r="F139" s="3" t="str">
        <f>IF(B139=0,"",IF(B139="","",IF(B139&gt;0,"n","")))</f>
        <v>n</v>
      </c>
    </row>
    <row r="140" spans="1:6" ht="15" customHeight="1" x14ac:dyDescent="0.25">
      <c r="A140" s="47">
        <v>45261</v>
      </c>
      <c r="B140" s="48">
        <v>149.17966188027734</v>
      </c>
      <c r="C140" s="48">
        <f t="shared" ref="C140" si="2">IFERROR(IF(B140/B128*100-100=-100,"",B140/B128*100-100),"")</f>
        <v>2.0402487858685703</v>
      </c>
      <c r="D140" s="50">
        <f>SUM(B$129:B140)/SUM(B$117:B128)*100-100</f>
        <v>3.5331575197093343</v>
      </c>
      <c r="F140" s="3" t="str">
        <f>IF(B140=0,"",IF(B140="","",IF(B140&gt;0,"d","")))</f>
        <v>d</v>
      </c>
    </row>
    <row r="141" spans="1:6" ht="15" customHeight="1" x14ac:dyDescent="0.25">
      <c r="A141" s="51">
        <v>45292</v>
      </c>
      <c r="B141" s="52">
        <v>144.68432588500156</v>
      </c>
      <c r="C141" s="52">
        <f t="shared" si="1"/>
        <v>3.8103868062635087</v>
      </c>
      <c r="D141" s="53">
        <f>SUM(B$141:B141)/SUM(B$129:B129)*100-100</f>
        <v>3.8103868062635087</v>
      </c>
      <c r="F141" s="3">
        <f>IF(B141=0,"",IF(B141="","",IF(B141&gt;0,F129+1,"")))</f>
        <v>2024</v>
      </c>
    </row>
    <row r="142" spans="1:6" ht="15" customHeight="1" x14ac:dyDescent="0.25">
      <c r="A142" s="54">
        <v>45323</v>
      </c>
      <c r="B142" s="55">
        <v>144.49611203764277</v>
      </c>
      <c r="C142" s="55">
        <f t="shared" si="1"/>
        <v>2.7181686766855506</v>
      </c>
      <c r="D142" s="56">
        <f>SUM(B$141:B142)/SUM(B$129:B130)*100-100</f>
        <v>3.2617450930004992</v>
      </c>
      <c r="F142" s="3" t="str">
        <f>IF(B142=0,"",IF(B142="","",IF(B142&gt;0,"f","")))</f>
        <v>f</v>
      </c>
    </row>
    <row r="143" spans="1:6" ht="15" customHeight="1" x14ac:dyDescent="0.25">
      <c r="A143" s="54">
        <v>45352</v>
      </c>
      <c r="B143" s="55">
        <v>147.77952564598382</v>
      </c>
      <c r="C143" s="55">
        <f t="shared" si="1"/>
        <v>2.1379658270330282</v>
      </c>
      <c r="D143" s="56">
        <f>SUM(B$141:B143)/SUM(B$129:B131)*100-100</f>
        <v>2.8789266461814407</v>
      </c>
      <c r="F143" s="3" t="str">
        <f>IF(B143=0,"",IF(B143="","",IF(B143&gt;0,"m","")))</f>
        <v>m</v>
      </c>
    </row>
    <row r="144" spans="1:6" ht="15" customHeight="1" x14ac:dyDescent="0.25">
      <c r="A144" s="54">
        <v>45383</v>
      </c>
      <c r="B144" s="55">
        <v>146.35436469354295</v>
      </c>
      <c r="C144" s="55">
        <f t="shared" si="1"/>
        <v>4.1464980687573245</v>
      </c>
      <c r="D144" s="56">
        <f>SUM(B$141:B144)/SUM(B$129:B132)*100-100</f>
        <v>3.1940535444297211</v>
      </c>
      <c r="F144" s="3" t="str">
        <f>IF(B144=0,"",IF(B144="","",IF(B144&gt;0,"a","")))</f>
        <v>a</v>
      </c>
    </row>
    <row r="145" spans="1:6" ht="15" customHeight="1" x14ac:dyDescent="0.25">
      <c r="A145" s="54">
        <v>45413</v>
      </c>
      <c r="B145" s="55">
        <v>147.88225622893569</v>
      </c>
      <c r="C145" s="55">
        <f t="shared" si="1"/>
        <v>4.5033555952203415</v>
      </c>
      <c r="D145" s="56">
        <f>SUM(B$141:B145)/SUM(B$129:B133)*100-100</f>
        <v>3.4562024560497662</v>
      </c>
      <c r="F145" s="3" t="str">
        <f>IF(B145=0,"",IF(B145="","",IF(B145&gt;0,"m","")))</f>
        <v>m</v>
      </c>
    </row>
    <row r="146" spans="1:6" ht="15" customHeight="1" x14ac:dyDescent="0.25">
      <c r="A146" s="54">
        <v>45444</v>
      </c>
      <c r="B146" s="55">
        <v>143.02443903395357</v>
      </c>
      <c r="C146" s="55">
        <f t="shared" si="1"/>
        <v>2.536464817688497</v>
      </c>
      <c r="D146" s="56">
        <f>SUM(B$141:B146)/SUM(B$129:B134)*100-100</f>
        <v>3.3046041655167926</v>
      </c>
      <c r="F146" s="3" t="str">
        <f>IF(B146=0,"",IF(B146="","",IF(B146&gt;0,"j","")))</f>
        <v>j</v>
      </c>
    </row>
    <row r="147" spans="1:6" ht="15" customHeight="1" x14ac:dyDescent="0.25">
      <c r="A147" s="54">
        <v>45474</v>
      </c>
      <c r="B147" s="55">
        <v>146.38449961562441</v>
      </c>
      <c r="C147" s="55">
        <f t="shared" si="1"/>
        <v>2.7620641291628374</v>
      </c>
      <c r="D147" s="56">
        <f>SUM(B$141:B147)/SUM(B$129:B135)*100-100</f>
        <v>3.2264365099613883</v>
      </c>
      <c r="F147" s="3" t="str">
        <f>IF(B147=0,"",IF(B147="","",IF(B147&gt;0,"j","")))</f>
        <v>j</v>
      </c>
    </row>
    <row r="148" spans="1:6" s="6" customFormat="1" ht="17.25" customHeight="1" x14ac:dyDescent="0.2">
      <c r="A148" s="54">
        <v>45505</v>
      </c>
      <c r="B148" s="55">
        <v>146.26018964286416</v>
      </c>
      <c r="C148" s="55">
        <f t="shared" si="1"/>
        <v>3.7494540740172795</v>
      </c>
      <c r="D148" s="56">
        <f>SUM(B$141:B148)/SUM(B$129:B136)*100-100</f>
        <v>3.2917046372294294</v>
      </c>
      <c r="E148" s="5"/>
      <c r="F148" s="5" t="str">
        <f>IF(B148=0,"",IF(B148="","",IF(B148&gt;0,"a","")))</f>
        <v>a</v>
      </c>
    </row>
    <row r="149" spans="1:6" ht="17.25" customHeight="1" x14ac:dyDescent="0.25">
      <c r="A149" s="54">
        <v>45536</v>
      </c>
      <c r="B149" s="55">
        <v>144.29621932004812</v>
      </c>
      <c r="C149" s="55">
        <f t="shared" ref="C149:C159" si="3">IFERROR(IF(B149/B137*100-100=-100,"",B149/B137*100-100),"")</f>
        <v>4.0474020818876966</v>
      </c>
      <c r="D149" s="56">
        <f>SUM(B$141:B149)/SUM(B$129:B137)*100-100</f>
        <v>3.3743327917555916</v>
      </c>
      <c r="F149" s="3" t="str">
        <f>IF(B149=0,"",IF(B149="","",IF(B149&gt;0,"s","")))</f>
        <v>s</v>
      </c>
    </row>
    <row r="150" spans="1:6" s="1" customFormat="1" ht="17.25" customHeight="1" x14ac:dyDescent="0.2">
      <c r="A150" s="54">
        <v>45566</v>
      </c>
      <c r="B150" s="55">
        <v>147.30745079796267</v>
      </c>
      <c r="C150" s="55">
        <f t="shared" si="3"/>
        <v>6.8127274031894842</v>
      </c>
      <c r="D150" s="56">
        <f>SUM(B$141:B150)/SUM(B$129:B138)*100-100</f>
        <v>3.7115324780033774</v>
      </c>
      <c r="E150" s="4"/>
      <c r="F150" s="4" t="str">
        <f>IF(B150=0,"",IF(B150="","",IF(B150&gt;0,"o","")))</f>
        <v>o</v>
      </c>
    </row>
    <row r="151" spans="1:6" ht="17.25" customHeight="1" x14ac:dyDescent="0.25">
      <c r="A151" s="54">
        <v>45597</v>
      </c>
      <c r="B151" s="55">
        <v>149.88879626067029</v>
      </c>
      <c r="C151" s="55">
        <f t="shared" si="3"/>
        <v>3.7218220263553121</v>
      </c>
      <c r="D151" s="56">
        <f>SUM(B$141:B151)/SUM(B$129:B139)*100-100</f>
        <v>3.7124913124805516</v>
      </c>
      <c r="F151" s="3" t="str">
        <f>IF(B151=0,"",IF(B151="","",IF(B151&gt;0,"n","")))</f>
        <v>n</v>
      </c>
    </row>
    <row r="152" spans="1:6" ht="17.25" customHeight="1" x14ac:dyDescent="0.25">
      <c r="A152" s="57">
        <v>45627</v>
      </c>
      <c r="B152" s="58">
        <v>153.68729794002667</v>
      </c>
      <c r="C152" s="58">
        <f t="shared" si="3"/>
        <v>3.0216156833542556</v>
      </c>
      <c r="D152" s="59">
        <f>SUM(B$141:B152)/SUM(B$129:B140)*100-100</f>
        <v>3.6518638356459547</v>
      </c>
      <c r="F152" s="3" t="str">
        <f>IF(B152=0,"",IF(B152="","",IF(B152&gt;0,"d","")))</f>
        <v>d</v>
      </c>
    </row>
    <row r="153" spans="1:6" ht="17.25" customHeight="1" x14ac:dyDescent="0.25">
      <c r="A153" s="60">
        <v>45658</v>
      </c>
      <c r="B153" s="61">
        <v>150.21423129113518</v>
      </c>
      <c r="C153" s="61">
        <f t="shared" si="3"/>
        <v>3.8220487065951545</v>
      </c>
      <c r="D153" s="48">
        <f>SUM(B$153:B153)/SUM(B$141:B141)*100-100</f>
        <v>3.8220487065951545</v>
      </c>
      <c r="F153" s="3">
        <f>IF(B153=0,"",IF(B153="","",IF(B153&gt;0,F141+1,"")))</f>
        <v>2025</v>
      </c>
    </row>
    <row r="154" spans="1:6" ht="17.25" customHeight="1" x14ac:dyDescent="0.25">
      <c r="A154" s="47">
        <v>45689</v>
      </c>
      <c r="B154" s="48">
        <v>149.6997972207073</v>
      </c>
      <c r="C154" s="48">
        <f t="shared" si="3"/>
        <v>3.6012631133693844</v>
      </c>
      <c r="D154" s="48">
        <f>SUM(B$153:B154)/SUM(B$141:B142)*100-100</f>
        <v>3.7117277594238374</v>
      </c>
      <c r="F154" s="3" t="str">
        <f>IF(B154=0,"",IF(B154="","",IF(B154&gt;0,"f","")))</f>
        <v>f</v>
      </c>
    </row>
    <row r="155" spans="1:6" ht="17.25" customHeight="1" x14ac:dyDescent="0.25">
      <c r="A155" s="47">
        <v>45717</v>
      </c>
      <c r="B155" s="48">
        <v>154.32525933609071</v>
      </c>
      <c r="C155" s="48">
        <f t="shared" si="3"/>
        <v>4.429391461025304</v>
      </c>
      <c r="D155" s="48">
        <f>SUM(B$153:B155)/SUM(B$141:B143)*100-100</f>
        <v>3.9544410746892567</v>
      </c>
      <c r="F155" s="3" t="str">
        <f>IF(B155=0,"",IF(B155="","",IF(B155&gt;0,"m","")))</f>
        <v>m</v>
      </c>
    </row>
    <row r="156" spans="1:6" ht="17.25" customHeight="1" x14ac:dyDescent="0.25">
      <c r="A156" s="47">
        <v>45748</v>
      </c>
      <c r="B156" s="48">
        <v>152.20194091361139</v>
      </c>
      <c r="C156" s="48">
        <f t="shared" si="3"/>
        <v>3.9954915128858062</v>
      </c>
      <c r="D156" s="48">
        <f>SUM(B$153:B156)/SUM(B$141:B144)*100-100</f>
        <v>3.9647406859135259</v>
      </c>
      <c r="F156" s="3" t="str">
        <f>IF(B156=0,"",IF(B156="","",IF(B156&gt;0,"a","")))</f>
        <v>a</v>
      </c>
    </row>
    <row r="157" spans="1:6" s="8" customFormat="1" ht="17.25" customHeight="1" x14ac:dyDescent="0.25">
      <c r="A157" s="47">
        <v>45778</v>
      </c>
      <c r="B157" s="48">
        <v>153.93500602797931</v>
      </c>
      <c r="C157" s="48">
        <f t="shared" si="3"/>
        <v>4.0929520237190644</v>
      </c>
      <c r="D157" s="48">
        <f>SUM(B$153:B157)/SUM(B$141:B145)*100-100</f>
        <v>3.9906710339361524</v>
      </c>
      <c r="E157" s="7"/>
      <c r="F157" s="7" t="str">
        <f>IF(B157=0,"",IF(B157="","",IF(B157&gt;0,"m","")))</f>
        <v>m</v>
      </c>
    </row>
    <row r="158" spans="1:6" ht="17.25" customHeight="1" x14ac:dyDescent="0.25">
      <c r="A158" s="47">
        <v>45809</v>
      </c>
      <c r="B158" s="48">
        <v>148.1345916359642</v>
      </c>
      <c r="C158" s="48">
        <f t="shared" si="3"/>
        <v>3.5729226672914933</v>
      </c>
      <c r="D158" s="48">
        <f>SUM(B$153:B158)/SUM(B$141:B146)*100-100</f>
        <v>3.9223265029892929</v>
      </c>
      <c r="F158" s="3" t="str">
        <f>IF(B158=0,"",IF(B158="","",IF(B158&gt;0,"j","")))</f>
        <v>j</v>
      </c>
    </row>
    <row r="159" spans="1:6" ht="17.25" customHeight="1" x14ac:dyDescent="0.25">
      <c r="A159" s="47">
        <v>45839</v>
      </c>
      <c r="B159" s="48">
        <v>152.54364676412703</v>
      </c>
      <c r="C159" s="48">
        <f t="shared" si="3"/>
        <v>4.2075132030203264</v>
      </c>
      <c r="D159" s="48">
        <f>SUM(B$153:B159)/SUM(B$141:B147)*100-100</f>
        <v>3.9632305657584084</v>
      </c>
      <c r="F159" s="3" t="str">
        <f>IF(B159=0,"",IF(B159="","",IF(B159&gt;0,"j","")))</f>
        <v>j</v>
      </c>
    </row>
    <row r="160" spans="1:6" x14ac:dyDescent="0.25">
      <c r="A160" s="47">
        <v>45870</v>
      </c>
      <c r="B160" s="48">
        <v>151.26954224667955</v>
      </c>
      <c r="C160" s="48">
        <f t="shared" ref="C160" si="4">IFERROR(IF(B160/B148*100-100=-100,"",B160/B148*100-100),"")</f>
        <v>3.4249597351453787</v>
      </c>
      <c r="D160" s="48">
        <f>SUM(B$153:B160)/SUM(B$141:B148)*100-100</f>
        <v>3.8957612821020291</v>
      </c>
    </row>
    <row r="161" spans="1:4" x14ac:dyDescent="0.25">
      <c r="A161" s="49">
        <v>45901</v>
      </c>
      <c r="B161" s="50">
        <v>150.81554420983201</v>
      </c>
      <c r="C161" s="50">
        <f t="shared" ref="C161" si="5">IFERROR(IF(B161/B149*100-100=-100,"",B161/B149*100-100),"")</f>
        <v>4.5180150391356193</v>
      </c>
      <c r="D161" s="50">
        <f>SUM(B$153:B161)/SUM(B$141:B149)*100-100</f>
        <v>3.964241660001349</v>
      </c>
    </row>
    <row r="162" spans="1:4" x14ac:dyDescent="0.45">
      <c r="A162" s="112" t="s">
        <v>13</v>
      </c>
    </row>
    <row r="163" spans="1:4" x14ac:dyDescent="0.45">
      <c r="A163" s="63" t="s">
        <v>69</v>
      </c>
    </row>
  </sheetData>
  <mergeCells count="2">
    <mergeCell ref="A7:A8"/>
    <mergeCell ref="B7:D7"/>
  </mergeCells>
  <hyperlinks>
    <hyperlink ref="D1" location="'Índice '!A1" display="Regresar al índice" xr:uid="{00000000-0004-0000-0100-000000000000}"/>
  </hyperlinks>
  <printOptions horizontalCentered="1" verticalCentered="1"/>
  <pageMargins left="0.51181102362204722" right="0.70866141732283472" top="0.55118110236220474" bottom="0.55118110236220474" header="0" footer="0"/>
  <pageSetup scale="45" orientation="portrait" r:id="rId1"/>
  <cellWatches>
    <cellWatch r="A1"/>
    <cellWatch r="B1"/>
    <cellWatch r="C1"/>
    <cellWatch r="D1"/>
    <cellWatch r="A2"/>
    <cellWatch r="B2"/>
    <cellWatch r="C2"/>
    <cellWatch r="D2"/>
    <cellWatch r="A3"/>
    <cellWatch r="B3"/>
    <cellWatch r="C3"/>
    <cellWatch r="D3"/>
    <cellWatch r="A5"/>
    <cellWatch r="B5"/>
    <cellWatch r="C5"/>
    <cellWatch r="D5"/>
    <cellWatch r="A6"/>
    <cellWatch r="B6"/>
    <cellWatch r="C6"/>
    <cellWatch r="D6"/>
    <cellWatch r="A7"/>
    <cellWatch r="B7"/>
    <cellWatch r="B8"/>
    <cellWatch r="C8"/>
    <cellWatch r="D8"/>
    <cellWatch r="A9"/>
    <cellWatch r="B9"/>
    <cellWatch r="C9"/>
    <cellWatch r="D9"/>
    <cellWatch r="A10"/>
    <cellWatch r="B10"/>
    <cellWatch r="C10"/>
    <cellWatch r="D10"/>
    <cellWatch r="A11"/>
    <cellWatch r="B11"/>
    <cellWatch r="C11"/>
    <cellWatch r="D11"/>
    <cellWatch r="A12"/>
    <cellWatch r="B12"/>
    <cellWatch r="C12"/>
    <cellWatch r="D12"/>
    <cellWatch r="A13"/>
    <cellWatch r="B13"/>
    <cellWatch r="C13"/>
    <cellWatch r="D13"/>
    <cellWatch r="A14"/>
    <cellWatch r="B14"/>
    <cellWatch r="C14"/>
    <cellWatch r="D14"/>
    <cellWatch r="A15"/>
    <cellWatch r="B15"/>
    <cellWatch r="C15"/>
    <cellWatch r="D15"/>
    <cellWatch r="A16"/>
    <cellWatch r="B16"/>
    <cellWatch r="C16"/>
    <cellWatch r="D16"/>
    <cellWatch r="A17"/>
    <cellWatch r="B17"/>
    <cellWatch r="C17"/>
    <cellWatch r="D17"/>
    <cellWatch r="A18"/>
    <cellWatch r="B18"/>
    <cellWatch r="C18"/>
    <cellWatch r="D18"/>
    <cellWatch r="A19"/>
    <cellWatch r="B19"/>
    <cellWatch r="C19"/>
    <cellWatch r="D19"/>
    <cellWatch r="A20"/>
    <cellWatch r="B20"/>
    <cellWatch r="C20"/>
    <cellWatch r="D20"/>
    <cellWatch r="A21"/>
    <cellWatch r="B21"/>
    <cellWatch r="C21"/>
    <cellWatch r="D21"/>
    <cellWatch r="A22"/>
    <cellWatch r="B22"/>
    <cellWatch r="C22"/>
    <cellWatch r="D22"/>
    <cellWatch r="A23"/>
    <cellWatch r="B23"/>
    <cellWatch r="C23"/>
    <cellWatch r="D23"/>
    <cellWatch r="A24"/>
    <cellWatch r="B24"/>
    <cellWatch r="C24"/>
    <cellWatch r="D24"/>
    <cellWatch r="A25"/>
    <cellWatch r="B25"/>
    <cellWatch r="C25"/>
    <cellWatch r="D25"/>
    <cellWatch r="A26"/>
    <cellWatch r="B26"/>
    <cellWatch r="C26"/>
    <cellWatch r="D26"/>
    <cellWatch r="A27"/>
    <cellWatch r="B27"/>
    <cellWatch r="C27"/>
    <cellWatch r="D27"/>
    <cellWatch r="A28"/>
    <cellWatch r="B28"/>
    <cellWatch r="C28"/>
    <cellWatch r="D28"/>
    <cellWatch r="A29"/>
    <cellWatch r="B29"/>
    <cellWatch r="C29"/>
    <cellWatch r="D29"/>
    <cellWatch r="A30"/>
    <cellWatch r="B30"/>
    <cellWatch r="C30"/>
    <cellWatch r="D30"/>
    <cellWatch r="A31"/>
    <cellWatch r="B31"/>
    <cellWatch r="C31"/>
    <cellWatch r="D31"/>
    <cellWatch r="A32"/>
    <cellWatch r="B32"/>
    <cellWatch r="C32"/>
    <cellWatch r="D32"/>
    <cellWatch r="A33"/>
    <cellWatch r="B33"/>
    <cellWatch r="C33"/>
    <cellWatch r="D33"/>
    <cellWatch r="A34"/>
    <cellWatch r="B34"/>
    <cellWatch r="C34"/>
    <cellWatch r="D34"/>
    <cellWatch r="A35"/>
    <cellWatch r="B35"/>
    <cellWatch r="C35"/>
    <cellWatch r="D35"/>
    <cellWatch r="A36"/>
    <cellWatch r="B36"/>
    <cellWatch r="C36"/>
    <cellWatch r="D36"/>
    <cellWatch r="A37"/>
    <cellWatch r="B37"/>
    <cellWatch r="C37"/>
    <cellWatch r="D37"/>
    <cellWatch r="A38"/>
    <cellWatch r="B38"/>
    <cellWatch r="C38"/>
    <cellWatch r="D38"/>
    <cellWatch r="A39"/>
    <cellWatch r="B39"/>
    <cellWatch r="C39"/>
    <cellWatch r="D39"/>
    <cellWatch r="A40"/>
    <cellWatch r="B40"/>
    <cellWatch r="C40"/>
    <cellWatch r="D40"/>
    <cellWatch r="A41"/>
    <cellWatch r="B41"/>
    <cellWatch r="C41"/>
    <cellWatch r="D41"/>
    <cellWatch r="A42"/>
    <cellWatch r="B42"/>
    <cellWatch r="C42"/>
    <cellWatch r="D42"/>
    <cellWatch r="A43"/>
    <cellWatch r="B43"/>
    <cellWatch r="C43"/>
    <cellWatch r="D43"/>
    <cellWatch r="A44"/>
    <cellWatch r="B44"/>
    <cellWatch r="C44"/>
    <cellWatch r="D44"/>
    <cellWatch r="A45"/>
    <cellWatch r="B45"/>
    <cellWatch r="C45"/>
    <cellWatch r="D45"/>
    <cellWatch r="A46"/>
    <cellWatch r="B46"/>
    <cellWatch r="C46"/>
    <cellWatch r="D46"/>
    <cellWatch r="A47"/>
    <cellWatch r="B47"/>
    <cellWatch r="C47"/>
    <cellWatch r="D47"/>
    <cellWatch r="A48"/>
    <cellWatch r="B48"/>
    <cellWatch r="C48"/>
    <cellWatch r="D48"/>
    <cellWatch r="A49"/>
    <cellWatch r="B49"/>
    <cellWatch r="C49"/>
    <cellWatch r="D49"/>
    <cellWatch r="A50"/>
    <cellWatch r="B50"/>
    <cellWatch r="C50"/>
    <cellWatch r="D50"/>
    <cellWatch r="A51"/>
    <cellWatch r="B51"/>
    <cellWatch r="C51"/>
    <cellWatch r="D51"/>
    <cellWatch r="A52"/>
    <cellWatch r="B52"/>
    <cellWatch r="C52"/>
    <cellWatch r="D52"/>
    <cellWatch r="A53"/>
    <cellWatch r="B53"/>
    <cellWatch r="C53"/>
    <cellWatch r="D53"/>
    <cellWatch r="A54"/>
    <cellWatch r="B54"/>
    <cellWatch r="C54"/>
    <cellWatch r="D54"/>
    <cellWatch r="A55"/>
    <cellWatch r="B55"/>
    <cellWatch r="C55"/>
    <cellWatch r="D55"/>
    <cellWatch r="A56"/>
    <cellWatch r="B56"/>
    <cellWatch r="C56"/>
    <cellWatch r="D56"/>
    <cellWatch r="A57"/>
    <cellWatch r="B57"/>
    <cellWatch r="C57"/>
    <cellWatch r="D57"/>
    <cellWatch r="A58"/>
    <cellWatch r="B58"/>
    <cellWatch r="C58"/>
    <cellWatch r="D58"/>
    <cellWatch r="A59"/>
    <cellWatch r="B59"/>
    <cellWatch r="C59"/>
    <cellWatch r="D59"/>
    <cellWatch r="A60"/>
    <cellWatch r="B60"/>
    <cellWatch r="C60"/>
    <cellWatch r="D60"/>
    <cellWatch r="A61"/>
    <cellWatch r="B61"/>
    <cellWatch r="C61"/>
    <cellWatch r="D61"/>
    <cellWatch r="A62"/>
    <cellWatch r="B62"/>
    <cellWatch r="C62"/>
    <cellWatch r="D62"/>
    <cellWatch r="A63"/>
    <cellWatch r="B63"/>
    <cellWatch r="C63"/>
    <cellWatch r="D63"/>
    <cellWatch r="A64"/>
    <cellWatch r="B64"/>
    <cellWatch r="C64"/>
    <cellWatch r="D64"/>
    <cellWatch r="A65"/>
    <cellWatch r="B65"/>
    <cellWatch r="C65"/>
    <cellWatch r="D65"/>
    <cellWatch r="A66"/>
    <cellWatch r="B66"/>
    <cellWatch r="C66"/>
    <cellWatch r="D66"/>
    <cellWatch r="A67"/>
    <cellWatch r="B67"/>
    <cellWatch r="C67"/>
    <cellWatch r="D67"/>
    <cellWatch r="A68"/>
    <cellWatch r="B68"/>
    <cellWatch r="C68"/>
    <cellWatch r="D68"/>
    <cellWatch r="A69"/>
    <cellWatch r="B69"/>
    <cellWatch r="C69"/>
    <cellWatch r="D69"/>
    <cellWatch r="A70"/>
    <cellWatch r="B70"/>
    <cellWatch r="C70"/>
    <cellWatch r="D70"/>
    <cellWatch r="A71"/>
    <cellWatch r="B71"/>
    <cellWatch r="C71"/>
    <cellWatch r="D71"/>
    <cellWatch r="A72"/>
    <cellWatch r="B72"/>
    <cellWatch r="C72"/>
    <cellWatch r="D72"/>
    <cellWatch r="A73"/>
    <cellWatch r="B73"/>
    <cellWatch r="C73"/>
    <cellWatch r="D73"/>
    <cellWatch r="A74"/>
    <cellWatch r="B74"/>
    <cellWatch r="C74"/>
    <cellWatch r="D74"/>
    <cellWatch r="A75"/>
    <cellWatch r="B75"/>
    <cellWatch r="C75"/>
    <cellWatch r="D75"/>
    <cellWatch r="A76"/>
    <cellWatch r="B76"/>
    <cellWatch r="C76"/>
    <cellWatch r="D76"/>
    <cellWatch r="A77"/>
    <cellWatch r="B77"/>
    <cellWatch r="C77"/>
    <cellWatch r="D77"/>
    <cellWatch r="A78"/>
    <cellWatch r="B78"/>
    <cellWatch r="C78"/>
    <cellWatch r="D78"/>
    <cellWatch r="A79"/>
    <cellWatch r="B79"/>
    <cellWatch r="C79"/>
    <cellWatch r="D79"/>
    <cellWatch r="A80"/>
    <cellWatch r="B80"/>
    <cellWatch r="C80"/>
    <cellWatch r="D80"/>
    <cellWatch r="A81"/>
    <cellWatch r="B81"/>
    <cellWatch r="C81"/>
    <cellWatch r="D81"/>
    <cellWatch r="A82"/>
    <cellWatch r="B82"/>
    <cellWatch r="C82"/>
    <cellWatch r="D82"/>
    <cellWatch r="A83"/>
    <cellWatch r="B83"/>
    <cellWatch r="C83"/>
    <cellWatch r="D83"/>
    <cellWatch r="A84"/>
    <cellWatch r="B84"/>
    <cellWatch r="C84"/>
    <cellWatch r="D84"/>
    <cellWatch r="A85"/>
    <cellWatch r="B85"/>
    <cellWatch r="C85"/>
    <cellWatch r="D85"/>
    <cellWatch r="A86"/>
    <cellWatch r="B86"/>
    <cellWatch r="C86"/>
    <cellWatch r="D86"/>
    <cellWatch r="A87"/>
    <cellWatch r="B87"/>
    <cellWatch r="C87"/>
    <cellWatch r="D87"/>
    <cellWatch r="A88"/>
    <cellWatch r="B88"/>
    <cellWatch r="C88"/>
    <cellWatch r="D88"/>
    <cellWatch r="A89"/>
    <cellWatch r="B89"/>
    <cellWatch r="C89"/>
    <cellWatch r="D89"/>
    <cellWatch r="A90"/>
    <cellWatch r="B90"/>
    <cellWatch r="C90"/>
    <cellWatch r="D90"/>
    <cellWatch r="A91"/>
    <cellWatch r="B91"/>
    <cellWatch r="C91"/>
    <cellWatch r="D91"/>
    <cellWatch r="A92"/>
    <cellWatch r="B92"/>
    <cellWatch r="C92"/>
    <cellWatch r="D92"/>
  </cellWatches>
  <ignoredErrors>
    <ignoredError sqref="F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0" tint="-4.9989318521683403E-2"/>
    <pageSetUpPr fitToPage="1"/>
  </sheetPr>
  <dimension ref="A1:CF451"/>
  <sheetViews>
    <sheetView showGridLines="0" zoomScaleNormal="100" zoomScaleSheetLayoutView="85" workbookViewId="0">
      <pane xSplit="1" ySplit="8" topLeftCell="B146" activePane="bottomRight" state="frozen"/>
      <selection activeCell="E70" sqref="E70"/>
      <selection pane="topRight" activeCell="E70" sqref="E70"/>
      <selection pane="bottomLeft" activeCell="E70" sqref="E70"/>
      <selection pane="bottomRight" activeCell="B158" sqref="B158"/>
    </sheetView>
  </sheetViews>
  <sheetFormatPr baseColWidth="10" defaultColWidth="11.42578125" defaultRowHeight="16.5" x14ac:dyDescent="0.35"/>
  <cols>
    <col min="1" max="1" width="11.42578125" style="24"/>
    <col min="2" max="2" width="14.85546875" style="24" bestFit="1" customWidth="1"/>
    <col min="3" max="3" width="15.85546875" style="24" bestFit="1" customWidth="1"/>
    <col min="4" max="4" width="16.7109375" style="24" customWidth="1"/>
    <col min="5" max="6" width="15.42578125" style="24" customWidth="1"/>
    <col min="7" max="7" width="15" style="24" bestFit="1" customWidth="1"/>
    <col min="8" max="8" width="17.85546875" style="24" customWidth="1"/>
    <col min="9" max="9" width="15.5703125" style="24" bestFit="1" customWidth="1"/>
    <col min="10" max="10" width="16.7109375" style="24" customWidth="1"/>
    <col min="11" max="11" width="14.28515625" style="24" bestFit="1" customWidth="1"/>
    <col min="12" max="12" width="14.42578125" style="24" bestFit="1" customWidth="1"/>
    <col min="13" max="13" width="15.28515625" style="24" bestFit="1" customWidth="1"/>
    <col min="14" max="14" width="16.7109375" style="24" customWidth="1"/>
    <col min="15" max="15" width="16.42578125" style="24" bestFit="1" customWidth="1"/>
    <col min="16" max="16" width="12.42578125" style="24" customWidth="1"/>
    <col min="17" max="17" width="12.85546875" style="24" customWidth="1"/>
    <col min="18" max="18" width="15.28515625" style="24" bestFit="1" customWidth="1"/>
    <col min="19" max="19" width="16.7109375" style="24" customWidth="1"/>
    <col min="20" max="22" width="11.42578125" style="24"/>
    <col min="23" max="23" width="13" style="24" customWidth="1"/>
    <col min="24" max="24" width="12.85546875" style="24" customWidth="1"/>
    <col min="25" max="25" width="16.5703125" style="24" customWidth="1"/>
    <col min="26" max="26" width="13.7109375" style="24" customWidth="1"/>
    <col min="27" max="27" width="15.5703125" style="24" customWidth="1"/>
    <col min="28" max="28" width="11.42578125" style="24"/>
    <col min="29" max="29" width="17" style="24" customWidth="1"/>
    <col min="30" max="30" width="12.7109375" style="24" customWidth="1"/>
    <col min="31" max="31" width="16.7109375" style="24" customWidth="1"/>
    <col min="32" max="32" width="12.5703125" style="24" customWidth="1"/>
    <col min="33" max="34" width="14.7109375" style="24" customWidth="1"/>
    <col min="35" max="35" width="16.85546875" style="24" customWidth="1"/>
    <col min="36" max="36" width="17" style="24" customWidth="1"/>
    <col min="37" max="38" width="11.42578125" style="24"/>
    <col min="39" max="39" width="11.85546875" style="24" customWidth="1"/>
    <col min="40" max="40" width="16" style="24" customWidth="1"/>
    <col min="41" max="43" width="11.42578125" style="24"/>
    <col min="44" max="16384" width="11.42578125" style="32"/>
  </cols>
  <sheetData>
    <row r="1" spans="1:84" s="31" customFormat="1" ht="34.5" x14ac:dyDescent="0.4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11" t="s">
        <v>56</v>
      </c>
      <c r="U1" s="29"/>
      <c r="V1" s="28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11" t="s">
        <v>56</v>
      </c>
      <c r="AP1" s="29"/>
      <c r="AQ1" s="29"/>
      <c r="AR1" s="30"/>
      <c r="BM1" s="30"/>
    </row>
    <row r="2" spans="1:84" s="67" customFormat="1" ht="24" x14ac:dyDescent="0.5">
      <c r="A2" s="66" t="s">
        <v>51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 t="s">
        <v>52</v>
      </c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</row>
    <row r="3" spans="1:84" s="67" customFormat="1" ht="25.5" x14ac:dyDescent="0.5">
      <c r="A3" s="66" t="s">
        <v>70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 t="s">
        <v>70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</row>
    <row r="4" spans="1:84" s="67" customFormat="1" ht="24" x14ac:dyDescent="0.5">
      <c r="A4" s="68" t="s">
        <v>54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8" t="s">
        <v>53</v>
      </c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</row>
    <row r="5" spans="1:84" s="67" customFormat="1" ht="24" x14ac:dyDescent="0.5">
      <c r="A5" s="68" t="s">
        <v>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8" t="s">
        <v>26</v>
      </c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</row>
    <row r="6" spans="1:84" s="65" customFormat="1" x14ac:dyDescent="0.3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1:84" s="38" customFormat="1" ht="12.75" customHeight="1" x14ac:dyDescent="0.35">
      <c r="A7" s="124" t="s">
        <v>2</v>
      </c>
      <c r="B7" s="105" t="s">
        <v>31</v>
      </c>
      <c r="C7" s="105" t="s">
        <v>32</v>
      </c>
      <c r="D7" s="105" t="s">
        <v>33</v>
      </c>
      <c r="E7" s="105" t="s">
        <v>34</v>
      </c>
      <c r="F7" s="105" t="s">
        <v>35</v>
      </c>
      <c r="G7" s="105" t="s">
        <v>36</v>
      </c>
      <c r="H7" s="105" t="s">
        <v>37</v>
      </c>
      <c r="I7" s="105" t="s">
        <v>38</v>
      </c>
      <c r="J7" s="105" t="s">
        <v>39</v>
      </c>
      <c r="K7" s="105" t="s">
        <v>40</v>
      </c>
      <c r="L7" s="105" t="s">
        <v>41</v>
      </c>
      <c r="M7" s="105" t="s">
        <v>42</v>
      </c>
      <c r="N7" s="105" t="s">
        <v>43</v>
      </c>
      <c r="O7" s="105" t="s">
        <v>44</v>
      </c>
      <c r="P7" s="105" t="s">
        <v>45</v>
      </c>
      <c r="Q7" s="105" t="s">
        <v>46</v>
      </c>
      <c r="R7" s="105" t="s">
        <v>47</v>
      </c>
      <c r="S7" s="124" t="s">
        <v>63</v>
      </c>
      <c r="T7" s="124" t="s">
        <v>12</v>
      </c>
      <c r="U7" s="37"/>
      <c r="V7" s="124" t="s">
        <v>2</v>
      </c>
      <c r="W7" s="105" t="s">
        <v>31</v>
      </c>
      <c r="X7" s="105" t="s">
        <v>32</v>
      </c>
      <c r="Y7" s="105" t="s">
        <v>33</v>
      </c>
      <c r="Z7" s="105" t="s">
        <v>34</v>
      </c>
      <c r="AA7" s="105" t="s">
        <v>35</v>
      </c>
      <c r="AB7" s="105" t="s">
        <v>36</v>
      </c>
      <c r="AC7" s="105" t="s">
        <v>37</v>
      </c>
      <c r="AD7" s="105" t="s">
        <v>38</v>
      </c>
      <c r="AE7" s="105" t="s">
        <v>39</v>
      </c>
      <c r="AF7" s="105" t="s">
        <v>40</v>
      </c>
      <c r="AG7" s="105" t="s">
        <v>41</v>
      </c>
      <c r="AH7" s="105" t="s">
        <v>42</v>
      </c>
      <c r="AI7" s="105" t="s">
        <v>43</v>
      </c>
      <c r="AJ7" s="105" t="s">
        <v>44</v>
      </c>
      <c r="AK7" s="105" t="s">
        <v>45</v>
      </c>
      <c r="AL7" s="105" t="s">
        <v>46</v>
      </c>
      <c r="AM7" s="105" t="s">
        <v>47</v>
      </c>
      <c r="AN7" s="124" t="s">
        <v>63</v>
      </c>
      <c r="AO7" s="124" t="s">
        <v>12</v>
      </c>
      <c r="AP7" s="37"/>
      <c r="AQ7" s="37"/>
    </row>
    <row r="8" spans="1:84" s="40" customFormat="1" ht="115.5" customHeight="1" x14ac:dyDescent="0.35">
      <c r="A8" s="125"/>
      <c r="B8" s="105" t="s">
        <v>14</v>
      </c>
      <c r="C8" s="105" t="s">
        <v>0</v>
      </c>
      <c r="D8" s="105" t="s">
        <v>57</v>
      </c>
      <c r="E8" s="105" t="s">
        <v>48</v>
      </c>
      <c r="F8" s="105" t="s">
        <v>1</v>
      </c>
      <c r="G8" s="105" t="s">
        <v>49</v>
      </c>
      <c r="H8" s="105" t="s">
        <v>58</v>
      </c>
      <c r="I8" s="105" t="s">
        <v>15</v>
      </c>
      <c r="J8" s="105" t="s">
        <v>59</v>
      </c>
      <c r="K8" s="105" t="s">
        <v>16</v>
      </c>
      <c r="L8" s="105" t="s">
        <v>17</v>
      </c>
      <c r="M8" s="105" t="s">
        <v>60</v>
      </c>
      <c r="N8" s="105" t="s">
        <v>61</v>
      </c>
      <c r="O8" s="105" t="s">
        <v>62</v>
      </c>
      <c r="P8" s="105" t="s">
        <v>18</v>
      </c>
      <c r="Q8" s="105" t="s">
        <v>50</v>
      </c>
      <c r="R8" s="105" t="s">
        <v>19</v>
      </c>
      <c r="S8" s="125"/>
      <c r="T8" s="125"/>
      <c r="U8" s="39"/>
      <c r="V8" s="125"/>
      <c r="W8" s="105" t="s">
        <v>14</v>
      </c>
      <c r="X8" s="105" t="s">
        <v>0</v>
      </c>
      <c r="Y8" s="105" t="s">
        <v>57</v>
      </c>
      <c r="Z8" s="105" t="s">
        <v>48</v>
      </c>
      <c r="AA8" s="105" t="s">
        <v>1</v>
      </c>
      <c r="AB8" s="105" t="s">
        <v>49</v>
      </c>
      <c r="AC8" s="105" t="s">
        <v>58</v>
      </c>
      <c r="AD8" s="105" t="s">
        <v>15</v>
      </c>
      <c r="AE8" s="105" t="s">
        <v>59</v>
      </c>
      <c r="AF8" s="105" t="s">
        <v>16</v>
      </c>
      <c r="AG8" s="105" t="s">
        <v>17</v>
      </c>
      <c r="AH8" s="105" t="s">
        <v>60</v>
      </c>
      <c r="AI8" s="105" t="s">
        <v>61</v>
      </c>
      <c r="AJ8" s="105" t="s">
        <v>62</v>
      </c>
      <c r="AK8" s="105" t="s">
        <v>18</v>
      </c>
      <c r="AL8" s="105" t="s">
        <v>50</v>
      </c>
      <c r="AM8" s="105" t="s">
        <v>19</v>
      </c>
      <c r="AN8" s="125"/>
      <c r="AO8" s="125"/>
      <c r="AP8" s="39"/>
      <c r="AQ8" s="39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</row>
    <row r="9" spans="1:84" s="74" customFormat="1" ht="15.75" customHeight="1" x14ac:dyDescent="0.45">
      <c r="A9" s="69">
        <v>41275</v>
      </c>
      <c r="B9" s="70">
        <v>106.2117669426724</v>
      </c>
      <c r="C9" s="70">
        <v>104.02114458131169</v>
      </c>
      <c r="D9" s="70">
        <v>104.4512880778139</v>
      </c>
      <c r="E9" s="70">
        <v>96.25459352958903</v>
      </c>
      <c r="F9" s="70">
        <v>88.998800836864135</v>
      </c>
      <c r="G9" s="70">
        <v>98.112658321711692</v>
      </c>
      <c r="H9" s="70">
        <v>98.372153433173494</v>
      </c>
      <c r="I9" s="70">
        <v>89.992962153085443</v>
      </c>
      <c r="J9" s="70">
        <v>93.531870186776445</v>
      </c>
      <c r="K9" s="70">
        <v>110.31297819291161</v>
      </c>
      <c r="L9" s="70">
        <v>97.617040752612937</v>
      </c>
      <c r="M9" s="70">
        <v>91.075937812599349</v>
      </c>
      <c r="N9" s="70">
        <v>96.976532624921475</v>
      </c>
      <c r="O9" s="70">
        <v>95.114362242924116</v>
      </c>
      <c r="P9" s="70">
        <v>101.34972766843109</v>
      </c>
      <c r="Q9" s="70">
        <v>91.552478154552929</v>
      </c>
      <c r="R9" s="70">
        <v>95.647785046562134</v>
      </c>
      <c r="S9" s="70">
        <v>99.314454643971985</v>
      </c>
      <c r="T9" s="70">
        <v>99.073850985151978</v>
      </c>
      <c r="U9" s="71"/>
      <c r="V9" s="69">
        <v>41275</v>
      </c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71"/>
      <c r="AR9" s="72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M9" s="72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</row>
    <row r="10" spans="1:84" s="74" customFormat="1" ht="21" x14ac:dyDescent="0.45">
      <c r="A10" s="69">
        <v>41306</v>
      </c>
      <c r="B10" s="70">
        <v>107.71380209605705</v>
      </c>
      <c r="C10" s="70">
        <v>90.05358982377021</v>
      </c>
      <c r="D10" s="70">
        <v>100.77906643584427</v>
      </c>
      <c r="E10" s="70">
        <v>90.348044416334147</v>
      </c>
      <c r="F10" s="70">
        <v>92.326181278679158</v>
      </c>
      <c r="G10" s="70">
        <v>98.117211013096835</v>
      </c>
      <c r="H10" s="70">
        <v>98.612266842265242</v>
      </c>
      <c r="I10" s="70">
        <v>86.047557041453231</v>
      </c>
      <c r="J10" s="70">
        <v>93.645413106585536</v>
      </c>
      <c r="K10" s="70">
        <v>95.712122247514742</v>
      </c>
      <c r="L10" s="70">
        <v>97.913325062369225</v>
      </c>
      <c r="M10" s="70">
        <v>92.354345240207763</v>
      </c>
      <c r="N10" s="70">
        <v>100.21787931569467</v>
      </c>
      <c r="O10" s="70">
        <v>98.382447767170419</v>
      </c>
      <c r="P10" s="70">
        <v>118.66812985889787</v>
      </c>
      <c r="Q10" s="70">
        <v>93.520036393917266</v>
      </c>
      <c r="R10" s="70">
        <v>93.309103473661921</v>
      </c>
      <c r="S10" s="70">
        <v>98.131139953646851</v>
      </c>
      <c r="T10" s="70">
        <v>98.813626332205487</v>
      </c>
      <c r="U10" s="71"/>
      <c r="V10" s="69">
        <v>41306</v>
      </c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1"/>
      <c r="AQ10" s="71"/>
      <c r="AR10" s="72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M10" s="72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</row>
    <row r="11" spans="1:84" s="74" customFormat="1" ht="21" x14ac:dyDescent="0.45">
      <c r="A11" s="69">
        <v>41334</v>
      </c>
      <c r="B11" s="70">
        <v>114.23975610219257</v>
      </c>
      <c r="C11" s="70">
        <v>96.038635667069556</v>
      </c>
      <c r="D11" s="70">
        <v>104.52555132865022</v>
      </c>
      <c r="E11" s="70">
        <v>93.536043970704569</v>
      </c>
      <c r="F11" s="70">
        <v>89.409402132836831</v>
      </c>
      <c r="G11" s="70">
        <v>100.41937493009181</v>
      </c>
      <c r="H11" s="70">
        <v>102.22946783096096</v>
      </c>
      <c r="I11" s="70">
        <v>102.57926523719949</v>
      </c>
      <c r="J11" s="70">
        <v>92.286919623912752</v>
      </c>
      <c r="K11" s="70">
        <v>101.08843902087152</v>
      </c>
      <c r="L11" s="70">
        <v>99.094691446049197</v>
      </c>
      <c r="M11" s="70">
        <v>96.829656899343945</v>
      </c>
      <c r="N11" s="70">
        <v>105.58918359331875</v>
      </c>
      <c r="O11" s="70">
        <v>100.37559450262337</v>
      </c>
      <c r="P11" s="70">
        <v>117.13040231099954</v>
      </c>
      <c r="Q11" s="70">
        <v>95.372739083927613</v>
      </c>
      <c r="R11" s="70">
        <v>95.779248928092287</v>
      </c>
      <c r="S11" s="70">
        <v>98.036621725289635</v>
      </c>
      <c r="T11" s="70">
        <v>101.72143289044453</v>
      </c>
      <c r="U11" s="71"/>
      <c r="V11" s="69">
        <v>41334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1"/>
      <c r="AR11" s="72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M11" s="72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</row>
    <row r="12" spans="1:84" s="74" customFormat="1" ht="21" x14ac:dyDescent="0.45">
      <c r="A12" s="69">
        <v>41365</v>
      </c>
      <c r="B12" s="70">
        <v>106.34567694987685</v>
      </c>
      <c r="C12" s="70">
        <v>90.921172428903205</v>
      </c>
      <c r="D12" s="70">
        <v>104.25954277447489</v>
      </c>
      <c r="E12" s="70">
        <v>91.430517145397346</v>
      </c>
      <c r="F12" s="70">
        <v>100.20605199973849</v>
      </c>
      <c r="G12" s="70">
        <v>101.48399129312043</v>
      </c>
      <c r="H12" s="70">
        <v>103.34167125725318</v>
      </c>
      <c r="I12" s="70">
        <v>92.354673483577884</v>
      </c>
      <c r="J12" s="70">
        <v>102.91790215979492</v>
      </c>
      <c r="K12" s="70">
        <v>96.317159805353612</v>
      </c>
      <c r="L12" s="70">
        <v>99.615477422194843</v>
      </c>
      <c r="M12" s="70">
        <v>102.0602206133139</v>
      </c>
      <c r="N12" s="70">
        <v>103.47143191569918</v>
      </c>
      <c r="O12" s="70">
        <v>99.372026013243385</v>
      </c>
      <c r="P12" s="70">
        <v>101.65054953687986</v>
      </c>
      <c r="Q12" s="70">
        <v>96.397484225876468</v>
      </c>
      <c r="R12" s="70">
        <v>102.09490519489799</v>
      </c>
      <c r="S12" s="70">
        <v>99.047276267622578</v>
      </c>
      <c r="T12" s="70">
        <v>101.20112989559678</v>
      </c>
      <c r="U12" s="71"/>
      <c r="V12" s="69">
        <v>41365</v>
      </c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1"/>
      <c r="AQ12" s="71"/>
      <c r="AR12" s="72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M12" s="72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</row>
    <row r="13" spans="1:84" s="74" customFormat="1" ht="21" x14ac:dyDescent="0.45">
      <c r="A13" s="69">
        <v>41395</v>
      </c>
      <c r="B13" s="70">
        <v>99.297031951055175</v>
      </c>
      <c r="C13" s="70">
        <v>102.93228124349024</v>
      </c>
      <c r="D13" s="70">
        <v>102.87899182885299</v>
      </c>
      <c r="E13" s="70">
        <v>90.990094317793321</v>
      </c>
      <c r="F13" s="70">
        <v>105.38132561564272</v>
      </c>
      <c r="G13" s="70">
        <v>99.432406840975602</v>
      </c>
      <c r="H13" s="70">
        <v>100.34036026107907</v>
      </c>
      <c r="I13" s="70">
        <v>100.24944155912638</v>
      </c>
      <c r="J13" s="70">
        <v>95.744394035042262</v>
      </c>
      <c r="K13" s="70">
        <v>92.558931272553082</v>
      </c>
      <c r="L13" s="70">
        <v>99.540020211231933</v>
      </c>
      <c r="M13" s="70">
        <v>99.457707658131383</v>
      </c>
      <c r="N13" s="70">
        <v>98.102087919728916</v>
      </c>
      <c r="O13" s="70">
        <v>99.759417841199308</v>
      </c>
      <c r="P13" s="70">
        <v>95.084438706423214</v>
      </c>
      <c r="Q13" s="70">
        <v>103.30508760600902</v>
      </c>
      <c r="R13" s="70">
        <v>100.53280412479393</v>
      </c>
      <c r="S13" s="70">
        <v>98.760725894894946</v>
      </c>
      <c r="T13" s="70">
        <v>99.505404364605383</v>
      </c>
      <c r="U13" s="71"/>
      <c r="V13" s="69">
        <v>41395</v>
      </c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1"/>
      <c r="AQ13" s="71"/>
      <c r="AR13" s="72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M13" s="72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</row>
    <row r="14" spans="1:84" s="74" customFormat="1" ht="21" x14ac:dyDescent="0.45">
      <c r="A14" s="69">
        <v>41426</v>
      </c>
      <c r="B14" s="70">
        <v>91.63978326394448</v>
      </c>
      <c r="C14" s="70">
        <v>91.665209454617397</v>
      </c>
      <c r="D14" s="70">
        <v>94.302417511669432</v>
      </c>
      <c r="E14" s="70">
        <v>92.32993799246438</v>
      </c>
      <c r="F14" s="70">
        <v>101.02211225125266</v>
      </c>
      <c r="G14" s="70">
        <v>97.325794796100212</v>
      </c>
      <c r="H14" s="70">
        <v>95.604637651042268</v>
      </c>
      <c r="I14" s="70">
        <v>100.48840221712483</v>
      </c>
      <c r="J14" s="70">
        <v>100.90962272130406</v>
      </c>
      <c r="K14" s="70">
        <v>106.31123376660287</v>
      </c>
      <c r="L14" s="70">
        <v>99.33564177044795</v>
      </c>
      <c r="M14" s="70">
        <v>96.014212589115459</v>
      </c>
      <c r="N14" s="70">
        <v>91.733848802015544</v>
      </c>
      <c r="O14" s="70">
        <v>100.24400741605923</v>
      </c>
      <c r="P14" s="70">
        <v>95.690620017390515</v>
      </c>
      <c r="Q14" s="70">
        <v>98.68484526728146</v>
      </c>
      <c r="R14" s="70">
        <v>95.943108690846387</v>
      </c>
      <c r="S14" s="70">
        <v>97.341716348155913</v>
      </c>
      <c r="T14" s="70">
        <v>96.715333699404084</v>
      </c>
      <c r="U14" s="71"/>
      <c r="V14" s="69">
        <v>41426</v>
      </c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1"/>
      <c r="AQ14" s="71"/>
      <c r="AR14" s="72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M14" s="72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</row>
    <row r="15" spans="1:84" s="74" customFormat="1" ht="21" x14ac:dyDescent="0.45">
      <c r="A15" s="69">
        <v>41456</v>
      </c>
      <c r="B15" s="70">
        <v>92.16614511869831</v>
      </c>
      <c r="C15" s="70">
        <v>99.207197892257824</v>
      </c>
      <c r="D15" s="70">
        <v>98.355347256701336</v>
      </c>
      <c r="E15" s="70">
        <v>99.555166994557638</v>
      </c>
      <c r="F15" s="70">
        <v>99.985997568177623</v>
      </c>
      <c r="G15" s="70">
        <v>98.18078964936096</v>
      </c>
      <c r="H15" s="70">
        <v>95.920679959198296</v>
      </c>
      <c r="I15" s="70">
        <v>102.23551049265099</v>
      </c>
      <c r="J15" s="70">
        <v>99.469585302841494</v>
      </c>
      <c r="K15" s="70">
        <v>98.703555975529255</v>
      </c>
      <c r="L15" s="70">
        <v>100.04975574827004</v>
      </c>
      <c r="M15" s="70">
        <v>100.37813413189089</v>
      </c>
      <c r="N15" s="70">
        <v>94.234541602418105</v>
      </c>
      <c r="O15" s="70">
        <v>100.18980551534591</v>
      </c>
      <c r="P15" s="70">
        <v>105.05232537341031</v>
      </c>
      <c r="Q15" s="70">
        <v>105.46264603890458</v>
      </c>
      <c r="R15" s="70">
        <v>103.30028949145778</v>
      </c>
      <c r="S15" s="70">
        <v>97.815656153253883</v>
      </c>
      <c r="T15" s="70">
        <v>98.641787200500175</v>
      </c>
      <c r="U15" s="71"/>
      <c r="V15" s="69">
        <v>41456</v>
      </c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1"/>
      <c r="AQ15" s="71"/>
      <c r="AR15" s="72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M15" s="72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</row>
    <row r="16" spans="1:84" s="74" customFormat="1" ht="21" x14ac:dyDescent="0.45">
      <c r="A16" s="69">
        <v>41487</v>
      </c>
      <c r="B16" s="70">
        <v>95.24846061844373</v>
      </c>
      <c r="C16" s="70">
        <v>94.628183460039253</v>
      </c>
      <c r="D16" s="70">
        <v>94.733106600234137</v>
      </c>
      <c r="E16" s="70">
        <v>100.14248826148547</v>
      </c>
      <c r="F16" s="70">
        <v>103.97827127810966</v>
      </c>
      <c r="G16" s="70">
        <v>99.61695771460623</v>
      </c>
      <c r="H16" s="70">
        <v>96.061082331580337</v>
      </c>
      <c r="I16" s="70">
        <v>101.46775173936045</v>
      </c>
      <c r="J16" s="70">
        <v>98.59983223835664</v>
      </c>
      <c r="K16" s="70">
        <v>94.770351261472456</v>
      </c>
      <c r="L16" s="70">
        <v>100.2982362215657</v>
      </c>
      <c r="M16" s="70">
        <v>98.377536732648281</v>
      </c>
      <c r="N16" s="70">
        <v>89.830701460343164</v>
      </c>
      <c r="O16" s="70">
        <v>100.25146639729819</v>
      </c>
      <c r="P16" s="70">
        <v>106.31127247189795</v>
      </c>
      <c r="Q16" s="70">
        <v>109.78976210746252</v>
      </c>
      <c r="R16" s="70">
        <v>103.41339421584993</v>
      </c>
      <c r="S16" s="70">
        <v>98.884484556860158</v>
      </c>
      <c r="T16" s="70">
        <v>98.671748922706257</v>
      </c>
      <c r="U16" s="71"/>
      <c r="V16" s="69">
        <v>41487</v>
      </c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1"/>
      <c r="AQ16" s="71"/>
      <c r="AR16" s="72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M16" s="72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</row>
    <row r="17" spans="1:84" s="74" customFormat="1" ht="21" x14ac:dyDescent="0.45">
      <c r="A17" s="69">
        <v>41518</v>
      </c>
      <c r="B17" s="70">
        <v>91.4049757814511</v>
      </c>
      <c r="C17" s="70">
        <v>92.30930597205878</v>
      </c>
      <c r="D17" s="70">
        <v>91.093895487667893</v>
      </c>
      <c r="E17" s="70">
        <v>107.90401196143951</v>
      </c>
      <c r="F17" s="70">
        <v>100.03679162740042</v>
      </c>
      <c r="G17" s="70">
        <v>100.38558179648396</v>
      </c>
      <c r="H17" s="70">
        <v>97.313298558689709</v>
      </c>
      <c r="I17" s="70">
        <v>96.073673979533197</v>
      </c>
      <c r="J17" s="70">
        <v>95.761403665582051</v>
      </c>
      <c r="K17" s="70">
        <v>103.54412733444143</v>
      </c>
      <c r="L17" s="70">
        <v>100.44477701356946</v>
      </c>
      <c r="M17" s="70">
        <v>94.854912327953912</v>
      </c>
      <c r="N17" s="70">
        <v>93.16179580211768</v>
      </c>
      <c r="O17" s="70">
        <v>101.57987297886642</v>
      </c>
      <c r="P17" s="70">
        <v>99.336268278053822</v>
      </c>
      <c r="Q17" s="70">
        <v>99.350171952714859</v>
      </c>
      <c r="R17" s="70">
        <v>105.6317886704804</v>
      </c>
      <c r="S17" s="70">
        <v>100.6764661441206</v>
      </c>
      <c r="T17" s="70">
        <v>97.719989923269225</v>
      </c>
      <c r="U17" s="71"/>
      <c r="V17" s="69">
        <v>41518</v>
      </c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1"/>
      <c r="AQ17" s="71"/>
      <c r="AR17" s="72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M17" s="72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</row>
    <row r="18" spans="1:84" s="74" customFormat="1" ht="21" x14ac:dyDescent="0.45">
      <c r="A18" s="69">
        <v>41548</v>
      </c>
      <c r="B18" s="70">
        <v>91.260921913758452</v>
      </c>
      <c r="C18" s="70">
        <v>104.10925585776715</v>
      </c>
      <c r="D18" s="70">
        <v>95.720777803026834</v>
      </c>
      <c r="E18" s="70">
        <v>111.22546532706478</v>
      </c>
      <c r="F18" s="70">
        <v>104.61763944229689</v>
      </c>
      <c r="G18" s="70">
        <v>101.0990248173875</v>
      </c>
      <c r="H18" s="70">
        <v>99.790353368297275</v>
      </c>
      <c r="I18" s="70">
        <v>103.18450570607796</v>
      </c>
      <c r="J18" s="70">
        <v>107.57063781715084</v>
      </c>
      <c r="K18" s="70">
        <v>92.793771837487029</v>
      </c>
      <c r="L18" s="70">
        <v>101.36276697846272</v>
      </c>
      <c r="M18" s="70">
        <v>105.74426709900682</v>
      </c>
      <c r="N18" s="70">
        <v>97.062379724074006</v>
      </c>
      <c r="O18" s="70">
        <v>101.35674103075189</v>
      </c>
      <c r="P18" s="70">
        <v>85.462078234511822</v>
      </c>
      <c r="Q18" s="70">
        <v>99.492750801517829</v>
      </c>
      <c r="R18" s="70">
        <v>106.61522450297922</v>
      </c>
      <c r="S18" s="70">
        <v>103.28929115725994</v>
      </c>
      <c r="T18" s="70">
        <v>99.481566201636184</v>
      </c>
      <c r="U18" s="71"/>
      <c r="V18" s="69">
        <v>41548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71"/>
      <c r="AR18" s="72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M18" s="72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</row>
    <row r="19" spans="1:84" s="74" customFormat="1" ht="21" x14ac:dyDescent="0.45">
      <c r="A19" s="69">
        <v>41579</v>
      </c>
      <c r="B19" s="70">
        <v>98.212320724178127</v>
      </c>
      <c r="C19" s="70">
        <v>108.93249615547882</v>
      </c>
      <c r="D19" s="70">
        <v>101.84397444702036</v>
      </c>
      <c r="E19" s="70">
        <v>111.38506747633787</v>
      </c>
      <c r="F19" s="70">
        <v>108.31301782292596</v>
      </c>
      <c r="G19" s="70">
        <v>102.59677623303645</v>
      </c>
      <c r="H19" s="70">
        <v>103.28612626794929</v>
      </c>
      <c r="I19" s="70">
        <v>103.8779664173986</v>
      </c>
      <c r="J19" s="70">
        <v>101.40681375184464</v>
      </c>
      <c r="K19" s="70">
        <v>107.30864331323235</v>
      </c>
      <c r="L19" s="70">
        <v>101.77973539233378</v>
      </c>
      <c r="M19" s="70">
        <v>107.6232920313102</v>
      </c>
      <c r="N19" s="70">
        <v>106.98653029606491</v>
      </c>
      <c r="O19" s="70">
        <v>101.4952135652595</v>
      </c>
      <c r="P19" s="70">
        <v>82.64936088244697</v>
      </c>
      <c r="Q19" s="70">
        <v>104.30903426318447</v>
      </c>
      <c r="R19" s="70">
        <v>101.07348387779614</v>
      </c>
      <c r="S19" s="70">
        <v>104.26816251707412</v>
      </c>
      <c r="T19" s="70">
        <v>102.16005884666606</v>
      </c>
      <c r="U19" s="71"/>
      <c r="V19" s="69">
        <v>41579</v>
      </c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1"/>
      <c r="AQ19" s="71"/>
      <c r="AR19" s="72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M19" s="72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</row>
    <row r="20" spans="1:84" s="74" customFormat="1" ht="21" x14ac:dyDescent="0.45">
      <c r="A20" s="75">
        <v>41609</v>
      </c>
      <c r="B20" s="76">
        <v>106.25935853767172</v>
      </c>
      <c r="C20" s="76">
        <v>125.18152746323582</v>
      </c>
      <c r="D20" s="76">
        <v>107.05604044804377</v>
      </c>
      <c r="E20" s="76">
        <v>114.89856860683176</v>
      </c>
      <c r="F20" s="76">
        <v>105.72440814607545</v>
      </c>
      <c r="G20" s="76">
        <v>103.22943259402837</v>
      </c>
      <c r="H20" s="76">
        <v>109.12790223851079</v>
      </c>
      <c r="I20" s="76">
        <v>121.44828997341146</v>
      </c>
      <c r="J20" s="76">
        <v>118.1556053908084</v>
      </c>
      <c r="K20" s="76">
        <v>100.5786859720301</v>
      </c>
      <c r="L20" s="76">
        <v>102.94853198089235</v>
      </c>
      <c r="M20" s="76">
        <v>115.22977686447786</v>
      </c>
      <c r="N20" s="76">
        <v>122.63308694360357</v>
      </c>
      <c r="O20" s="76">
        <v>101.87904472925831</v>
      </c>
      <c r="P20" s="76">
        <v>91.614826660657272</v>
      </c>
      <c r="Q20" s="76">
        <v>102.76296410465105</v>
      </c>
      <c r="R20" s="76">
        <v>96.65886378258179</v>
      </c>
      <c r="S20" s="76">
        <v>104.43400463784957</v>
      </c>
      <c r="T20" s="76">
        <v>106.29407073781397</v>
      </c>
      <c r="U20" s="71"/>
      <c r="V20" s="75">
        <v>41609</v>
      </c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1"/>
      <c r="AQ20" s="71"/>
      <c r="AR20" s="72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M20" s="72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</row>
    <row r="21" spans="1:84" s="74" customFormat="1" ht="21" x14ac:dyDescent="0.45">
      <c r="A21" s="106">
        <v>41640</v>
      </c>
      <c r="B21" s="107">
        <v>107.32414698406266</v>
      </c>
      <c r="C21" s="107">
        <v>120.72731557459718</v>
      </c>
      <c r="D21" s="107">
        <v>104.41021213253974</v>
      </c>
      <c r="E21" s="107">
        <v>110.25714896348907</v>
      </c>
      <c r="F21" s="107">
        <v>98.199792996293169</v>
      </c>
      <c r="G21" s="107">
        <v>101.48464826903574</v>
      </c>
      <c r="H21" s="107">
        <v>101.62949815565744</v>
      </c>
      <c r="I21" s="107">
        <v>93.759913088947826</v>
      </c>
      <c r="J21" s="107">
        <v>99.606857557454944</v>
      </c>
      <c r="K21" s="107">
        <v>114.03356836054918</v>
      </c>
      <c r="L21" s="107">
        <v>101.66396504893808</v>
      </c>
      <c r="M21" s="107">
        <v>99.112812810979719</v>
      </c>
      <c r="N21" s="107">
        <v>101.21325373914574</v>
      </c>
      <c r="O21" s="107">
        <v>98.280998647454282</v>
      </c>
      <c r="P21" s="107">
        <v>101.65368238563346</v>
      </c>
      <c r="Q21" s="107">
        <v>100.33291165029152</v>
      </c>
      <c r="R21" s="107">
        <v>97.374324324496683</v>
      </c>
      <c r="S21" s="107">
        <v>103.11381467452446</v>
      </c>
      <c r="T21" s="107">
        <v>102.74625989612743</v>
      </c>
      <c r="U21" s="71"/>
      <c r="V21" s="106">
        <v>41640</v>
      </c>
      <c r="W21" s="107">
        <f t="shared" ref="W21:W84" si="0">B21/B9*100-100</f>
        <v>1.0473227905064988</v>
      </c>
      <c r="X21" s="107">
        <f t="shared" ref="X21:X84" si="1">C21/C9*100-100</f>
        <v>16.060360670446713</v>
      </c>
      <c r="Y21" s="107">
        <f t="shared" ref="Y21:Y84" si="2">D21/D9*100-100</f>
        <v>-3.9325455942247345E-2</v>
      </c>
      <c r="Z21" s="107">
        <f t="shared" ref="Z21:Z84" si="3">E21/E9*100-100</f>
        <v>14.547415266571775</v>
      </c>
      <c r="AA21" s="107">
        <f t="shared" ref="AA21:AA84" si="4">F21/F9*100-100</f>
        <v>10.338332733600055</v>
      </c>
      <c r="AB21" s="107">
        <f t="shared" ref="AB21:AB84" si="5">G21/G9*100-100</f>
        <v>3.4368551469345476</v>
      </c>
      <c r="AC21" s="107">
        <f t="shared" ref="AC21:AC84" si="6">H21/H9*100-100</f>
        <v>3.3112467388413336</v>
      </c>
      <c r="AD21" s="107">
        <f t="shared" ref="AD21:AD84" si="7">I21/I9*100-100</f>
        <v>4.185828364505312</v>
      </c>
      <c r="AE21" s="107">
        <f t="shared" ref="AE21:AE84" si="8">J21/J9*100-100</f>
        <v>6.4950987920450842</v>
      </c>
      <c r="AF21" s="107">
        <f t="shared" ref="AF21:AF84" si="9">K21/K9*100-100</f>
        <v>3.3727583359513034</v>
      </c>
      <c r="AG21" s="107">
        <f t="shared" ref="AG21:AG84" si="10">L21/L9*100-100</f>
        <v>4.1457149951729377</v>
      </c>
      <c r="AH21" s="107">
        <f t="shared" ref="AH21:AH84" si="11">M21/M9*100-100</f>
        <v>8.8243669968211407</v>
      </c>
      <c r="AI21" s="107">
        <f t="shared" ref="AI21:AI84" si="12">N21/N9*100-100</f>
        <v>4.3688106798071829</v>
      </c>
      <c r="AJ21" s="107">
        <f t="shared" ref="AJ21:AJ84" si="13">O21/O9*100-100</f>
        <v>3.3292936312210344</v>
      </c>
      <c r="AK21" s="107">
        <f t="shared" ref="AK21:AK84" si="14">P21/P9*100-100</f>
        <v>0.29990679224789574</v>
      </c>
      <c r="AL21" s="107">
        <f t="shared" ref="AL21:AL84" si="15">Q21/Q9*100-100</f>
        <v>9.5906016666376104</v>
      </c>
      <c r="AM21" s="107">
        <f t="shared" ref="AM21:AM84" si="16">R21/R9*100-100</f>
        <v>1.8051011605695351</v>
      </c>
      <c r="AN21" s="107">
        <f t="shared" ref="AN21:AN84" si="17">S21/S9*100-100</f>
        <v>3.8255861588050095</v>
      </c>
      <c r="AO21" s="107">
        <f t="shared" ref="AO21:AO84" si="18">T21/T9*100-100</f>
        <v>3.7067388361898139</v>
      </c>
      <c r="AP21" s="71"/>
      <c r="AQ21" s="71"/>
      <c r="AR21" s="72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M21" s="72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</row>
    <row r="22" spans="1:84" s="74" customFormat="1" ht="21" x14ac:dyDescent="0.45">
      <c r="A22" s="108">
        <v>41671</v>
      </c>
      <c r="B22" s="109">
        <v>108.484173811196</v>
      </c>
      <c r="C22" s="109">
        <v>133.77946681343451</v>
      </c>
      <c r="D22" s="109">
        <v>103.60658400418386</v>
      </c>
      <c r="E22" s="109">
        <v>98.836710697922584</v>
      </c>
      <c r="F22" s="109">
        <v>103.46259160820021</v>
      </c>
      <c r="G22" s="109">
        <v>100.11312648651108</v>
      </c>
      <c r="H22" s="109">
        <v>102.62017923803255</v>
      </c>
      <c r="I22" s="109">
        <v>91.589444008734304</v>
      </c>
      <c r="J22" s="109">
        <v>93.830557504533587</v>
      </c>
      <c r="K22" s="109">
        <v>96.342651359122243</v>
      </c>
      <c r="L22" s="109">
        <v>101.88044660253712</v>
      </c>
      <c r="M22" s="109">
        <v>97.581319714367723</v>
      </c>
      <c r="N22" s="109">
        <v>102.15348729628258</v>
      </c>
      <c r="O22" s="109">
        <v>101.15152799793871</v>
      </c>
      <c r="P22" s="109">
        <v>119.89316351134725</v>
      </c>
      <c r="Q22" s="109">
        <v>105.55654153946088</v>
      </c>
      <c r="R22" s="109">
        <v>97.35436480272476</v>
      </c>
      <c r="S22" s="109">
        <v>100.75609998933037</v>
      </c>
      <c r="T22" s="109">
        <v>102.5738285814445</v>
      </c>
      <c r="U22" s="71"/>
      <c r="V22" s="108">
        <v>41671</v>
      </c>
      <c r="W22" s="109">
        <f t="shared" si="0"/>
        <v>0.7152024161694186</v>
      </c>
      <c r="X22" s="109">
        <f t="shared" si="1"/>
        <v>48.555395820681184</v>
      </c>
      <c r="Y22" s="109">
        <f t="shared" si="2"/>
        <v>2.8056596159675422</v>
      </c>
      <c r="Z22" s="109">
        <f t="shared" si="3"/>
        <v>9.3955174530083667</v>
      </c>
      <c r="AA22" s="109">
        <f t="shared" si="4"/>
        <v>12.062028533278863</v>
      </c>
      <c r="AB22" s="109">
        <f t="shared" si="5"/>
        <v>2.0342154580278589</v>
      </c>
      <c r="AC22" s="109">
        <f t="shared" si="6"/>
        <v>4.0643142319992904</v>
      </c>
      <c r="AD22" s="109">
        <f t="shared" si="7"/>
        <v>6.4404930922225674</v>
      </c>
      <c r="AE22" s="109">
        <f t="shared" si="8"/>
        <v>0.19770791948701572</v>
      </c>
      <c r="AF22" s="109">
        <f t="shared" si="9"/>
        <v>0.65877664897757882</v>
      </c>
      <c r="AG22" s="109">
        <f t="shared" si="10"/>
        <v>4.0516666527675511</v>
      </c>
      <c r="AH22" s="109">
        <f t="shared" si="11"/>
        <v>5.6596952320596756</v>
      </c>
      <c r="AI22" s="109">
        <f t="shared" si="12"/>
        <v>1.9313998597900763</v>
      </c>
      <c r="AJ22" s="109">
        <f t="shared" si="13"/>
        <v>2.8146079850762931</v>
      </c>
      <c r="AK22" s="109">
        <f t="shared" si="14"/>
        <v>1.0323190008185037</v>
      </c>
      <c r="AL22" s="109">
        <f t="shared" si="15"/>
        <v>12.870509475471607</v>
      </c>
      <c r="AM22" s="109">
        <f t="shared" si="16"/>
        <v>4.3353340440192625</v>
      </c>
      <c r="AN22" s="109">
        <f t="shared" si="17"/>
        <v>2.6749511285851071</v>
      </c>
      <c r="AO22" s="109">
        <f t="shared" si="18"/>
        <v>3.8053478946288806</v>
      </c>
      <c r="AP22" s="71"/>
      <c r="AQ22" s="71"/>
      <c r="AR22" s="72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M22" s="72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</row>
    <row r="23" spans="1:84" s="74" customFormat="1" ht="21" x14ac:dyDescent="0.45">
      <c r="A23" s="108">
        <v>41699</v>
      </c>
      <c r="B23" s="109">
        <v>117.03316855144008</v>
      </c>
      <c r="C23" s="109">
        <v>135.83095199693139</v>
      </c>
      <c r="D23" s="109">
        <v>108.79903946263985</v>
      </c>
      <c r="E23" s="109">
        <v>107.25400192290527</v>
      </c>
      <c r="F23" s="109">
        <v>100.11933439666289</v>
      </c>
      <c r="G23" s="109">
        <v>102.18697539678102</v>
      </c>
      <c r="H23" s="109">
        <v>105.90292931717468</v>
      </c>
      <c r="I23" s="109">
        <v>102.02652223999907</v>
      </c>
      <c r="J23" s="109">
        <v>98.701111174480218</v>
      </c>
      <c r="K23" s="109">
        <v>112.0885280310561</v>
      </c>
      <c r="L23" s="109">
        <v>103.32971288540568</v>
      </c>
      <c r="M23" s="109">
        <v>103.75015773329456</v>
      </c>
      <c r="N23" s="109">
        <v>112.58789698958455</v>
      </c>
      <c r="O23" s="109">
        <v>102.66008740618867</v>
      </c>
      <c r="P23" s="109">
        <v>118.7992655138427</v>
      </c>
      <c r="Q23" s="109">
        <v>106.60581755393113</v>
      </c>
      <c r="R23" s="109">
        <v>104.63066384897569</v>
      </c>
      <c r="S23" s="109">
        <v>99.919155407071599</v>
      </c>
      <c r="T23" s="109">
        <v>106.7658796806197</v>
      </c>
      <c r="U23" s="71"/>
      <c r="V23" s="108">
        <v>41699</v>
      </c>
      <c r="W23" s="109">
        <f t="shared" si="0"/>
        <v>2.4452191991277488</v>
      </c>
      <c r="X23" s="109">
        <f t="shared" si="1"/>
        <v>41.433654334498357</v>
      </c>
      <c r="Y23" s="109">
        <f t="shared" si="2"/>
        <v>4.088462657855672</v>
      </c>
      <c r="Z23" s="109">
        <f t="shared" si="3"/>
        <v>14.665959099678361</v>
      </c>
      <c r="AA23" s="109">
        <f t="shared" si="4"/>
        <v>11.978530230986408</v>
      </c>
      <c r="AB23" s="109">
        <f t="shared" si="5"/>
        <v>1.7602185513699453</v>
      </c>
      <c r="AC23" s="109">
        <f t="shared" si="6"/>
        <v>3.5933489278139348</v>
      </c>
      <c r="AD23" s="109">
        <f t="shared" si="7"/>
        <v>-0.5388447615824532</v>
      </c>
      <c r="AE23" s="109">
        <f t="shared" si="8"/>
        <v>6.9502715842142635</v>
      </c>
      <c r="AF23" s="109">
        <f t="shared" si="9"/>
        <v>10.881648897470271</v>
      </c>
      <c r="AG23" s="109">
        <f t="shared" si="10"/>
        <v>4.2737117171026284</v>
      </c>
      <c r="AH23" s="109">
        <f t="shared" si="11"/>
        <v>7.1470880467381761</v>
      </c>
      <c r="AI23" s="109">
        <f t="shared" si="12"/>
        <v>6.6282484228892713</v>
      </c>
      <c r="AJ23" s="109">
        <f t="shared" si="13"/>
        <v>2.2759445808369065</v>
      </c>
      <c r="AK23" s="109">
        <f t="shared" si="14"/>
        <v>1.4247908057312628</v>
      </c>
      <c r="AL23" s="109">
        <f t="shared" si="15"/>
        <v>11.778081009205849</v>
      </c>
      <c r="AM23" s="109">
        <f t="shared" si="16"/>
        <v>9.2414745573216237</v>
      </c>
      <c r="AN23" s="109">
        <f t="shared" si="17"/>
        <v>1.9202351617715294</v>
      </c>
      <c r="AO23" s="109">
        <f t="shared" si="18"/>
        <v>4.9590795635056679</v>
      </c>
      <c r="AP23" s="71"/>
      <c r="AQ23" s="71"/>
      <c r="AR23" s="72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M23" s="72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</row>
    <row r="24" spans="1:84" s="74" customFormat="1" ht="21" x14ac:dyDescent="0.45">
      <c r="A24" s="108">
        <v>41730</v>
      </c>
      <c r="B24" s="109">
        <v>106.51125250531886</v>
      </c>
      <c r="C24" s="109">
        <v>156.37579911782083</v>
      </c>
      <c r="D24" s="109">
        <v>105.5524761980281</v>
      </c>
      <c r="E24" s="109">
        <v>99.252266861307504</v>
      </c>
      <c r="F24" s="109">
        <v>105.1232041084417</v>
      </c>
      <c r="G24" s="109">
        <v>103.54568117913057</v>
      </c>
      <c r="H24" s="109">
        <v>107.08023741184218</v>
      </c>
      <c r="I24" s="109">
        <v>101.61396852689975</v>
      </c>
      <c r="J24" s="109">
        <v>104.26888509301391</v>
      </c>
      <c r="K24" s="109">
        <v>97.869767343472461</v>
      </c>
      <c r="L24" s="109">
        <v>103.68335419585091</v>
      </c>
      <c r="M24" s="109">
        <v>105.84254828975043</v>
      </c>
      <c r="N24" s="109">
        <v>105.73014063980027</v>
      </c>
      <c r="O24" s="109">
        <v>103.79059423062967</v>
      </c>
      <c r="P24" s="109">
        <v>105.1948924723697</v>
      </c>
      <c r="Q24" s="109">
        <v>108.06843833837848</v>
      </c>
      <c r="R24" s="109">
        <v>102.13626059109089</v>
      </c>
      <c r="S24" s="109">
        <v>100.48287611485358</v>
      </c>
      <c r="T24" s="109">
        <v>104.7987426515309</v>
      </c>
      <c r="U24" s="71"/>
      <c r="V24" s="108">
        <v>41730</v>
      </c>
      <c r="W24" s="109">
        <f t="shared" si="0"/>
        <v>0.1556956147075681</v>
      </c>
      <c r="X24" s="109">
        <f t="shared" si="1"/>
        <v>71.99052205370603</v>
      </c>
      <c r="Y24" s="109">
        <f t="shared" si="2"/>
        <v>1.2401103909979412</v>
      </c>
      <c r="Z24" s="109">
        <f t="shared" si="3"/>
        <v>8.5548566934950543</v>
      </c>
      <c r="AA24" s="109">
        <f t="shared" si="4"/>
        <v>4.9070410524865622</v>
      </c>
      <c r="AB24" s="109">
        <f t="shared" si="5"/>
        <v>2.0315419799121486</v>
      </c>
      <c r="AC24" s="109">
        <f t="shared" si="6"/>
        <v>3.617675337650013</v>
      </c>
      <c r="AD24" s="109">
        <f t="shared" si="7"/>
        <v>10.025800204868162</v>
      </c>
      <c r="AE24" s="109">
        <f t="shared" si="8"/>
        <v>1.3126802090479828</v>
      </c>
      <c r="AF24" s="109">
        <f t="shared" si="9"/>
        <v>1.6119739631613896</v>
      </c>
      <c r="AG24" s="109">
        <f t="shared" si="10"/>
        <v>4.0835790571131838</v>
      </c>
      <c r="AH24" s="109">
        <f t="shared" si="11"/>
        <v>3.7059763869872597</v>
      </c>
      <c r="AI24" s="109">
        <f t="shared" si="12"/>
        <v>2.1829298022485233</v>
      </c>
      <c r="AJ24" s="109">
        <f t="shared" si="13"/>
        <v>4.4464910243426203</v>
      </c>
      <c r="AK24" s="109">
        <f t="shared" si="14"/>
        <v>3.4867917110511115</v>
      </c>
      <c r="AL24" s="109">
        <f t="shared" si="15"/>
        <v>12.107114834195158</v>
      </c>
      <c r="AM24" s="109">
        <f t="shared" si="16"/>
        <v>4.0506816783803856E-2</v>
      </c>
      <c r="AN24" s="109">
        <f t="shared" si="17"/>
        <v>1.4494087079709885</v>
      </c>
      <c r="AO24" s="109">
        <f t="shared" si="18"/>
        <v>3.5549136256142191</v>
      </c>
      <c r="AP24" s="71"/>
      <c r="AQ24" s="71"/>
      <c r="AR24" s="72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M24" s="72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</row>
    <row r="25" spans="1:84" s="74" customFormat="1" ht="21" x14ac:dyDescent="0.45">
      <c r="A25" s="108">
        <v>41760</v>
      </c>
      <c r="B25" s="109">
        <v>101.5556719935163</v>
      </c>
      <c r="C25" s="109">
        <v>145.29371431697521</v>
      </c>
      <c r="D25" s="109">
        <v>105.71844811698016</v>
      </c>
      <c r="E25" s="109">
        <v>104.66263458969331</v>
      </c>
      <c r="F25" s="109">
        <v>109.85737253002617</v>
      </c>
      <c r="G25" s="109">
        <v>101.84566037988316</v>
      </c>
      <c r="H25" s="109">
        <v>105.77201165491434</v>
      </c>
      <c r="I25" s="109">
        <v>106.05029037053794</v>
      </c>
      <c r="J25" s="109">
        <v>99.590361058537553</v>
      </c>
      <c r="K25" s="109">
        <v>102.54457327740464</v>
      </c>
      <c r="L25" s="109">
        <v>104.03365516872749</v>
      </c>
      <c r="M25" s="109">
        <v>102.85635698297847</v>
      </c>
      <c r="N25" s="109">
        <v>106.84235692280775</v>
      </c>
      <c r="O25" s="109">
        <v>104.13796229048222</v>
      </c>
      <c r="P25" s="109">
        <v>98.737581018783217</v>
      </c>
      <c r="Q25" s="109">
        <v>108.34226502297399</v>
      </c>
      <c r="R25" s="109">
        <v>113.11247690640245</v>
      </c>
      <c r="S25" s="109">
        <v>100.16598468142776</v>
      </c>
      <c r="T25" s="109">
        <v>104.39419895252571</v>
      </c>
      <c r="U25" s="71"/>
      <c r="V25" s="108">
        <v>41760</v>
      </c>
      <c r="W25" s="109">
        <f t="shared" si="0"/>
        <v>2.2746299643421821</v>
      </c>
      <c r="X25" s="109">
        <f t="shared" si="1"/>
        <v>41.154662620638305</v>
      </c>
      <c r="Y25" s="109">
        <f t="shared" si="2"/>
        <v>2.759996222407409</v>
      </c>
      <c r="Z25" s="109">
        <f t="shared" si="3"/>
        <v>15.026405208623132</v>
      </c>
      <c r="AA25" s="109">
        <f t="shared" si="4"/>
        <v>4.2474763799317969</v>
      </c>
      <c r="AB25" s="109">
        <f t="shared" si="5"/>
        <v>2.4270291905607024</v>
      </c>
      <c r="AC25" s="109">
        <f t="shared" si="6"/>
        <v>5.4132269205556582</v>
      </c>
      <c r="AD25" s="109">
        <f t="shared" si="7"/>
        <v>5.786415087400016</v>
      </c>
      <c r="AE25" s="109">
        <f t="shared" si="8"/>
        <v>4.0169109244011452</v>
      </c>
      <c r="AF25" s="109">
        <f t="shared" si="9"/>
        <v>10.788415410121146</v>
      </c>
      <c r="AG25" s="109">
        <f t="shared" si="10"/>
        <v>4.5144002863970627</v>
      </c>
      <c r="AH25" s="109">
        <f t="shared" si="11"/>
        <v>3.4171804326411177</v>
      </c>
      <c r="AI25" s="109">
        <f t="shared" si="12"/>
        <v>8.9093608387116774</v>
      </c>
      <c r="AJ25" s="109">
        <f t="shared" si="13"/>
        <v>4.3891038500774187</v>
      </c>
      <c r="AK25" s="109">
        <f t="shared" si="14"/>
        <v>3.8419980830293667</v>
      </c>
      <c r="AL25" s="109">
        <f t="shared" si="15"/>
        <v>4.8760206623860114</v>
      </c>
      <c r="AM25" s="109">
        <f t="shared" si="16"/>
        <v>12.513002985565834</v>
      </c>
      <c r="AN25" s="109">
        <f t="shared" si="17"/>
        <v>1.4228923226307018</v>
      </c>
      <c r="AO25" s="109">
        <f t="shared" si="18"/>
        <v>4.9130945390733984</v>
      </c>
      <c r="AP25" s="71"/>
      <c r="AQ25" s="71"/>
      <c r="AR25" s="72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M25" s="72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</row>
    <row r="26" spans="1:84" s="74" customFormat="1" ht="21" x14ac:dyDescent="0.45">
      <c r="A26" s="108">
        <v>41791</v>
      </c>
      <c r="B26" s="109">
        <v>93.336824481395723</v>
      </c>
      <c r="C26" s="109">
        <v>133.38591553119898</v>
      </c>
      <c r="D26" s="109">
        <v>98.47770866610071</v>
      </c>
      <c r="E26" s="109">
        <v>106.97923965913084</v>
      </c>
      <c r="F26" s="109">
        <v>106.10478530849112</v>
      </c>
      <c r="G26" s="109">
        <v>100.16567973240183</v>
      </c>
      <c r="H26" s="109">
        <v>100.09322655917425</v>
      </c>
      <c r="I26" s="109">
        <v>103.92410416214757</v>
      </c>
      <c r="J26" s="109">
        <v>100.10063532742602</v>
      </c>
      <c r="K26" s="109">
        <v>104.79843617801338</v>
      </c>
      <c r="L26" s="109">
        <v>103.68489566970906</v>
      </c>
      <c r="M26" s="109">
        <v>98.965479317752141</v>
      </c>
      <c r="N26" s="109">
        <v>100.10806089108502</v>
      </c>
      <c r="O26" s="109">
        <v>104.30060929608949</v>
      </c>
      <c r="P26" s="109">
        <v>99.27401302575197</v>
      </c>
      <c r="Q26" s="109">
        <v>104.07217888891644</v>
      </c>
      <c r="R26" s="109">
        <v>104.35820998600742</v>
      </c>
      <c r="S26" s="109">
        <v>100.30960204760569</v>
      </c>
      <c r="T26" s="109">
        <v>101.04939322267927</v>
      </c>
      <c r="U26" s="71"/>
      <c r="V26" s="108">
        <v>41791</v>
      </c>
      <c r="W26" s="109">
        <f t="shared" si="0"/>
        <v>1.8518607934322091</v>
      </c>
      <c r="X26" s="109">
        <f t="shared" si="1"/>
        <v>45.514221071231077</v>
      </c>
      <c r="Y26" s="109">
        <f t="shared" si="2"/>
        <v>4.4275547378354503</v>
      </c>
      <c r="Z26" s="109">
        <f t="shared" si="3"/>
        <v>15.866253119180129</v>
      </c>
      <c r="AA26" s="109">
        <f t="shared" si="4"/>
        <v>5.0312480544826741</v>
      </c>
      <c r="AB26" s="109">
        <f t="shared" si="5"/>
        <v>2.917915997759124</v>
      </c>
      <c r="AC26" s="109">
        <f t="shared" si="6"/>
        <v>4.6949489255065089</v>
      </c>
      <c r="AD26" s="109">
        <f t="shared" si="7"/>
        <v>3.419003456338416</v>
      </c>
      <c r="AE26" s="109">
        <f t="shared" si="8"/>
        <v>-0.80169499405654676</v>
      </c>
      <c r="AF26" s="109">
        <f t="shared" si="9"/>
        <v>-1.4229894010173041</v>
      </c>
      <c r="AG26" s="109">
        <f t="shared" si="10"/>
        <v>4.3783417731489465</v>
      </c>
      <c r="AH26" s="109">
        <f t="shared" si="11"/>
        <v>3.0737811091222227</v>
      </c>
      <c r="AI26" s="109">
        <f t="shared" si="12"/>
        <v>9.1288136259747574</v>
      </c>
      <c r="AJ26" s="109">
        <f t="shared" si="13"/>
        <v>4.0467275646647494</v>
      </c>
      <c r="AK26" s="109">
        <f t="shared" si="14"/>
        <v>3.7447693490858569</v>
      </c>
      <c r="AL26" s="109">
        <f t="shared" si="15"/>
        <v>5.4591296232402726</v>
      </c>
      <c r="AM26" s="109">
        <f t="shared" si="16"/>
        <v>8.7709283240724289</v>
      </c>
      <c r="AN26" s="109">
        <f t="shared" si="17"/>
        <v>3.0489350412054961</v>
      </c>
      <c r="AO26" s="109">
        <f t="shared" si="18"/>
        <v>4.4812537552169971</v>
      </c>
      <c r="AP26" s="71"/>
      <c r="AQ26" s="71"/>
      <c r="AR26" s="72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M26" s="72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</row>
    <row r="27" spans="1:84" s="74" customFormat="1" ht="21" x14ac:dyDescent="0.45">
      <c r="A27" s="108">
        <v>41821</v>
      </c>
      <c r="B27" s="109">
        <v>95.076565207597881</v>
      </c>
      <c r="C27" s="109">
        <v>171.73870053859594</v>
      </c>
      <c r="D27" s="109">
        <v>103.58464733741749</v>
      </c>
      <c r="E27" s="109">
        <v>101.05394246203475</v>
      </c>
      <c r="F27" s="109">
        <v>106.52039894951182</v>
      </c>
      <c r="G27" s="109">
        <v>101.62562938658874</v>
      </c>
      <c r="H27" s="109">
        <v>102.10426500229958</v>
      </c>
      <c r="I27" s="109">
        <v>107.08717040998309</v>
      </c>
      <c r="J27" s="109">
        <v>103.4786399877285</v>
      </c>
      <c r="K27" s="109">
        <v>102.3201843628064</v>
      </c>
      <c r="L27" s="109">
        <v>104.31238150117824</v>
      </c>
      <c r="M27" s="109">
        <v>104.82812048492472</v>
      </c>
      <c r="N27" s="109">
        <v>102.3107811081632</v>
      </c>
      <c r="O27" s="109">
        <v>103.99639286370395</v>
      </c>
      <c r="P27" s="109">
        <v>107.95834125392271</v>
      </c>
      <c r="Q27" s="109">
        <v>115.61957940594588</v>
      </c>
      <c r="R27" s="109">
        <v>102.94318010375842</v>
      </c>
      <c r="S27" s="109">
        <v>102.29527531409383</v>
      </c>
      <c r="T27" s="109">
        <v>103.77997480872206</v>
      </c>
      <c r="U27" s="71"/>
      <c r="V27" s="108">
        <v>41821</v>
      </c>
      <c r="W27" s="109">
        <f t="shared" si="0"/>
        <v>3.1577973508074137</v>
      </c>
      <c r="X27" s="109">
        <f t="shared" si="1"/>
        <v>73.111129219786676</v>
      </c>
      <c r="Y27" s="109">
        <f t="shared" si="2"/>
        <v>5.3167420242724575</v>
      </c>
      <c r="Z27" s="109">
        <f t="shared" si="3"/>
        <v>1.5054723051783441</v>
      </c>
      <c r="AA27" s="109">
        <f t="shared" si="4"/>
        <v>6.5353164845693072</v>
      </c>
      <c r="AB27" s="109">
        <f t="shared" si="5"/>
        <v>3.5086698217956354</v>
      </c>
      <c r="AC27" s="109">
        <f t="shared" si="6"/>
        <v>6.4465608935754091</v>
      </c>
      <c r="AD27" s="109">
        <f t="shared" si="7"/>
        <v>4.7455721538954379</v>
      </c>
      <c r="AE27" s="109">
        <f t="shared" si="8"/>
        <v>4.0304326922457676</v>
      </c>
      <c r="AF27" s="109">
        <f t="shared" si="9"/>
        <v>3.6641318051132714</v>
      </c>
      <c r="AG27" s="109">
        <f t="shared" si="10"/>
        <v>4.2605059063144211</v>
      </c>
      <c r="AH27" s="109">
        <f t="shared" si="11"/>
        <v>4.4332228243920184</v>
      </c>
      <c r="AI27" s="109">
        <f t="shared" si="12"/>
        <v>8.5703600488866272</v>
      </c>
      <c r="AJ27" s="109">
        <f t="shared" si="13"/>
        <v>3.7993759233068829</v>
      </c>
      <c r="AK27" s="109">
        <f t="shared" si="14"/>
        <v>2.7662556446826869</v>
      </c>
      <c r="AL27" s="109">
        <f t="shared" si="15"/>
        <v>9.630834943487443</v>
      </c>
      <c r="AM27" s="109">
        <f t="shared" si="16"/>
        <v>-0.34570027776048562</v>
      </c>
      <c r="AN27" s="109">
        <f t="shared" si="17"/>
        <v>4.5796545634999859</v>
      </c>
      <c r="AO27" s="109">
        <f t="shared" si="18"/>
        <v>5.2089360442932389</v>
      </c>
      <c r="AP27" s="71"/>
      <c r="AQ27" s="71"/>
      <c r="AR27" s="72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M27" s="72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</row>
    <row r="28" spans="1:84" s="74" customFormat="1" ht="21" x14ac:dyDescent="0.45">
      <c r="A28" s="108">
        <v>41852</v>
      </c>
      <c r="B28" s="109">
        <v>95.444423872385329</v>
      </c>
      <c r="C28" s="109">
        <v>147.05257442778691</v>
      </c>
      <c r="D28" s="109">
        <v>97.223749425366535</v>
      </c>
      <c r="E28" s="109">
        <v>95.200743265254374</v>
      </c>
      <c r="F28" s="109">
        <v>111.02117314161811</v>
      </c>
      <c r="G28" s="109">
        <v>103.15556367437537</v>
      </c>
      <c r="H28" s="109">
        <v>102.36719129255818</v>
      </c>
      <c r="I28" s="109">
        <v>107.67642106593934</v>
      </c>
      <c r="J28" s="109">
        <v>96.930077020571403</v>
      </c>
      <c r="K28" s="109">
        <v>101.22969675347845</v>
      </c>
      <c r="L28" s="109">
        <v>104.3139187306147</v>
      </c>
      <c r="M28" s="109">
        <v>101.51812200187292</v>
      </c>
      <c r="N28" s="109">
        <v>96.491711627218308</v>
      </c>
      <c r="O28" s="109">
        <v>104.17158794104779</v>
      </c>
      <c r="P28" s="109">
        <v>108.80545347289446</v>
      </c>
      <c r="Q28" s="109">
        <v>109.88276633881109</v>
      </c>
      <c r="R28" s="109">
        <v>102.88839783457102</v>
      </c>
      <c r="S28" s="109">
        <v>102.68057254963973</v>
      </c>
      <c r="T28" s="109">
        <v>102.19838170845361</v>
      </c>
      <c r="U28" s="71"/>
      <c r="V28" s="108">
        <v>41852</v>
      </c>
      <c r="W28" s="109">
        <f t="shared" si="0"/>
        <v>0.2057390247246218</v>
      </c>
      <c r="X28" s="109">
        <f t="shared" si="1"/>
        <v>55.400398751061374</v>
      </c>
      <c r="Y28" s="109">
        <f t="shared" si="2"/>
        <v>2.6291155378686142</v>
      </c>
      <c r="Z28" s="109">
        <f t="shared" si="3"/>
        <v>-4.9347136086009158</v>
      </c>
      <c r="AA28" s="109">
        <f t="shared" si="4"/>
        <v>6.7734361967519732</v>
      </c>
      <c r="AB28" s="109">
        <f t="shared" si="5"/>
        <v>3.5522124354639715</v>
      </c>
      <c r="AC28" s="109">
        <f t="shared" si="6"/>
        <v>6.564686559756467</v>
      </c>
      <c r="AD28" s="109">
        <f t="shared" si="7"/>
        <v>6.1188596575265137</v>
      </c>
      <c r="AE28" s="109">
        <f t="shared" si="8"/>
        <v>-1.693466591047283</v>
      </c>
      <c r="AF28" s="109">
        <f t="shared" si="9"/>
        <v>6.8157872225086464</v>
      </c>
      <c r="AG28" s="109">
        <f t="shared" si="10"/>
        <v>4.0037419004837602</v>
      </c>
      <c r="AH28" s="109">
        <f t="shared" si="11"/>
        <v>3.1923804696996285</v>
      </c>
      <c r="AI28" s="109">
        <f t="shared" si="12"/>
        <v>7.4150708595053487</v>
      </c>
      <c r="AJ28" s="109">
        <f t="shared" si="13"/>
        <v>3.9102884821794959</v>
      </c>
      <c r="AK28" s="109">
        <f t="shared" si="14"/>
        <v>2.3461115110402062</v>
      </c>
      <c r="AL28" s="109">
        <f t="shared" si="15"/>
        <v>8.4711205820383384E-2</v>
      </c>
      <c r="AM28" s="109">
        <f t="shared" si="16"/>
        <v>-0.50766768198626266</v>
      </c>
      <c r="AN28" s="109">
        <f t="shared" si="17"/>
        <v>3.8389116450283609</v>
      </c>
      <c r="AO28" s="109">
        <f t="shared" si="18"/>
        <v>3.5741058856774828</v>
      </c>
      <c r="AP28" s="71"/>
      <c r="AQ28" s="71"/>
      <c r="AR28" s="72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M28" s="72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</row>
    <row r="29" spans="1:84" s="74" customFormat="1" ht="21" x14ac:dyDescent="0.45">
      <c r="A29" s="108">
        <v>41883</v>
      </c>
      <c r="B29" s="109">
        <v>94.143358833493863</v>
      </c>
      <c r="C29" s="109">
        <v>163.93583508129672</v>
      </c>
      <c r="D29" s="109">
        <v>93.822793575930348</v>
      </c>
      <c r="E29" s="109">
        <v>102.98319311176986</v>
      </c>
      <c r="F29" s="109">
        <v>106.72686625830706</v>
      </c>
      <c r="G29" s="109">
        <v>103.84167536991468</v>
      </c>
      <c r="H29" s="109">
        <v>102.81079176343617</v>
      </c>
      <c r="I29" s="109">
        <v>100.12822230274331</v>
      </c>
      <c r="J29" s="109">
        <v>97.671912655811994</v>
      </c>
      <c r="K29" s="109">
        <v>104.33031107556289</v>
      </c>
      <c r="L29" s="109">
        <v>104.41068311218504</v>
      </c>
      <c r="M29" s="109">
        <v>98.756385590292737</v>
      </c>
      <c r="N29" s="109">
        <v>101.86828407519695</v>
      </c>
      <c r="O29" s="109">
        <v>104.7549051316266</v>
      </c>
      <c r="P29" s="109">
        <v>101.99190227059331</v>
      </c>
      <c r="Q29" s="109">
        <v>109.69703403229323</v>
      </c>
      <c r="R29" s="109">
        <v>103.2567986005503</v>
      </c>
      <c r="S29" s="109">
        <v>102.34339769281644</v>
      </c>
      <c r="T29" s="109">
        <v>101.76566868957076</v>
      </c>
      <c r="U29" s="71"/>
      <c r="V29" s="108">
        <v>41883</v>
      </c>
      <c r="W29" s="109">
        <f t="shared" si="0"/>
        <v>2.9958796319690748</v>
      </c>
      <c r="X29" s="109">
        <f t="shared" si="1"/>
        <v>77.594050085176292</v>
      </c>
      <c r="Y29" s="109">
        <f t="shared" si="2"/>
        <v>2.9956980911326667</v>
      </c>
      <c r="Z29" s="109">
        <f t="shared" si="3"/>
        <v>-4.5603669040852282</v>
      </c>
      <c r="AA29" s="109">
        <f t="shared" si="4"/>
        <v>6.6876141488270093</v>
      </c>
      <c r="AB29" s="109">
        <f t="shared" si="5"/>
        <v>3.4428186912712277</v>
      </c>
      <c r="AC29" s="109">
        <f t="shared" si="6"/>
        <v>5.6492722846414694</v>
      </c>
      <c r="AD29" s="109">
        <f t="shared" si="7"/>
        <v>4.2202490601888059</v>
      </c>
      <c r="AE29" s="109">
        <f t="shared" si="8"/>
        <v>1.9950720406123281</v>
      </c>
      <c r="AF29" s="109">
        <f t="shared" si="9"/>
        <v>0.75927410019318131</v>
      </c>
      <c r="AG29" s="109">
        <f t="shared" si="10"/>
        <v>3.948344768668079</v>
      </c>
      <c r="AH29" s="109">
        <f t="shared" si="11"/>
        <v>4.1130956390005053</v>
      </c>
      <c r="AI29" s="109">
        <f t="shared" si="12"/>
        <v>9.3455565107101108</v>
      </c>
      <c r="AJ29" s="109">
        <f t="shared" si="13"/>
        <v>3.1256508397295732</v>
      </c>
      <c r="AK29" s="109">
        <f t="shared" si="14"/>
        <v>2.6733780507096014</v>
      </c>
      <c r="AL29" s="109">
        <f t="shared" si="15"/>
        <v>10.414538672870037</v>
      </c>
      <c r="AM29" s="109">
        <f t="shared" si="16"/>
        <v>-2.2483668030453572</v>
      </c>
      <c r="AN29" s="109">
        <f t="shared" si="17"/>
        <v>1.6557310884448384</v>
      </c>
      <c r="AO29" s="109">
        <f t="shared" si="18"/>
        <v>4.1400728443364017</v>
      </c>
      <c r="AP29" s="71"/>
      <c r="AQ29" s="71"/>
      <c r="AR29" s="72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M29" s="72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</row>
    <row r="30" spans="1:84" s="74" customFormat="1" ht="21" x14ac:dyDescent="0.45">
      <c r="A30" s="108">
        <v>41913</v>
      </c>
      <c r="B30" s="109">
        <v>93.400966993952949</v>
      </c>
      <c r="C30" s="109">
        <v>150.11115824858118</v>
      </c>
      <c r="D30" s="109">
        <v>99.903482003180997</v>
      </c>
      <c r="E30" s="109">
        <v>114.05826067182666</v>
      </c>
      <c r="F30" s="109">
        <v>112.77735300199566</v>
      </c>
      <c r="G30" s="109">
        <v>105.52114102401922</v>
      </c>
      <c r="H30" s="109">
        <v>106.19821222136814</v>
      </c>
      <c r="I30" s="109">
        <v>106.97537151964046</v>
      </c>
      <c r="J30" s="109">
        <v>99.601894413339721</v>
      </c>
      <c r="K30" s="109">
        <v>104.96742377524406</v>
      </c>
      <c r="L30" s="109">
        <v>105.33918459395628</v>
      </c>
      <c r="M30" s="109">
        <v>109.1873905157064</v>
      </c>
      <c r="N30" s="109">
        <v>104.37978007856412</v>
      </c>
      <c r="O30" s="109">
        <v>105.30101428212728</v>
      </c>
      <c r="P30" s="109">
        <v>88.390498634199915</v>
      </c>
      <c r="Q30" s="109">
        <v>115.74855077180102</v>
      </c>
      <c r="R30" s="109">
        <v>104.3734016592329</v>
      </c>
      <c r="S30" s="109">
        <v>105.71791159930552</v>
      </c>
      <c r="T30" s="109">
        <v>103.88668108966766</v>
      </c>
      <c r="U30" s="71"/>
      <c r="V30" s="108">
        <v>41913</v>
      </c>
      <c r="W30" s="109">
        <f t="shared" si="0"/>
        <v>2.3449742072700417</v>
      </c>
      <c r="X30" s="109">
        <f t="shared" si="1"/>
        <v>44.186179232383779</v>
      </c>
      <c r="Y30" s="109">
        <f t="shared" si="2"/>
        <v>4.3696930762109787</v>
      </c>
      <c r="Z30" s="109">
        <f t="shared" si="3"/>
        <v>2.5468945770933544</v>
      </c>
      <c r="AA30" s="109">
        <f t="shared" si="4"/>
        <v>7.7995580890537752</v>
      </c>
      <c r="AB30" s="109">
        <f t="shared" si="5"/>
        <v>4.374044373444022</v>
      </c>
      <c r="AC30" s="109">
        <f t="shared" si="6"/>
        <v>6.4213209361242605</v>
      </c>
      <c r="AD30" s="109">
        <f t="shared" si="7"/>
        <v>3.67387117631867</v>
      </c>
      <c r="AE30" s="109">
        <f t="shared" si="8"/>
        <v>-7.4079168493510537</v>
      </c>
      <c r="AF30" s="109">
        <f t="shared" si="9"/>
        <v>13.119039884570242</v>
      </c>
      <c r="AG30" s="109">
        <f t="shared" si="10"/>
        <v>3.9229568548957019</v>
      </c>
      <c r="AH30" s="109">
        <f t="shared" si="11"/>
        <v>3.2560851866095391</v>
      </c>
      <c r="AI30" s="109">
        <f t="shared" si="12"/>
        <v>7.5388635383675933</v>
      </c>
      <c r="AJ30" s="109">
        <f t="shared" si="13"/>
        <v>3.8914759997844612</v>
      </c>
      <c r="AK30" s="109">
        <f t="shared" si="14"/>
        <v>3.4265728849377695</v>
      </c>
      <c r="AL30" s="109">
        <f t="shared" si="15"/>
        <v>16.338677782376877</v>
      </c>
      <c r="AM30" s="109">
        <f t="shared" si="16"/>
        <v>-2.1027229968302379</v>
      </c>
      <c r="AN30" s="109">
        <f t="shared" si="17"/>
        <v>2.3512799970211375</v>
      </c>
      <c r="AO30" s="109">
        <f t="shared" si="18"/>
        <v>4.428071507341258</v>
      </c>
      <c r="AP30" s="71"/>
      <c r="AQ30" s="71"/>
      <c r="AR30" s="72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M30" s="72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</row>
    <row r="31" spans="1:84" s="74" customFormat="1" ht="21" x14ac:dyDescent="0.45">
      <c r="A31" s="108">
        <v>41944</v>
      </c>
      <c r="B31" s="109">
        <v>98.932586151537677</v>
      </c>
      <c r="C31" s="109">
        <v>139.95929492352064</v>
      </c>
      <c r="D31" s="109">
        <v>107.05680761287614</v>
      </c>
      <c r="E31" s="109">
        <v>117.86728999687598</v>
      </c>
      <c r="F31" s="109">
        <v>117.88273874643234</v>
      </c>
      <c r="G31" s="109">
        <v>108.88421465047942</v>
      </c>
      <c r="H31" s="109">
        <v>107.98927731774069</v>
      </c>
      <c r="I31" s="109">
        <v>108.06057076986633</v>
      </c>
      <c r="J31" s="109">
        <v>100.04325813675747</v>
      </c>
      <c r="K31" s="109">
        <v>108.21402159385129</v>
      </c>
      <c r="L31" s="109">
        <v>105.95245739672517</v>
      </c>
      <c r="M31" s="109">
        <v>112.21005997378626</v>
      </c>
      <c r="N31" s="109">
        <v>111.87920787586492</v>
      </c>
      <c r="O31" s="109">
        <v>105.49086982141529</v>
      </c>
      <c r="P31" s="109">
        <v>85.988195165864781</v>
      </c>
      <c r="Q31" s="109">
        <v>112.67675099312346</v>
      </c>
      <c r="R31" s="109">
        <v>105.17925891566082</v>
      </c>
      <c r="S31" s="109">
        <v>111.46449226097111</v>
      </c>
      <c r="T31" s="109">
        <v>107.09363580410978</v>
      </c>
      <c r="U31" s="71"/>
      <c r="V31" s="108">
        <v>41944</v>
      </c>
      <c r="W31" s="109">
        <f t="shared" si="0"/>
        <v>0.733375835178947</v>
      </c>
      <c r="X31" s="109">
        <f t="shared" si="1"/>
        <v>28.482592305382809</v>
      </c>
      <c r="Y31" s="109">
        <f t="shared" si="2"/>
        <v>5.118450251141283</v>
      </c>
      <c r="Z31" s="109">
        <f t="shared" si="3"/>
        <v>5.8196512938461638</v>
      </c>
      <c r="AA31" s="109">
        <f t="shared" si="4"/>
        <v>8.835245398804517</v>
      </c>
      <c r="AB31" s="109">
        <f t="shared" si="5"/>
        <v>6.1283001750092012</v>
      </c>
      <c r="AC31" s="109">
        <f t="shared" si="6"/>
        <v>4.5535167400801555</v>
      </c>
      <c r="AD31" s="109">
        <f t="shared" si="7"/>
        <v>4.0264596013184928</v>
      </c>
      <c r="AE31" s="109">
        <f t="shared" si="8"/>
        <v>-1.3446390480465737</v>
      </c>
      <c r="AF31" s="109">
        <f t="shared" si="9"/>
        <v>0.84371421785303369</v>
      </c>
      <c r="AG31" s="109">
        <f t="shared" si="10"/>
        <v>4.099757174949076</v>
      </c>
      <c r="AH31" s="109">
        <f t="shared" si="11"/>
        <v>4.2618729235132946</v>
      </c>
      <c r="AI31" s="109">
        <f t="shared" si="12"/>
        <v>4.5731715630560785</v>
      </c>
      <c r="AJ31" s="109">
        <f t="shared" si="13"/>
        <v>3.9367927962303781</v>
      </c>
      <c r="AK31" s="109">
        <f t="shared" si="14"/>
        <v>4.039758139408562</v>
      </c>
      <c r="AL31" s="109">
        <f t="shared" si="15"/>
        <v>8.0220441010183379</v>
      </c>
      <c r="AM31" s="109">
        <f t="shared" si="16"/>
        <v>4.0621683159045148</v>
      </c>
      <c r="AN31" s="109">
        <f t="shared" si="17"/>
        <v>6.9017517621628599</v>
      </c>
      <c r="AO31" s="109">
        <f t="shared" si="18"/>
        <v>4.8292620551918475</v>
      </c>
      <c r="AP31" s="71"/>
      <c r="AQ31" s="71"/>
      <c r="AR31" s="72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M31" s="72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</row>
    <row r="32" spans="1:84" s="74" customFormat="1" ht="21" x14ac:dyDescent="0.45">
      <c r="A32" s="110">
        <v>41974</v>
      </c>
      <c r="B32" s="111">
        <v>108.02116009048042</v>
      </c>
      <c r="C32" s="111">
        <v>161.24607407898532</v>
      </c>
      <c r="D32" s="111">
        <v>112.88146447324434</v>
      </c>
      <c r="E32" s="111">
        <v>119.82396997842909</v>
      </c>
      <c r="F32" s="111">
        <v>111.61805558351062</v>
      </c>
      <c r="G32" s="111">
        <v>110.39638508502307</v>
      </c>
      <c r="H32" s="111">
        <v>115.43334919721764</v>
      </c>
      <c r="I32" s="111">
        <v>133.88301103811082</v>
      </c>
      <c r="J32" s="111">
        <v>121.9588367339643</v>
      </c>
      <c r="K32" s="111">
        <v>106.56114478850941</v>
      </c>
      <c r="L32" s="111">
        <v>107.23702199544137</v>
      </c>
      <c r="M32" s="111">
        <v>120.91557406477807</v>
      </c>
      <c r="N32" s="111">
        <v>120.86794441143351</v>
      </c>
      <c r="O32" s="111">
        <v>107.38398291290265</v>
      </c>
      <c r="P32" s="111">
        <v>95.854791153515009</v>
      </c>
      <c r="Q32" s="111">
        <v>114.38340604824234</v>
      </c>
      <c r="R32" s="111">
        <v>100.67926602673003</v>
      </c>
      <c r="S32" s="111">
        <v>114.56169979438282</v>
      </c>
      <c r="T32" s="111">
        <v>112.27508906765867</v>
      </c>
      <c r="U32" s="71"/>
      <c r="V32" s="110">
        <v>41974</v>
      </c>
      <c r="W32" s="111">
        <f t="shared" si="0"/>
        <v>1.6580201283485962</v>
      </c>
      <c r="X32" s="111">
        <f t="shared" si="1"/>
        <v>28.809799134573723</v>
      </c>
      <c r="Y32" s="111">
        <f t="shared" si="2"/>
        <v>5.4414715889177216</v>
      </c>
      <c r="Z32" s="111">
        <f t="shared" si="3"/>
        <v>4.2867386698710135</v>
      </c>
      <c r="AA32" s="111">
        <f t="shared" si="4"/>
        <v>5.574538123015202</v>
      </c>
      <c r="AB32" s="111">
        <f t="shared" si="5"/>
        <v>6.9427413392653818</v>
      </c>
      <c r="AC32" s="111">
        <f t="shared" si="6"/>
        <v>5.7780336919934712</v>
      </c>
      <c r="AD32" s="111">
        <f t="shared" si="7"/>
        <v>10.238695882355927</v>
      </c>
      <c r="AE32" s="111">
        <f t="shared" si="8"/>
        <v>3.2188327676680615</v>
      </c>
      <c r="AF32" s="111">
        <f t="shared" si="9"/>
        <v>5.9480383529199941</v>
      </c>
      <c r="AG32" s="111">
        <f t="shared" si="10"/>
        <v>4.165664077021475</v>
      </c>
      <c r="AH32" s="111">
        <f t="shared" si="11"/>
        <v>4.9343124277566801</v>
      </c>
      <c r="AI32" s="111">
        <f t="shared" si="12"/>
        <v>-1.4393689143467583</v>
      </c>
      <c r="AJ32" s="111">
        <f t="shared" si="13"/>
        <v>5.4034057722798678</v>
      </c>
      <c r="AK32" s="111">
        <f t="shared" si="14"/>
        <v>4.6280330896249211</v>
      </c>
      <c r="AL32" s="111">
        <f t="shared" si="15"/>
        <v>11.308005802321304</v>
      </c>
      <c r="AM32" s="111">
        <f t="shared" si="16"/>
        <v>4.1593725467241995</v>
      </c>
      <c r="AN32" s="111">
        <f t="shared" si="17"/>
        <v>9.6976987444400891</v>
      </c>
      <c r="AO32" s="111">
        <f t="shared" si="18"/>
        <v>5.6268597940872382</v>
      </c>
      <c r="AP32" s="71"/>
      <c r="AQ32" s="71"/>
      <c r="AR32" s="72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M32" s="72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</row>
    <row r="33" spans="1:84" s="74" customFormat="1" ht="21" x14ac:dyDescent="0.45">
      <c r="A33" s="77">
        <v>42005</v>
      </c>
      <c r="B33" s="78">
        <v>109.37482311659836</v>
      </c>
      <c r="C33" s="78">
        <v>168.3816726782062</v>
      </c>
      <c r="D33" s="78">
        <v>108.37904504814658</v>
      </c>
      <c r="E33" s="78">
        <v>111.57699435413301</v>
      </c>
      <c r="F33" s="78">
        <v>104.55770080128626</v>
      </c>
      <c r="G33" s="78">
        <v>106.28947731049745</v>
      </c>
      <c r="H33" s="78">
        <v>104.52133045237723</v>
      </c>
      <c r="I33" s="78">
        <v>104.15075586697505</v>
      </c>
      <c r="J33" s="78">
        <v>97.39027198376094</v>
      </c>
      <c r="K33" s="78">
        <v>117.12277708658004</v>
      </c>
      <c r="L33" s="78">
        <v>106.18274148620139</v>
      </c>
      <c r="M33" s="78">
        <v>106.45187467830276</v>
      </c>
      <c r="N33" s="78">
        <v>112.59022472427019</v>
      </c>
      <c r="O33" s="78">
        <v>104.15322460921735</v>
      </c>
      <c r="P33" s="78">
        <v>102.99406643236864</v>
      </c>
      <c r="Q33" s="78">
        <v>112.5135025774071</v>
      </c>
      <c r="R33" s="78">
        <v>99.426489458942399</v>
      </c>
      <c r="S33" s="78">
        <v>110.69622186826923</v>
      </c>
      <c r="T33" s="78">
        <v>107.76240684437798</v>
      </c>
      <c r="U33" s="71"/>
      <c r="V33" s="77">
        <v>42005</v>
      </c>
      <c r="W33" s="78">
        <f t="shared" si="0"/>
        <v>1.9107313593093096</v>
      </c>
      <c r="X33" s="78">
        <f t="shared" si="1"/>
        <v>39.472721543421926</v>
      </c>
      <c r="Y33" s="78">
        <f t="shared" si="2"/>
        <v>3.8011922728101979</v>
      </c>
      <c r="Z33" s="78">
        <f t="shared" si="3"/>
        <v>1.1970610550441307</v>
      </c>
      <c r="AA33" s="78">
        <f t="shared" si="4"/>
        <v>6.4744615146317983</v>
      </c>
      <c r="AB33" s="78">
        <f t="shared" si="5"/>
        <v>4.7345378078506002</v>
      </c>
      <c r="AC33" s="78">
        <f t="shared" si="6"/>
        <v>2.8454654890557549</v>
      </c>
      <c r="AD33" s="78">
        <f t="shared" si="7"/>
        <v>11.082393781839016</v>
      </c>
      <c r="AE33" s="78">
        <f t="shared" si="8"/>
        <v>-2.2253343073446956</v>
      </c>
      <c r="AF33" s="78">
        <f t="shared" si="9"/>
        <v>2.7090345154011715</v>
      </c>
      <c r="AG33" s="78">
        <f t="shared" si="10"/>
        <v>4.4448162484004001</v>
      </c>
      <c r="AH33" s="78">
        <f t="shared" si="11"/>
        <v>7.4047559131628589</v>
      </c>
      <c r="AI33" s="78">
        <f t="shared" si="12"/>
        <v>11.240594057420594</v>
      </c>
      <c r="AJ33" s="78">
        <f t="shared" si="13"/>
        <v>5.9749351782916165</v>
      </c>
      <c r="AK33" s="78">
        <f t="shared" si="14"/>
        <v>1.3185789390789608</v>
      </c>
      <c r="AL33" s="78">
        <f t="shared" si="15"/>
        <v>12.140174870605563</v>
      </c>
      <c r="AM33" s="78">
        <f t="shared" si="16"/>
        <v>2.107501282994221</v>
      </c>
      <c r="AN33" s="78">
        <f t="shared" si="17"/>
        <v>7.3534348599927171</v>
      </c>
      <c r="AO33" s="78">
        <f t="shared" si="18"/>
        <v>4.8820725477712585</v>
      </c>
      <c r="AP33" s="71"/>
      <c r="AQ33" s="71"/>
      <c r="AR33" s="72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M33" s="72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</row>
    <row r="34" spans="1:84" s="74" customFormat="1" ht="21" x14ac:dyDescent="0.45">
      <c r="A34" s="69">
        <v>42036</v>
      </c>
      <c r="B34" s="70">
        <v>110.37574154037929</v>
      </c>
      <c r="C34" s="70">
        <v>160.26325234533041</v>
      </c>
      <c r="D34" s="70">
        <v>106.13173895018299</v>
      </c>
      <c r="E34" s="70">
        <v>101.69616217106397</v>
      </c>
      <c r="F34" s="70">
        <v>107.80331304689507</v>
      </c>
      <c r="G34" s="70">
        <v>103.43099652346189</v>
      </c>
      <c r="H34" s="70">
        <v>104.57584837720788</v>
      </c>
      <c r="I34" s="70">
        <v>99.59140454952221</v>
      </c>
      <c r="J34" s="70">
        <v>98.469824974520506</v>
      </c>
      <c r="K34" s="70">
        <v>107.87955113581089</v>
      </c>
      <c r="L34" s="70">
        <v>106.24317790854319</v>
      </c>
      <c r="M34" s="70">
        <v>102.62250100136478</v>
      </c>
      <c r="N34" s="70">
        <v>111.91208836633903</v>
      </c>
      <c r="O34" s="70">
        <v>107.23236862165382</v>
      </c>
      <c r="P34" s="70">
        <v>119.85342334186743</v>
      </c>
      <c r="Q34" s="70">
        <v>111.57013347807614</v>
      </c>
      <c r="R34" s="70">
        <v>103.7835443299695</v>
      </c>
      <c r="S34" s="70">
        <v>107.9794605557576</v>
      </c>
      <c r="T34" s="70">
        <v>107.15466489965655</v>
      </c>
      <c r="U34" s="71"/>
      <c r="V34" s="69">
        <v>42036</v>
      </c>
      <c r="W34" s="70">
        <f t="shared" si="0"/>
        <v>1.7436347282096136</v>
      </c>
      <c r="X34" s="70">
        <f t="shared" si="1"/>
        <v>19.796599704519323</v>
      </c>
      <c r="Y34" s="70">
        <f t="shared" si="2"/>
        <v>2.4372533563090713</v>
      </c>
      <c r="Z34" s="70">
        <f t="shared" si="3"/>
        <v>2.8931066735727455</v>
      </c>
      <c r="AA34" s="70">
        <f t="shared" si="4"/>
        <v>4.1954501344144006</v>
      </c>
      <c r="AB34" s="70">
        <f t="shared" si="5"/>
        <v>3.3141208884309918</v>
      </c>
      <c r="AC34" s="70">
        <f t="shared" si="6"/>
        <v>1.9057354544655993</v>
      </c>
      <c r="AD34" s="70">
        <f t="shared" si="7"/>
        <v>8.7367716087727274</v>
      </c>
      <c r="AE34" s="70">
        <f t="shared" si="8"/>
        <v>4.944303426698454</v>
      </c>
      <c r="AF34" s="70">
        <f t="shared" si="9"/>
        <v>11.974862237997016</v>
      </c>
      <c r="AG34" s="70">
        <f t="shared" si="10"/>
        <v>4.2822066956834703</v>
      </c>
      <c r="AH34" s="70">
        <f t="shared" si="11"/>
        <v>5.1661335404698434</v>
      </c>
      <c r="AI34" s="70">
        <f t="shared" si="12"/>
        <v>9.552880991476016</v>
      </c>
      <c r="AJ34" s="70">
        <f t="shared" si="13"/>
        <v>6.0116151916548546</v>
      </c>
      <c r="AK34" s="70">
        <f t="shared" si="14"/>
        <v>-3.3146318201929148E-2</v>
      </c>
      <c r="AL34" s="70">
        <f t="shared" si="15"/>
        <v>5.6970338843160846</v>
      </c>
      <c r="AM34" s="70">
        <f t="shared" si="16"/>
        <v>6.6038944841072151</v>
      </c>
      <c r="AN34" s="70">
        <f t="shared" si="17"/>
        <v>7.1691545893421278</v>
      </c>
      <c r="AO34" s="70">
        <f t="shared" si="18"/>
        <v>4.4658919156701131</v>
      </c>
      <c r="AP34" s="71"/>
      <c r="AQ34" s="71"/>
      <c r="AR34" s="72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M34" s="72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</row>
    <row r="35" spans="1:84" s="74" customFormat="1" ht="21" x14ac:dyDescent="0.45">
      <c r="A35" s="69">
        <v>42064</v>
      </c>
      <c r="B35" s="70">
        <v>119.20761108381625</v>
      </c>
      <c r="C35" s="70">
        <v>162.55544523639344</v>
      </c>
      <c r="D35" s="70">
        <v>114.5599564357951</v>
      </c>
      <c r="E35" s="70">
        <v>109.51239036161211</v>
      </c>
      <c r="F35" s="70">
        <v>102.88147923003848</v>
      </c>
      <c r="G35" s="70">
        <v>105.72831035090532</v>
      </c>
      <c r="H35" s="70">
        <v>108.68412111298572</v>
      </c>
      <c r="I35" s="70">
        <v>109.71893598377625</v>
      </c>
      <c r="J35" s="70">
        <v>102.90069469885216</v>
      </c>
      <c r="K35" s="70">
        <v>117.05088311387512</v>
      </c>
      <c r="L35" s="70">
        <v>107.63156315279208</v>
      </c>
      <c r="M35" s="70">
        <v>111.46450621798942</v>
      </c>
      <c r="N35" s="70">
        <v>120.180581269912</v>
      </c>
      <c r="O35" s="70">
        <v>107.63181450137243</v>
      </c>
      <c r="P35" s="70">
        <v>122.53849571443146</v>
      </c>
      <c r="Q35" s="70">
        <v>115.45409938945282</v>
      </c>
      <c r="R35" s="70">
        <v>108.57188669758526</v>
      </c>
      <c r="S35" s="70">
        <v>109.37889287384161</v>
      </c>
      <c r="T35" s="70">
        <v>111.73454852168709</v>
      </c>
      <c r="U35" s="71"/>
      <c r="V35" s="69">
        <v>42064</v>
      </c>
      <c r="W35" s="70">
        <f t="shared" si="0"/>
        <v>1.8579711711560094</v>
      </c>
      <c r="X35" s="70">
        <f t="shared" si="1"/>
        <v>19.674818475884479</v>
      </c>
      <c r="Y35" s="70">
        <f t="shared" si="2"/>
        <v>5.2950072000713391</v>
      </c>
      <c r="Z35" s="70">
        <f t="shared" si="3"/>
        <v>2.1056449160099078</v>
      </c>
      <c r="AA35" s="70">
        <f t="shared" si="4"/>
        <v>2.7588525733024198</v>
      </c>
      <c r="AB35" s="70">
        <f t="shared" si="5"/>
        <v>3.4655443517861926</v>
      </c>
      <c r="AC35" s="70">
        <f t="shared" si="6"/>
        <v>2.6261707903107094</v>
      </c>
      <c r="AD35" s="70">
        <f t="shared" si="7"/>
        <v>7.5396216345414331</v>
      </c>
      <c r="AE35" s="70">
        <f t="shared" si="8"/>
        <v>4.2548492862943306</v>
      </c>
      <c r="AF35" s="70">
        <f t="shared" si="9"/>
        <v>4.4271748143968068</v>
      </c>
      <c r="AG35" s="70">
        <f t="shared" si="10"/>
        <v>4.1632267692035754</v>
      </c>
      <c r="AH35" s="70">
        <f t="shared" si="11"/>
        <v>7.4355053073998931</v>
      </c>
      <c r="AI35" s="70">
        <f t="shared" si="12"/>
        <v>6.7437837310611002</v>
      </c>
      <c r="AJ35" s="70">
        <f t="shared" si="13"/>
        <v>4.842901677564754</v>
      </c>
      <c r="AK35" s="70">
        <f t="shared" si="14"/>
        <v>3.1475196285225167</v>
      </c>
      <c r="AL35" s="70">
        <f t="shared" si="15"/>
        <v>8.2999990418397402</v>
      </c>
      <c r="AM35" s="70">
        <f t="shared" si="16"/>
        <v>3.7667952239109894</v>
      </c>
      <c r="AN35" s="70">
        <f t="shared" si="17"/>
        <v>9.467391340760372</v>
      </c>
      <c r="AO35" s="70">
        <f t="shared" si="18"/>
        <v>4.6537984381627382</v>
      </c>
      <c r="AP35" s="71"/>
      <c r="AQ35" s="71"/>
      <c r="AR35" s="72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M35" s="72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4" s="74" customFormat="1" ht="21" x14ac:dyDescent="0.45">
      <c r="A36" s="69">
        <v>42095</v>
      </c>
      <c r="B36" s="70">
        <v>107.64795920785765</v>
      </c>
      <c r="C36" s="70">
        <v>146.37037084817848</v>
      </c>
      <c r="D36" s="70">
        <v>108.02217885533938</v>
      </c>
      <c r="E36" s="70">
        <v>102.69082696733247</v>
      </c>
      <c r="F36" s="70">
        <v>102.53664546201294</v>
      </c>
      <c r="G36" s="70">
        <v>106.52225688068322</v>
      </c>
      <c r="H36" s="70">
        <v>108.61259663699019</v>
      </c>
      <c r="I36" s="70">
        <v>104.60064764538042</v>
      </c>
      <c r="J36" s="70">
        <v>99.008128103867435</v>
      </c>
      <c r="K36" s="70">
        <v>107.35145913590284</v>
      </c>
      <c r="L36" s="70">
        <v>107.47591504452649</v>
      </c>
      <c r="M36" s="70">
        <v>110.77590174709441</v>
      </c>
      <c r="N36" s="70">
        <v>112.65026917874002</v>
      </c>
      <c r="O36" s="70">
        <v>107.62617538347297</v>
      </c>
      <c r="P36" s="70">
        <v>106.86487700623717</v>
      </c>
      <c r="Q36" s="70">
        <v>110.58880368681635</v>
      </c>
      <c r="R36" s="70">
        <v>109.52795572551932</v>
      </c>
      <c r="S36" s="70">
        <v>109.35136325183358</v>
      </c>
      <c r="T36" s="70">
        <v>107.65564081881139</v>
      </c>
      <c r="U36" s="71"/>
      <c r="V36" s="69">
        <v>42095</v>
      </c>
      <c r="W36" s="70">
        <f t="shared" si="0"/>
        <v>1.0672174777796641</v>
      </c>
      <c r="X36" s="70">
        <f t="shared" si="1"/>
        <v>-6.3983227111145169</v>
      </c>
      <c r="Y36" s="70">
        <f t="shared" si="2"/>
        <v>2.3397865651942027</v>
      </c>
      <c r="Z36" s="70">
        <f t="shared" si="3"/>
        <v>3.4644650593521646</v>
      </c>
      <c r="AA36" s="70">
        <f t="shared" si="4"/>
        <v>-2.4605021016678137</v>
      </c>
      <c r="AB36" s="70">
        <f t="shared" si="5"/>
        <v>2.874649785154503</v>
      </c>
      <c r="AC36" s="70">
        <f t="shared" si="6"/>
        <v>1.4310383149921364</v>
      </c>
      <c r="AD36" s="70">
        <f t="shared" si="7"/>
        <v>2.9392406986742401</v>
      </c>
      <c r="AE36" s="70">
        <f t="shared" si="8"/>
        <v>-5.0453756980843991</v>
      </c>
      <c r="AF36" s="70">
        <f t="shared" si="9"/>
        <v>9.6880702282192317</v>
      </c>
      <c r="AG36" s="70">
        <f t="shared" si="10"/>
        <v>3.6578300133999164</v>
      </c>
      <c r="AH36" s="70">
        <f t="shared" si="11"/>
        <v>4.6610304996045784</v>
      </c>
      <c r="AI36" s="70">
        <f t="shared" si="12"/>
        <v>6.5450859112304869</v>
      </c>
      <c r="AJ36" s="70">
        <f t="shared" si="13"/>
        <v>3.6954997524345998</v>
      </c>
      <c r="AK36" s="70">
        <f t="shared" si="14"/>
        <v>1.5875148447022696</v>
      </c>
      <c r="AL36" s="70">
        <f t="shared" si="15"/>
        <v>2.3321937349980288</v>
      </c>
      <c r="AM36" s="70">
        <f t="shared" si="16"/>
        <v>7.2370919902986941</v>
      </c>
      <c r="AN36" s="70">
        <f t="shared" si="17"/>
        <v>8.8258691230565205</v>
      </c>
      <c r="AO36" s="70">
        <f t="shared" si="18"/>
        <v>2.7260805759664777</v>
      </c>
      <c r="AP36" s="71"/>
      <c r="AQ36" s="71"/>
      <c r="AR36" s="72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M36" s="72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</row>
    <row r="37" spans="1:84" s="74" customFormat="1" ht="21" x14ac:dyDescent="0.45">
      <c r="A37" s="69">
        <v>42125</v>
      </c>
      <c r="B37" s="70">
        <v>102.27678407373294</v>
      </c>
      <c r="C37" s="70">
        <v>145.64534004747321</v>
      </c>
      <c r="D37" s="70">
        <v>107.46918208971266</v>
      </c>
      <c r="E37" s="70">
        <v>99.750073794194037</v>
      </c>
      <c r="F37" s="70">
        <v>106.72707838678696</v>
      </c>
      <c r="G37" s="70">
        <v>104.85513150235194</v>
      </c>
      <c r="H37" s="70">
        <v>106.59198105931297</v>
      </c>
      <c r="I37" s="70">
        <v>112.99206333341937</v>
      </c>
      <c r="J37" s="70">
        <v>101.87040853720346</v>
      </c>
      <c r="K37" s="70">
        <v>106.52671042349166</v>
      </c>
      <c r="L37" s="70">
        <v>107.69766703771985</v>
      </c>
      <c r="M37" s="70">
        <v>108.34779490881989</v>
      </c>
      <c r="N37" s="70">
        <v>111.49746981236336</v>
      </c>
      <c r="O37" s="70">
        <v>107.90428761386744</v>
      </c>
      <c r="P37" s="70">
        <v>100.31622070404156</v>
      </c>
      <c r="Q37" s="70">
        <v>114.59152802880546</v>
      </c>
      <c r="R37" s="70">
        <v>107.25960823216136</v>
      </c>
      <c r="S37" s="70">
        <v>108.48893743983828</v>
      </c>
      <c r="T37" s="70">
        <v>106.67025841185485</v>
      </c>
      <c r="U37" s="71"/>
      <c r="V37" s="69">
        <v>42125</v>
      </c>
      <c r="W37" s="70">
        <f t="shared" si="0"/>
        <v>0.71006578565369693</v>
      </c>
      <c r="X37" s="70">
        <f t="shared" si="1"/>
        <v>0.24201028389354917</v>
      </c>
      <c r="Y37" s="70">
        <f t="shared" si="2"/>
        <v>1.6560344991020486</v>
      </c>
      <c r="Z37" s="70">
        <f t="shared" si="3"/>
        <v>-4.6937102383843836</v>
      </c>
      <c r="AA37" s="70">
        <f t="shared" si="4"/>
        <v>-2.8494165399628884</v>
      </c>
      <c r="AB37" s="70">
        <f t="shared" si="5"/>
        <v>2.9549330931170772</v>
      </c>
      <c r="AC37" s="70">
        <f t="shared" si="6"/>
        <v>0.77522341834040276</v>
      </c>
      <c r="AD37" s="70">
        <f t="shared" si="7"/>
        <v>6.5457368750495561</v>
      </c>
      <c r="AE37" s="70">
        <f t="shared" si="8"/>
        <v>2.2894258585182996</v>
      </c>
      <c r="AF37" s="70">
        <f t="shared" si="9"/>
        <v>3.883323143112122</v>
      </c>
      <c r="AG37" s="70">
        <f t="shared" si="10"/>
        <v>3.5219486069674844</v>
      </c>
      <c r="AH37" s="70">
        <f t="shared" si="11"/>
        <v>5.3389387753157536</v>
      </c>
      <c r="AI37" s="70">
        <f t="shared" si="12"/>
        <v>4.3569919492873623</v>
      </c>
      <c r="AJ37" s="70">
        <f t="shared" si="13"/>
        <v>3.616668927013805</v>
      </c>
      <c r="AK37" s="70">
        <f t="shared" si="14"/>
        <v>1.5988235370664228</v>
      </c>
      <c r="AL37" s="70">
        <f t="shared" si="15"/>
        <v>5.7680749101066908</v>
      </c>
      <c r="AM37" s="70">
        <f t="shared" si="16"/>
        <v>-5.174379373801699</v>
      </c>
      <c r="AN37" s="70">
        <f t="shared" si="17"/>
        <v>8.3091608242870052</v>
      </c>
      <c r="AO37" s="70">
        <f t="shared" si="18"/>
        <v>2.1802547288707075</v>
      </c>
      <c r="AP37" s="71"/>
      <c r="AQ37" s="71"/>
      <c r="AR37" s="72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M37" s="72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</row>
    <row r="38" spans="1:84" s="74" customFormat="1" ht="21" x14ac:dyDescent="0.45">
      <c r="A38" s="69">
        <v>42156</v>
      </c>
      <c r="B38" s="70">
        <v>96.014761130908539</v>
      </c>
      <c r="C38" s="70">
        <v>134.5735729896748</v>
      </c>
      <c r="D38" s="70">
        <v>102.70273086685579</v>
      </c>
      <c r="E38" s="70">
        <v>97.902742124274099</v>
      </c>
      <c r="F38" s="70">
        <v>103.29846927907803</v>
      </c>
      <c r="G38" s="70">
        <v>105.54649462503957</v>
      </c>
      <c r="H38" s="70">
        <v>105.18674628156124</v>
      </c>
      <c r="I38" s="70">
        <v>108.23314650289745</v>
      </c>
      <c r="J38" s="70">
        <v>106.47929767708561</v>
      </c>
      <c r="K38" s="70">
        <v>118.89786923241876</v>
      </c>
      <c r="L38" s="70">
        <v>107.9388033769303</v>
      </c>
      <c r="M38" s="70">
        <v>106.53866575445842</v>
      </c>
      <c r="N38" s="70">
        <v>106.52894199974102</v>
      </c>
      <c r="O38" s="70">
        <v>108.30051019249615</v>
      </c>
      <c r="P38" s="70">
        <v>100.9282181630489</v>
      </c>
      <c r="Q38" s="70">
        <v>113.35747022948978</v>
      </c>
      <c r="R38" s="70">
        <v>110.19665192308297</v>
      </c>
      <c r="S38" s="70">
        <v>109.73988917918484</v>
      </c>
      <c r="T38" s="70">
        <v>105.61789365879984</v>
      </c>
      <c r="U38" s="71"/>
      <c r="V38" s="69">
        <v>42156</v>
      </c>
      <c r="W38" s="70">
        <f t="shared" si="0"/>
        <v>2.869110519231981</v>
      </c>
      <c r="X38" s="70">
        <f t="shared" si="1"/>
        <v>0.89039195311293895</v>
      </c>
      <c r="Y38" s="70">
        <f t="shared" si="2"/>
        <v>4.2903335769930209</v>
      </c>
      <c r="Z38" s="70">
        <f t="shared" si="3"/>
        <v>-8.4843541268168394</v>
      </c>
      <c r="AA38" s="70">
        <f t="shared" si="4"/>
        <v>-2.6448534071804062</v>
      </c>
      <c r="AB38" s="70">
        <f t="shared" si="5"/>
        <v>5.3719147187069325</v>
      </c>
      <c r="AC38" s="70">
        <f t="shared" si="6"/>
        <v>5.0887756319612123</v>
      </c>
      <c r="AD38" s="70">
        <f t="shared" si="7"/>
        <v>4.1463358048549566</v>
      </c>
      <c r="AE38" s="70">
        <f t="shared" si="8"/>
        <v>6.3722496153947361</v>
      </c>
      <c r="AF38" s="70">
        <f t="shared" si="9"/>
        <v>13.453858252670599</v>
      </c>
      <c r="AG38" s="70">
        <f t="shared" si="10"/>
        <v>4.1027265155111508</v>
      </c>
      <c r="AH38" s="70">
        <f t="shared" si="11"/>
        <v>7.6523515966519682</v>
      </c>
      <c r="AI38" s="70">
        <f t="shared" si="12"/>
        <v>6.4139501369842264</v>
      </c>
      <c r="AJ38" s="70">
        <f t="shared" si="13"/>
        <v>3.8349736625715281</v>
      </c>
      <c r="AK38" s="70">
        <f t="shared" si="14"/>
        <v>1.6663022747632965</v>
      </c>
      <c r="AL38" s="70">
        <f t="shared" si="15"/>
        <v>8.9219726536946808</v>
      </c>
      <c r="AM38" s="70">
        <f t="shared" si="16"/>
        <v>5.5946167894776835</v>
      </c>
      <c r="AN38" s="70">
        <f t="shared" si="17"/>
        <v>9.401180883066047</v>
      </c>
      <c r="AO38" s="70">
        <f t="shared" si="18"/>
        <v>4.5210567727538091</v>
      </c>
      <c r="AP38" s="71"/>
      <c r="AQ38" s="71"/>
      <c r="AR38" s="72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M38" s="72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</row>
    <row r="39" spans="1:84" s="74" customFormat="1" ht="21" x14ac:dyDescent="0.45">
      <c r="A39" s="69">
        <v>42186</v>
      </c>
      <c r="B39" s="70">
        <v>97.240178191263553</v>
      </c>
      <c r="C39" s="70">
        <v>157.67875220480133</v>
      </c>
      <c r="D39" s="70">
        <v>108.54476832506752</v>
      </c>
      <c r="E39" s="70">
        <v>97.165429311401041</v>
      </c>
      <c r="F39" s="70">
        <v>102.58647579925548</v>
      </c>
      <c r="G39" s="70">
        <v>108.29148895893901</v>
      </c>
      <c r="H39" s="70">
        <v>107.7552161274814</v>
      </c>
      <c r="I39" s="70">
        <v>115.69978068843851</v>
      </c>
      <c r="J39" s="70">
        <v>111.52275875487358</v>
      </c>
      <c r="K39" s="70">
        <v>108.97138155431504</v>
      </c>
      <c r="L39" s="70">
        <v>108.80218806870371</v>
      </c>
      <c r="M39" s="70">
        <v>113.70665752630211</v>
      </c>
      <c r="N39" s="70">
        <v>106.73532063823438</v>
      </c>
      <c r="O39" s="70">
        <v>108.63919192694456</v>
      </c>
      <c r="P39" s="70">
        <v>110.26669458662062</v>
      </c>
      <c r="Q39" s="70">
        <v>124.0253725664744</v>
      </c>
      <c r="R39" s="70">
        <v>114.21433788945232</v>
      </c>
      <c r="S39" s="70">
        <v>112.45324620774507</v>
      </c>
      <c r="T39" s="70">
        <v>108.70129007378456</v>
      </c>
      <c r="U39" s="71"/>
      <c r="V39" s="69">
        <v>42186</v>
      </c>
      <c r="W39" s="70">
        <f t="shared" si="0"/>
        <v>2.2756532894740786</v>
      </c>
      <c r="X39" s="70">
        <f t="shared" si="1"/>
        <v>-8.1868258521234196</v>
      </c>
      <c r="Y39" s="70">
        <f t="shared" si="2"/>
        <v>4.7884711828895661</v>
      </c>
      <c r="Z39" s="70">
        <f t="shared" si="3"/>
        <v>-3.8479578885253289</v>
      </c>
      <c r="AA39" s="70">
        <f t="shared" si="4"/>
        <v>-3.6931171766648418</v>
      </c>
      <c r="AB39" s="70">
        <f t="shared" si="5"/>
        <v>6.5592307891083408</v>
      </c>
      <c r="AC39" s="70">
        <f t="shared" si="6"/>
        <v>5.534490772794399</v>
      </c>
      <c r="AD39" s="70">
        <f t="shared" si="7"/>
        <v>8.0426163521569123</v>
      </c>
      <c r="AE39" s="70">
        <f t="shared" si="8"/>
        <v>7.7736997394815148</v>
      </c>
      <c r="AF39" s="70">
        <f t="shared" si="9"/>
        <v>6.50037647305723</v>
      </c>
      <c r="AG39" s="70">
        <f t="shared" si="10"/>
        <v>4.304193330563308</v>
      </c>
      <c r="AH39" s="70">
        <f t="shared" si="11"/>
        <v>8.469613878705573</v>
      </c>
      <c r="AI39" s="70">
        <f t="shared" si="12"/>
        <v>4.3246073210931257</v>
      </c>
      <c r="AJ39" s="70">
        <f t="shared" si="13"/>
        <v>4.4643847112326256</v>
      </c>
      <c r="AK39" s="70">
        <f t="shared" si="14"/>
        <v>2.138188958710046</v>
      </c>
      <c r="AL39" s="70">
        <f t="shared" si="15"/>
        <v>7.2702159995024545</v>
      </c>
      <c r="AM39" s="70">
        <f t="shared" si="16"/>
        <v>10.948911597964511</v>
      </c>
      <c r="AN39" s="70">
        <f t="shared" si="17"/>
        <v>9.9300489318412417</v>
      </c>
      <c r="AO39" s="70">
        <f t="shared" si="18"/>
        <v>4.7420663515606236</v>
      </c>
      <c r="AP39" s="71"/>
      <c r="AQ39" s="71"/>
      <c r="AR39" s="72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M39" s="72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</row>
    <row r="40" spans="1:84" s="74" customFormat="1" ht="21" x14ac:dyDescent="0.45">
      <c r="A40" s="69">
        <v>42217</v>
      </c>
      <c r="B40" s="70">
        <v>98.91484054868657</v>
      </c>
      <c r="C40" s="70">
        <v>149.59776617731433</v>
      </c>
      <c r="D40" s="70">
        <v>101.35961216739911</v>
      </c>
      <c r="E40" s="70">
        <v>96.604474053635528</v>
      </c>
      <c r="F40" s="70">
        <v>107.29168925815577</v>
      </c>
      <c r="G40" s="70">
        <v>109.47936620789973</v>
      </c>
      <c r="H40" s="70">
        <v>107.49823053877877</v>
      </c>
      <c r="I40" s="70">
        <v>110.34980781003296</v>
      </c>
      <c r="J40" s="70">
        <v>109.82211834003681</v>
      </c>
      <c r="K40" s="70">
        <v>108.0131793614007</v>
      </c>
      <c r="L40" s="70">
        <v>108.81783612451233</v>
      </c>
      <c r="M40" s="70">
        <v>109.50310503155546</v>
      </c>
      <c r="N40" s="70">
        <v>103.73810568327536</v>
      </c>
      <c r="O40" s="70">
        <v>109.13104375195941</v>
      </c>
      <c r="P40" s="70">
        <v>111.53164799865482</v>
      </c>
      <c r="Q40" s="70">
        <v>118.52305676466911</v>
      </c>
      <c r="R40" s="70">
        <v>110.79474021797866</v>
      </c>
      <c r="S40" s="70">
        <v>112.32798560915771</v>
      </c>
      <c r="T40" s="70">
        <v>107.52214398112345</v>
      </c>
      <c r="U40" s="71"/>
      <c r="V40" s="69">
        <v>42217</v>
      </c>
      <c r="W40" s="70">
        <f t="shared" si="0"/>
        <v>3.6360601651715001</v>
      </c>
      <c r="X40" s="70">
        <f t="shared" si="1"/>
        <v>1.7308039382726292</v>
      </c>
      <c r="Y40" s="70">
        <f t="shared" si="2"/>
        <v>4.2539634260942023</v>
      </c>
      <c r="Z40" s="70">
        <f t="shared" si="3"/>
        <v>1.4744956186633971</v>
      </c>
      <c r="AA40" s="70">
        <f t="shared" si="4"/>
        <v>-3.3592546159686378</v>
      </c>
      <c r="AB40" s="70">
        <f t="shared" si="5"/>
        <v>6.1303552695289483</v>
      </c>
      <c r="AC40" s="70">
        <f t="shared" si="6"/>
        <v>5.0123864701498491</v>
      </c>
      <c r="AD40" s="70">
        <f t="shared" si="7"/>
        <v>2.4827968069782713</v>
      </c>
      <c r="AE40" s="70">
        <f t="shared" si="8"/>
        <v>13.300351878116572</v>
      </c>
      <c r="AF40" s="70">
        <f t="shared" si="9"/>
        <v>6.7010796490301345</v>
      </c>
      <c r="AG40" s="70">
        <f t="shared" si="10"/>
        <v>4.3176571724131634</v>
      </c>
      <c r="AH40" s="70">
        <f t="shared" si="11"/>
        <v>7.8655740199126285</v>
      </c>
      <c r="AI40" s="70">
        <f t="shared" si="12"/>
        <v>7.5098616594681573</v>
      </c>
      <c r="AJ40" s="70">
        <f t="shared" si="13"/>
        <v>4.7608526556379758</v>
      </c>
      <c r="AK40" s="70">
        <f t="shared" si="14"/>
        <v>2.5055679092771896</v>
      </c>
      <c r="AL40" s="70">
        <f t="shared" si="15"/>
        <v>7.8631897555406169</v>
      </c>
      <c r="AM40" s="70">
        <f t="shared" si="16"/>
        <v>7.6843867236807739</v>
      </c>
      <c r="AN40" s="70">
        <f t="shared" si="17"/>
        <v>9.3955583027685634</v>
      </c>
      <c r="AO40" s="70">
        <f t="shared" si="18"/>
        <v>5.2092432225171734</v>
      </c>
      <c r="AP40" s="71"/>
      <c r="AQ40" s="71"/>
      <c r="AR40" s="72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M40" s="72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</row>
    <row r="41" spans="1:84" s="74" customFormat="1" ht="21" x14ac:dyDescent="0.45">
      <c r="A41" s="69">
        <v>42248</v>
      </c>
      <c r="B41" s="70">
        <v>98.092042053067431</v>
      </c>
      <c r="C41" s="70">
        <v>152.88496741058481</v>
      </c>
      <c r="D41" s="70">
        <v>99.973772410050628</v>
      </c>
      <c r="E41" s="70">
        <v>104.05967087920109</v>
      </c>
      <c r="F41" s="70">
        <v>104.79309456172702</v>
      </c>
      <c r="G41" s="70">
        <v>109.53560301198189</v>
      </c>
      <c r="H41" s="70">
        <v>109.56163865647746</v>
      </c>
      <c r="I41" s="70">
        <v>104.55047338425125</v>
      </c>
      <c r="J41" s="70">
        <v>107.42626773867545</v>
      </c>
      <c r="K41" s="70">
        <v>117.11091598037311</v>
      </c>
      <c r="L41" s="70">
        <v>108.75154370125068</v>
      </c>
      <c r="M41" s="70">
        <v>103.09000493527293</v>
      </c>
      <c r="N41" s="70">
        <v>105.09028750764669</v>
      </c>
      <c r="O41" s="70">
        <v>109.40023823131294</v>
      </c>
      <c r="P41" s="70">
        <v>104.2980604514527</v>
      </c>
      <c r="Q41" s="70">
        <v>114.99435183238153</v>
      </c>
      <c r="R41" s="70">
        <v>105.33431784039443</v>
      </c>
      <c r="S41" s="70">
        <v>110.57346367573527</v>
      </c>
      <c r="T41" s="70">
        <v>106.65815010643109</v>
      </c>
      <c r="U41" s="71"/>
      <c r="V41" s="69">
        <v>42248</v>
      </c>
      <c r="W41" s="70">
        <f t="shared" si="0"/>
        <v>4.1943300818036278</v>
      </c>
      <c r="X41" s="70">
        <f t="shared" si="1"/>
        <v>-6.7409713472540744</v>
      </c>
      <c r="Y41" s="70">
        <f t="shared" si="2"/>
        <v>6.5559536224449886</v>
      </c>
      <c r="Z41" s="70">
        <f t="shared" si="3"/>
        <v>1.0452946106098011</v>
      </c>
      <c r="AA41" s="70">
        <f t="shared" si="4"/>
        <v>-1.8118883879714076</v>
      </c>
      <c r="AB41" s="70">
        <f t="shared" si="5"/>
        <v>5.4832779053147505</v>
      </c>
      <c r="AC41" s="70">
        <f t="shared" si="6"/>
        <v>6.5662823690481247</v>
      </c>
      <c r="AD41" s="70">
        <f t="shared" si="7"/>
        <v>4.4165880306323828</v>
      </c>
      <c r="AE41" s="70">
        <f t="shared" si="8"/>
        <v>9.9868578567075019</v>
      </c>
      <c r="AF41" s="70">
        <f t="shared" si="9"/>
        <v>12.250135912614752</v>
      </c>
      <c r="AG41" s="70">
        <f t="shared" si="10"/>
        <v>4.1574870115556735</v>
      </c>
      <c r="AH41" s="70">
        <f t="shared" si="11"/>
        <v>4.3881915271372236</v>
      </c>
      <c r="AI41" s="70">
        <f t="shared" si="12"/>
        <v>3.16291126497363</v>
      </c>
      <c r="AJ41" s="70">
        <f t="shared" si="13"/>
        <v>4.4344778832546154</v>
      </c>
      <c r="AK41" s="70">
        <f t="shared" si="14"/>
        <v>2.2611189021074978</v>
      </c>
      <c r="AL41" s="70">
        <f t="shared" si="15"/>
        <v>4.8290437811917712</v>
      </c>
      <c r="AM41" s="70">
        <f t="shared" si="16"/>
        <v>2.011992690070727</v>
      </c>
      <c r="AN41" s="70">
        <f t="shared" si="17"/>
        <v>8.0416188718116928</v>
      </c>
      <c r="AO41" s="70">
        <f t="shared" si="18"/>
        <v>4.807595213455059</v>
      </c>
      <c r="AP41" s="71"/>
      <c r="AQ41" s="71"/>
      <c r="AR41" s="72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M41" s="72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</row>
    <row r="42" spans="1:84" s="74" customFormat="1" ht="21" x14ac:dyDescent="0.45">
      <c r="A42" s="69">
        <v>42278</v>
      </c>
      <c r="B42" s="70">
        <v>97.599852364820251</v>
      </c>
      <c r="C42" s="70">
        <v>153.07781070107586</v>
      </c>
      <c r="D42" s="70">
        <v>104.81405773830785</v>
      </c>
      <c r="E42" s="70">
        <v>115.81880113689814</v>
      </c>
      <c r="F42" s="70">
        <v>120.31826144194154</v>
      </c>
      <c r="G42" s="70">
        <v>110.27536283057535</v>
      </c>
      <c r="H42" s="70">
        <v>115.29117176159357</v>
      </c>
      <c r="I42" s="70">
        <v>115.24885233518071</v>
      </c>
      <c r="J42" s="70">
        <v>109.3022505635207</v>
      </c>
      <c r="K42" s="70">
        <v>111.7877698357856</v>
      </c>
      <c r="L42" s="70">
        <v>109.83824607536626</v>
      </c>
      <c r="M42" s="70">
        <v>107.85672353418821</v>
      </c>
      <c r="N42" s="70">
        <v>108.8426575525511</v>
      </c>
      <c r="O42" s="70">
        <v>108.57201375339866</v>
      </c>
      <c r="P42" s="70">
        <v>90.002891827327318</v>
      </c>
      <c r="Q42" s="70">
        <v>110.80403967818475</v>
      </c>
      <c r="R42" s="70">
        <v>108.31492562091088</v>
      </c>
      <c r="S42" s="70">
        <v>109.74927007192873</v>
      </c>
      <c r="T42" s="70">
        <v>108.4607704513443</v>
      </c>
      <c r="U42" s="71"/>
      <c r="V42" s="69">
        <v>42278</v>
      </c>
      <c r="W42" s="70">
        <f t="shared" si="0"/>
        <v>4.4955480719371508</v>
      </c>
      <c r="X42" s="70">
        <f t="shared" si="1"/>
        <v>1.9763037519049362</v>
      </c>
      <c r="Y42" s="70">
        <f t="shared" si="2"/>
        <v>4.9153199034349058</v>
      </c>
      <c r="Z42" s="70">
        <f t="shared" si="3"/>
        <v>1.543544899511474</v>
      </c>
      <c r="AA42" s="70">
        <f t="shared" si="4"/>
        <v>6.6865449837366242</v>
      </c>
      <c r="AB42" s="70">
        <f t="shared" si="5"/>
        <v>4.5054685349488039</v>
      </c>
      <c r="AC42" s="70">
        <f t="shared" si="6"/>
        <v>8.5622529325364951</v>
      </c>
      <c r="AD42" s="70">
        <f t="shared" si="7"/>
        <v>7.7340052182209575</v>
      </c>
      <c r="AE42" s="70">
        <f t="shared" si="8"/>
        <v>9.7391281634918556</v>
      </c>
      <c r="AF42" s="70">
        <f t="shared" si="9"/>
        <v>6.4975835504406092</v>
      </c>
      <c r="AG42" s="70">
        <f t="shared" si="10"/>
        <v>4.2710236449543544</v>
      </c>
      <c r="AH42" s="70">
        <f t="shared" si="11"/>
        <v>-1.2187002319895015</v>
      </c>
      <c r="AI42" s="70">
        <f t="shared" si="12"/>
        <v>4.2756149424992884</v>
      </c>
      <c r="AJ42" s="70">
        <f t="shared" si="13"/>
        <v>3.1063323497602511</v>
      </c>
      <c r="AK42" s="70">
        <f t="shared" si="14"/>
        <v>1.824170264951448</v>
      </c>
      <c r="AL42" s="70">
        <f t="shared" si="15"/>
        <v>-4.271769331578426</v>
      </c>
      <c r="AM42" s="70">
        <f t="shared" si="16"/>
        <v>3.7763682116509045</v>
      </c>
      <c r="AN42" s="70">
        <f t="shared" si="17"/>
        <v>3.8133164112274187</v>
      </c>
      <c r="AO42" s="70">
        <f t="shared" si="18"/>
        <v>4.4029603349524677</v>
      </c>
      <c r="AP42" s="71"/>
      <c r="AQ42" s="71"/>
      <c r="AR42" s="72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M42" s="72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</row>
    <row r="43" spans="1:84" s="74" customFormat="1" ht="21" x14ac:dyDescent="0.45">
      <c r="A43" s="69">
        <v>42309</v>
      </c>
      <c r="B43" s="70">
        <v>104.14775155081389</v>
      </c>
      <c r="C43" s="70">
        <v>168.54320304731718</v>
      </c>
      <c r="D43" s="70">
        <v>108.24556940965141</v>
      </c>
      <c r="E43" s="70">
        <v>121.16740367190914</v>
      </c>
      <c r="F43" s="70">
        <v>127.09988288022495</v>
      </c>
      <c r="G43" s="70">
        <v>111.45381594350347</v>
      </c>
      <c r="H43" s="70">
        <v>119.25014800563741</v>
      </c>
      <c r="I43" s="70">
        <v>114.70976351334548</v>
      </c>
      <c r="J43" s="70">
        <v>111.08582075980746</v>
      </c>
      <c r="K43" s="70">
        <v>120.67470863062636</v>
      </c>
      <c r="L43" s="70">
        <v>110.30362946107313</v>
      </c>
      <c r="M43" s="70">
        <v>108.92486416971781</v>
      </c>
      <c r="N43" s="70">
        <v>116.5851682343786</v>
      </c>
      <c r="O43" s="70">
        <v>108.54047086566592</v>
      </c>
      <c r="P43" s="70">
        <v>87.133965913054453</v>
      </c>
      <c r="Q43" s="70">
        <v>123.25500454321586</v>
      </c>
      <c r="R43" s="70">
        <v>106.13333418849226</v>
      </c>
      <c r="S43" s="70">
        <v>111.36433975350687</v>
      </c>
      <c r="T43" s="70">
        <v>111.44266296804467</v>
      </c>
      <c r="U43" s="71"/>
      <c r="V43" s="69">
        <v>42309</v>
      </c>
      <c r="W43" s="70">
        <f t="shared" si="0"/>
        <v>5.2714334095017108</v>
      </c>
      <c r="X43" s="70">
        <f t="shared" si="1"/>
        <v>20.423015234119262</v>
      </c>
      <c r="Y43" s="70">
        <f t="shared" si="2"/>
        <v>1.11040280696011</v>
      </c>
      <c r="Z43" s="70">
        <f t="shared" si="3"/>
        <v>2.7998553925526153</v>
      </c>
      <c r="AA43" s="70">
        <f t="shared" si="4"/>
        <v>7.8189090547165137</v>
      </c>
      <c r="AB43" s="70">
        <f t="shared" si="5"/>
        <v>2.3599392265192307</v>
      </c>
      <c r="AC43" s="70">
        <f t="shared" si="6"/>
        <v>10.427767429874962</v>
      </c>
      <c r="AD43" s="70">
        <f t="shared" si="7"/>
        <v>6.1532089791009383</v>
      </c>
      <c r="AE43" s="70">
        <f t="shared" si="8"/>
        <v>11.03778788167314</v>
      </c>
      <c r="AF43" s="70">
        <f t="shared" si="9"/>
        <v>11.514854409110214</v>
      </c>
      <c r="AG43" s="70">
        <f t="shared" si="10"/>
        <v>4.1067212325765752</v>
      </c>
      <c r="AH43" s="70">
        <f t="shared" si="11"/>
        <v>-2.9277194975529994</v>
      </c>
      <c r="AI43" s="70">
        <f t="shared" si="12"/>
        <v>4.2062868050828115</v>
      </c>
      <c r="AJ43" s="70">
        <f t="shared" si="13"/>
        <v>2.8908672849254913</v>
      </c>
      <c r="AK43" s="70">
        <f t="shared" si="14"/>
        <v>1.3324744692914834</v>
      </c>
      <c r="AL43" s="70">
        <f t="shared" si="15"/>
        <v>9.3881421472101039</v>
      </c>
      <c r="AM43" s="70">
        <f t="shared" si="16"/>
        <v>0.90709450006343673</v>
      </c>
      <c r="AN43" s="70">
        <f t="shared" si="17"/>
        <v>-8.9851490311161797E-2</v>
      </c>
      <c r="AO43" s="70">
        <f t="shared" si="18"/>
        <v>4.0609576201987636</v>
      </c>
      <c r="AP43" s="71"/>
      <c r="AQ43" s="71"/>
      <c r="AR43" s="72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M43" s="72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</row>
    <row r="44" spans="1:84" s="74" customFormat="1" ht="21" x14ac:dyDescent="0.45">
      <c r="A44" s="75">
        <v>42339</v>
      </c>
      <c r="B44" s="76">
        <v>110.38660003331987</v>
      </c>
      <c r="C44" s="76">
        <v>134.59492172490988</v>
      </c>
      <c r="D44" s="76">
        <v>116.35775116508968</v>
      </c>
      <c r="E44" s="76">
        <v>127.32270628925522</v>
      </c>
      <c r="F44" s="76">
        <v>119.7857721819678</v>
      </c>
      <c r="G44" s="76">
        <v>110.97718718450774</v>
      </c>
      <c r="H44" s="76">
        <v>123.55511675648887</v>
      </c>
      <c r="I44" s="76">
        <v>133.83687407764901</v>
      </c>
      <c r="J44" s="76">
        <v>130.71280089657489</v>
      </c>
      <c r="K44" s="76">
        <v>123.61245118775223</v>
      </c>
      <c r="L44" s="76">
        <v>111.0983561894613</v>
      </c>
      <c r="M44" s="76">
        <v>119.45755305478369</v>
      </c>
      <c r="N44" s="76">
        <v>123.78668013286591</v>
      </c>
      <c r="O44" s="76">
        <v>108.62805714516806</v>
      </c>
      <c r="P44" s="76">
        <v>97.007986281659399</v>
      </c>
      <c r="Q44" s="76">
        <v>120.73813828080645</v>
      </c>
      <c r="R44" s="76">
        <v>104.95203295035208</v>
      </c>
      <c r="S44" s="76">
        <v>113.21993643066162</v>
      </c>
      <c r="T44" s="76">
        <v>115.2356139066996</v>
      </c>
      <c r="U44" s="71"/>
      <c r="V44" s="75">
        <v>42339</v>
      </c>
      <c r="W44" s="76">
        <f t="shared" si="0"/>
        <v>2.1897931302145963</v>
      </c>
      <c r="X44" s="76">
        <f t="shared" si="1"/>
        <v>-16.528248831050945</v>
      </c>
      <c r="Y44" s="76">
        <f t="shared" si="2"/>
        <v>3.0795903544193663</v>
      </c>
      <c r="Z44" s="76">
        <f t="shared" si="3"/>
        <v>6.2581270777258169</v>
      </c>
      <c r="AA44" s="76">
        <f t="shared" si="4"/>
        <v>7.3175585757684587</v>
      </c>
      <c r="AB44" s="76">
        <f t="shared" si="5"/>
        <v>0.52610608493870359</v>
      </c>
      <c r="AC44" s="76">
        <f t="shared" si="6"/>
        <v>7.0358935400853824</v>
      </c>
      <c r="AD44" s="76">
        <f t="shared" si="7"/>
        <v>-3.446065344965632E-2</v>
      </c>
      <c r="AE44" s="76">
        <f t="shared" si="8"/>
        <v>7.1778022790641245</v>
      </c>
      <c r="AF44" s="76">
        <f t="shared" si="9"/>
        <v>16.001429445117481</v>
      </c>
      <c r="AG44" s="76">
        <f t="shared" si="10"/>
        <v>3.6007473185744203</v>
      </c>
      <c r="AH44" s="76">
        <f t="shared" si="11"/>
        <v>-1.2058173823111247</v>
      </c>
      <c r="AI44" s="76">
        <f t="shared" si="12"/>
        <v>2.4148137338193152</v>
      </c>
      <c r="AJ44" s="76">
        <f t="shared" si="13"/>
        <v>1.1585286730093145</v>
      </c>
      <c r="AK44" s="76">
        <f t="shared" si="14"/>
        <v>1.2030646713292725</v>
      </c>
      <c r="AL44" s="76">
        <f t="shared" si="15"/>
        <v>5.5556417247130554</v>
      </c>
      <c r="AM44" s="76">
        <f t="shared" si="16"/>
        <v>4.2439392858581613</v>
      </c>
      <c r="AN44" s="76">
        <f t="shared" si="17"/>
        <v>-1.1712146084855704</v>
      </c>
      <c r="AO44" s="76">
        <f t="shared" si="18"/>
        <v>2.6368492455676176</v>
      </c>
      <c r="AP44" s="71"/>
      <c r="AQ44" s="71"/>
      <c r="AR44" s="72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M44" s="72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</row>
    <row r="45" spans="1:84" s="74" customFormat="1" ht="21" x14ac:dyDescent="0.45">
      <c r="A45" s="106">
        <v>42370</v>
      </c>
      <c r="B45" s="107">
        <v>111.14701117869696</v>
      </c>
      <c r="C45" s="107">
        <v>128.09406461778573</v>
      </c>
      <c r="D45" s="107">
        <v>111.20129008575265</v>
      </c>
      <c r="E45" s="107">
        <v>111.54023694340871</v>
      </c>
      <c r="F45" s="107">
        <v>100.80276401837241</v>
      </c>
      <c r="G45" s="107">
        <v>107.09805021757437</v>
      </c>
      <c r="H45" s="107">
        <v>107.24325783274145</v>
      </c>
      <c r="I45" s="107">
        <v>109.44784036872538</v>
      </c>
      <c r="J45" s="107">
        <v>109.40260853397827</v>
      </c>
      <c r="K45" s="107">
        <v>125.95129400650592</v>
      </c>
      <c r="L45" s="107">
        <v>109.64695262155998</v>
      </c>
      <c r="M45" s="107">
        <v>103.72967454363511</v>
      </c>
      <c r="N45" s="107">
        <v>113.14302465323568</v>
      </c>
      <c r="O45" s="107">
        <v>106.72922955018585</v>
      </c>
      <c r="P45" s="107">
        <v>104.51175644476817</v>
      </c>
      <c r="Q45" s="107">
        <v>113.25017698521249</v>
      </c>
      <c r="R45" s="107">
        <v>104.68791313848268</v>
      </c>
      <c r="S45" s="107">
        <v>113.28942801884099</v>
      </c>
      <c r="T45" s="107">
        <v>109.7423273651634</v>
      </c>
      <c r="U45" s="71"/>
      <c r="V45" s="106">
        <v>42370</v>
      </c>
      <c r="W45" s="107">
        <f t="shared" si="0"/>
        <v>1.6202888485674123</v>
      </c>
      <c r="X45" s="107">
        <f t="shared" si="1"/>
        <v>-23.926361711238016</v>
      </c>
      <c r="Y45" s="107">
        <f t="shared" si="2"/>
        <v>2.604050475211622</v>
      </c>
      <c r="Z45" s="107">
        <f t="shared" si="3"/>
        <v>-3.2943539066508265E-2</v>
      </c>
      <c r="AA45" s="107">
        <f t="shared" si="4"/>
        <v>-3.5912579887828429</v>
      </c>
      <c r="AB45" s="107">
        <f t="shared" si="5"/>
        <v>0.76072714584425682</v>
      </c>
      <c r="AC45" s="107">
        <f t="shared" si="6"/>
        <v>2.6041836327412682</v>
      </c>
      <c r="AD45" s="107">
        <f t="shared" si="7"/>
        <v>5.0859779726571901</v>
      </c>
      <c r="AE45" s="107">
        <f t="shared" si="8"/>
        <v>12.334226309810788</v>
      </c>
      <c r="AF45" s="107">
        <f t="shared" si="9"/>
        <v>7.5378309322358632</v>
      </c>
      <c r="AG45" s="107">
        <f t="shared" si="10"/>
        <v>3.2624992412809064</v>
      </c>
      <c r="AH45" s="107">
        <f t="shared" si="11"/>
        <v>-2.5572120198860944</v>
      </c>
      <c r="AI45" s="107">
        <f t="shared" si="12"/>
        <v>0.49098394671409551</v>
      </c>
      <c r="AJ45" s="107">
        <f t="shared" si="13"/>
        <v>2.4732839051634414</v>
      </c>
      <c r="AK45" s="107">
        <f t="shared" si="14"/>
        <v>1.4735703375651497</v>
      </c>
      <c r="AL45" s="107">
        <f t="shared" si="15"/>
        <v>0.65474311165327492</v>
      </c>
      <c r="AM45" s="107">
        <f t="shared" si="16"/>
        <v>5.291772552940202</v>
      </c>
      <c r="AN45" s="107">
        <f t="shared" si="17"/>
        <v>2.3426329343540999</v>
      </c>
      <c r="AO45" s="107">
        <f t="shared" si="18"/>
        <v>1.8373016887463223</v>
      </c>
      <c r="AP45" s="71"/>
      <c r="AQ45" s="71"/>
      <c r="AR45" s="72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M45" s="72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</row>
    <row r="46" spans="1:84" s="74" customFormat="1" ht="21" x14ac:dyDescent="0.45">
      <c r="A46" s="108">
        <v>42401</v>
      </c>
      <c r="B46" s="109">
        <v>112.65013136915174</v>
      </c>
      <c r="C46" s="109">
        <v>155.10624463463634</v>
      </c>
      <c r="D46" s="109">
        <v>108.74228518819967</v>
      </c>
      <c r="E46" s="109">
        <v>102.54651067024741</v>
      </c>
      <c r="F46" s="109">
        <v>103.6822385739088</v>
      </c>
      <c r="G46" s="109">
        <v>105.59606570044157</v>
      </c>
      <c r="H46" s="109">
        <v>105.53993475196675</v>
      </c>
      <c r="I46" s="109">
        <v>101.24101476655842</v>
      </c>
      <c r="J46" s="109">
        <v>104.19890219503111</v>
      </c>
      <c r="K46" s="109">
        <v>113.42753484378008</v>
      </c>
      <c r="L46" s="109">
        <v>109.62257479002108</v>
      </c>
      <c r="M46" s="109">
        <v>101.45236891963027</v>
      </c>
      <c r="N46" s="109">
        <v>111.18890267943991</v>
      </c>
      <c r="O46" s="109">
        <v>109.52664994498838</v>
      </c>
      <c r="P46" s="109">
        <v>122.80389616683591</v>
      </c>
      <c r="Q46" s="109">
        <v>119.62143610007401</v>
      </c>
      <c r="R46" s="109">
        <v>104.32685942770307</v>
      </c>
      <c r="S46" s="109">
        <v>112.72883147966138</v>
      </c>
      <c r="T46" s="109">
        <v>109.43255893657653</v>
      </c>
      <c r="U46" s="71"/>
      <c r="V46" s="108">
        <v>42401</v>
      </c>
      <c r="W46" s="109">
        <f t="shared" si="0"/>
        <v>2.0605884925723359</v>
      </c>
      <c r="X46" s="109">
        <f t="shared" si="1"/>
        <v>-3.2178354271644878</v>
      </c>
      <c r="Y46" s="109">
        <f t="shared" si="2"/>
        <v>2.4597224768379817</v>
      </c>
      <c r="Z46" s="109">
        <f t="shared" si="3"/>
        <v>0.83616577167686046</v>
      </c>
      <c r="AA46" s="109">
        <f t="shared" si="4"/>
        <v>-3.8227716352219829</v>
      </c>
      <c r="AB46" s="109">
        <f t="shared" si="5"/>
        <v>2.0932498474850831</v>
      </c>
      <c r="AC46" s="109">
        <f t="shared" si="6"/>
        <v>0.92190155730929746</v>
      </c>
      <c r="AD46" s="109">
        <f t="shared" si="7"/>
        <v>1.656378102606169</v>
      </c>
      <c r="AE46" s="109">
        <f t="shared" si="8"/>
        <v>5.8181044010111975</v>
      </c>
      <c r="AF46" s="109">
        <f t="shared" si="9"/>
        <v>5.1427575008953852</v>
      </c>
      <c r="AG46" s="109">
        <f t="shared" si="10"/>
        <v>3.1808130630156342</v>
      </c>
      <c r="AH46" s="109">
        <f t="shared" si="11"/>
        <v>-1.140229550358498</v>
      </c>
      <c r="AI46" s="109">
        <f t="shared" si="12"/>
        <v>-0.6462087317429166</v>
      </c>
      <c r="AJ46" s="109">
        <f t="shared" si="13"/>
        <v>2.1395417753285102</v>
      </c>
      <c r="AK46" s="109">
        <f t="shared" si="14"/>
        <v>2.4617342940239695</v>
      </c>
      <c r="AL46" s="109">
        <f t="shared" si="15"/>
        <v>7.2163601234554164</v>
      </c>
      <c r="AM46" s="109">
        <f t="shared" si="16"/>
        <v>0.52350794265241518</v>
      </c>
      <c r="AN46" s="109">
        <f t="shared" si="17"/>
        <v>4.3984021585765589</v>
      </c>
      <c r="AO46" s="109">
        <f t="shared" si="18"/>
        <v>2.1258001590999953</v>
      </c>
      <c r="AP46" s="71"/>
      <c r="AQ46" s="71"/>
      <c r="AR46" s="72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M46" s="72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</row>
    <row r="47" spans="1:84" s="74" customFormat="1" ht="21" x14ac:dyDescent="0.45">
      <c r="A47" s="108">
        <v>42430</v>
      </c>
      <c r="B47" s="109">
        <v>120.1424517999349</v>
      </c>
      <c r="C47" s="109">
        <v>156.37383821556278</v>
      </c>
      <c r="D47" s="109">
        <v>111.77976913341594</v>
      </c>
      <c r="E47" s="109">
        <v>108.71821117240292</v>
      </c>
      <c r="F47" s="109">
        <v>100.41773560105386</v>
      </c>
      <c r="G47" s="109">
        <v>108.66857758887389</v>
      </c>
      <c r="H47" s="109">
        <v>107.86494590074194</v>
      </c>
      <c r="I47" s="109">
        <v>114.78039750406396</v>
      </c>
      <c r="J47" s="109">
        <v>105.83058800977045</v>
      </c>
      <c r="K47" s="109">
        <v>124.86616318844089</v>
      </c>
      <c r="L47" s="109">
        <v>110.97389005578412</v>
      </c>
      <c r="M47" s="109">
        <v>104.15867528012701</v>
      </c>
      <c r="N47" s="109">
        <v>115.73532922878125</v>
      </c>
      <c r="O47" s="109">
        <v>110.87915549903384</v>
      </c>
      <c r="P47" s="109">
        <v>122.81174485172436</v>
      </c>
      <c r="Q47" s="109">
        <v>120.84149993324472</v>
      </c>
      <c r="R47" s="109">
        <v>111.29707584926861</v>
      </c>
      <c r="S47" s="109">
        <v>114.83970367940401</v>
      </c>
      <c r="T47" s="109">
        <v>112.95121605980954</v>
      </c>
      <c r="U47" s="71"/>
      <c r="V47" s="108">
        <v>42430</v>
      </c>
      <c r="W47" s="109">
        <f t="shared" si="0"/>
        <v>0.78421227270577276</v>
      </c>
      <c r="X47" s="109">
        <f t="shared" si="1"/>
        <v>-3.8027683488800648</v>
      </c>
      <c r="Y47" s="109">
        <f t="shared" si="2"/>
        <v>-2.4268403977067692</v>
      </c>
      <c r="Z47" s="109">
        <f t="shared" si="3"/>
        <v>-0.72519573957504235</v>
      </c>
      <c r="AA47" s="109">
        <f t="shared" si="4"/>
        <v>-2.3947397018619796</v>
      </c>
      <c r="AB47" s="109">
        <f t="shared" si="5"/>
        <v>2.7809649357017179</v>
      </c>
      <c r="AC47" s="109">
        <f t="shared" si="6"/>
        <v>-0.7537211543461666</v>
      </c>
      <c r="AD47" s="109">
        <f t="shared" si="7"/>
        <v>4.6131157533610576</v>
      </c>
      <c r="AE47" s="109">
        <f t="shared" si="8"/>
        <v>2.8473017791501576</v>
      </c>
      <c r="AF47" s="109">
        <f t="shared" si="9"/>
        <v>6.6768228198351522</v>
      </c>
      <c r="AG47" s="109">
        <f t="shared" si="10"/>
        <v>3.1053408545663501</v>
      </c>
      <c r="AH47" s="109">
        <f t="shared" si="11"/>
        <v>-6.5544012042492881</v>
      </c>
      <c r="AI47" s="109">
        <f t="shared" si="12"/>
        <v>-3.6988105683623047</v>
      </c>
      <c r="AJ47" s="109">
        <f t="shared" si="13"/>
        <v>3.0170828325299652</v>
      </c>
      <c r="AK47" s="109">
        <f t="shared" si="14"/>
        <v>0.22299044532884693</v>
      </c>
      <c r="AL47" s="109">
        <f t="shared" si="15"/>
        <v>4.6662704679016827</v>
      </c>
      <c r="AM47" s="109">
        <f t="shared" si="16"/>
        <v>2.5100320484197312</v>
      </c>
      <c r="AN47" s="109">
        <f t="shared" si="17"/>
        <v>4.992563612671546</v>
      </c>
      <c r="AO47" s="109">
        <f t="shared" si="18"/>
        <v>1.0888910853622917</v>
      </c>
      <c r="AP47" s="71"/>
      <c r="AQ47" s="71"/>
      <c r="AR47" s="72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M47" s="72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</row>
    <row r="48" spans="1:84" s="74" customFormat="1" ht="21" x14ac:dyDescent="0.45">
      <c r="A48" s="108">
        <v>42461</v>
      </c>
      <c r="B48" s="109">
        <v>111.20681008631385</v>
      </c>
      <c r="C48" s="109">
        <v>128.46712150403579</v>
      </c>
      <c r="D48" s="109">
        <v>114.18030953563552</v>
      </c>
      <c r="E48" s="109">
        <v>113.39529518735336</v>
      </c>
      <c r="F48" s="109">
        <v>103.95577733673015</v>
      </c>
      <c r="G48" s="109">
        <v>111.13358662797341</v>
      </c>
      <c r="H48" s="109">
        <v>112.14732615260971</v>
      </c>
      <c r="I48" s="109">
        <v>109.6461233638352</v>
      </c>
      <c r="J48" s="109">
        <v>108.87734216475765</v>
      </c>
      <c r="K48" s="109">
        <v>116.91596473523177</v>
      </c>
      <c r="L48" s="109">
        <v>111.76675232219064</v>
      </c>
      <c r="M48" s="109">
        <v>111.64486095580553</v>
      </c>
      <c r="N48" s="109">
        <v>115.22832025796968</v>
      </c>
      <c r="O48" s="109">
        <v>108.86651955208136</v>
      </c>
      <c r="P48" s="109">
        <v>107.94589975074807</v>
      </c>
      <c r="Q48" s="109">
        <v>121.41260216669616</v>
      </c>
      <c r="R48" s="109">
        <v>113.14829693843143</v>
      </c>
      <c r="S48" s="109">
        <v>115.19022965618198</v>
      </c>
      <c r="T48" s="109">
        <v>112.28170499049693</v>
      </c>
      <c r="U48" s="71"/>
      <c r="V48" s="108">
        <v>42461</v>
      </c>
      <c r="W48" s="109">
        <f t="shared" si="0"/>
        <v>3.3060086829741095</v>
      </c>
      <c r="X48" s="109">
        <f t="shared" si="1"/>
        <v>-12.231470918873811</v>
      </c>
      <c r="Y48" s="109">
        <f t="shared" si="2"/>
        <v>5.700802136700986</v>
      </c>
      <c r="Z48" s="109">
        <f t="shared" si="3"/>
        <v>10.42397703489732</v>
      </c>
      <c r="AA48" s="109">
        <f t="shared" si="4"/>
        <v>1.3840240904340533</v>
      </c>
      <c r="AB48" s="109">
        <f t="shared" si="5"/>
        <v>4.3289823951584196</v>
      </c>
      <c r="AC48" s="109">
        <f t="shared" si="6"/>
        <v>3.2544379059764594</v>
      </c>
      <c r="AD48" s="109">
        <f t="shared" si="7"/>
        <v>4.8235606872723054</v>
      </c>
      <c r="AE48" s="109">
        <f t="shared" si="8"/>
        <v>9.968084691528162</v>
      </c>
      <c r="AF48" s="109">
        <f t="shared" si="9"/>
        <v>8.9095254748429795</v>
      </c>
      <c r="AG48" s="109">
        <f t="shared" si="10"/>
        <v>3.992371012506851</v>
      </c>
      <c r="AH48" s="109">
        <f t="shared" si="11"/>
        <v>0.78442982183524634</v>
      </c>
      <c r="AI48" s="109">
        <f t="shared" si="12"/>
        <v>2.2885440913941579</v>
      </c>
      <c r="AJ48" s="109">
        <f t="shared" si="13"/>
        <v>1.1524558632591351</v>
      </c>
      <c r="AK48" s="109">
        <f t="shared" si="14"/>
        <v>1.0115790845366348</v>
      </c>
      <c r="AL48" s="109">
        <f t="shared" si="15"/>
        <v>9.7874270441811007</v>
      </c>
      <c r="AM48" s="109">
        <f t="shared" si="16"/>
        <v>3.3054038020985388</v>
      </c>
      <c r="AN48" s="109">
        <f t="shared" si="17"/>
        <v>5.3395460565970581</v>
      </c>
      <c r="AO48" s="109">
        <f t="shared" si="18"/>
        <v>4.2970940830414861</v>
      </c>
      <c r="AP48" s="71"/>
      <c r="AQ48" s="71"/>
      <c r="AR48" s="72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M48" s="72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</row>
    <row r="49" spans="1:84" s="74" customFormat="1" ht="21" x14ac:dyDescent="0.45">
      <c r="A49" s="108">
        <v>42491</v>
      </c>
      <c r="B49" s="109">
        <v>104.87167718861461</v>
      </c>
      <c r="C49" s="109">
        <v>124.13412535769844</v>
      </c>
      <c r="D49" s="109">
        <v>114.09219543142491</v>
      </c>
      <c r="E49" s="109">
        <v>108.86652492211903</v>
      </c>
      <c r="F49" s="109">
        <v>108.78038591648523</v>
      </c>
      <c r="G49" s="109">
        <v>109.96324185448567</v>
      </c>
      <c r="H49" s="109">
        <v>113.49418272810674</v>
      </c>
      <c r="I49" s="109">
        <v>116.28636506711187</v>
      </c>
      <c r="J49" s="109">
        <v>112.11964304786633</v>
      </c>
      <c r="K49" s="109">
        <v>116.59677463257353</v>
      </c>
      <c r="L49" s="109">
        <v>112.09785190664286</v>
      </c>
      <c r="M49" s="109">
        <v>105.54739232053434</v>
      </c>
      <c r="N49" s="109">
        <v>110.29212771146385</v>
      </c>
      <c r="O49" s="109">
        <v>109.50522383017805</v>
      </c>
      <c r="P49" s="109">
        <v>100.86592632128745</v>
      </c>
      <c r="Q49" s="109">
        <v>119.00102949045326</v>
      </c>
      <c r="R49" s="109">
        <v>113.45351431341756</v>
      </c>
      <c r="S49" s="109">
        <v>113.60287222037059</v>
      </c>
      <c r="T49" s="109">
        <v>111.11467775915966</v>
      </c>
      <c r="U49" s="71"/>
      <c r="V49" s="108">
        <v>42491</v>
      </c>
      <c r="W49" s="109">
        <f t="shared" si="0"/>
        <v>2.5371281844479796</v>
      </c>
      <c r="X49" s="109">
        <f t="shared" si="1"/>
        <v>-14.769586642980258</v>
      </c>
      <c r="Y49" s="109">
        <f t="shared" si="2"/>
        <v>6.1627093580962793</v>
      </c>
      <c r="Z49" s="109">
        <f t="shared" si="3"/>
        <v>9.1392926151956573</v>
      </c>
      <c r="AA49" s="109">
        <f t="shared" si="4"/>
        <v>1.9238861971438297</v>
      </c>
      <c r="AB49" s="109">
        <f t="shared" si="5"/>
        <v>4.871588332345155</v>
      </c>
      <c r="AC49" s="109">
        <f t="shared" si="6"/>
        <v>6.4753479578853614</v>
      </c>
      <c r="AD49" s="109">
        <f t="shared" si="7"/>
        <v>2.9155160429025955</v>
      </c>
      <c r="AE49" s="109">
        <f t="shared" si="8"/>
        <v>10.061051739985729</v>
      </c>
      <c r="AF49" s="109">
        <f t="shared" si="9"/>
        <v>9.4530884968181397</v>
      </c>
      <c r="AG49" s="109">
        <f t="shared" si="10"/>
        <v>4.0856826242873865</v>
      </c>
      <c r="AH49" s="109">
        <f t="shared" si="11"/>
        <v>-2.5846419769246154</v>
      </c>
      <c r="AI49" s="109">
        <f t="shared" si="12"/>
        <v>-1.0810488371870264</v>
      </c>
      <c r="AJ49" s="109">
        <f t="shared" si="13"/>
        <v>1.4836632090464548</v>
      </c>
      <c r="AK49" s="109">
        <f t="shared" si="14"/>
        <v>0.54797281375627449</v>
      </c>
      <c r="AL49" s="109">
        <f t="shared" si="15"/>
        <v>3.8480169847629355</v>
      </c>
      <c r="AM49" s="109">
        <f t="shared" si="16"/>
        <v>5.7746864671084808</v>
      </c>
      <c r="AN49" s="109">
        <f t="shared" si="17"/>
        <v>4.7137845583271627</v>
      </c>
      <c r="AO49" s="109">
        <f t="shared" si="18"/>
        <v>4.1665028410682936</v>
      </c>
      <c r="AP49" s="71"/>
      <c r="AQ49" s="71"/>
      <c r="AR49" s="72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M49" s="72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</row>
    <row r="50" spans="1:84" s="74" customFormat="1" ht="21" x14ac:dyDescent="0.45">
      <c r="A50" s="108">
        <v>42522</v>
      </c>
      <c r="B50" s="109">
        <v>99.534951042820879</v>
      </c>
      <c r="C50" s="109">
        <v>161.4562356326727</v>
      </c>
      <c r="D50" s="109">
        <v>105.45778862993809</v>
      </c>
      <c r="E50" s="109">
        <v>103.10477558321998</v>
      </c>
      <c r="F50" s="109">
        <v>103.73853300499475</v>
      </c>
      <c r="G50" s="109">
        <v>107.9085798668936</v>
      </c>
      <c r="H50" s="109">
        <v>108.95887067862137</v>
      </c>
      <c r="I50" s="109">
        <v>111.73768445438046</v>
      </c>
      <c r="J50" s="109">
        <v>110.1780773256789</v>
      </c>
      <c r="K50" s="109">
        <v>123.946333166378</v>
      </c>
      <c r="L50" s="109">
        <v>111.97033094778419</v>
      </c>
      <c r="M50" s="109">
        <v>100.65838693956047</v>
      </c>
      <c r="N50" s="109">
        <v>104.97678627623608</v>
      </c>
      <c r="O50" s="109">
        <v>109.69839466214836</v>
      </c>
      <c r="P50" s="109">
        <v>101.15699739892985</v>
      </c>
      <c r="Q50" s="109">
        <v>123.03041547143927</v>
      </c>
      <c r="R50" s="109">
        <v>113.6459169489429</v>
      </c>
      <c r="S50" s="109">
        <v>110.8119303244016</v>
      </c>
      <c r="T50" s="109">
        <v>108.39295105389535</v>
      </c>
      <c r="U50" s="71"/>
      <c r="V50" s="108">
        <v>42522</v>
      </c>
      <c r="W50" s="109">
        <f t="shared" si="0"/>
        <v>3.6663007546442259</v>
      </c>
      <c r="X50" s="109">
        <f t="shared" si="1"/>
        <v>19.976182578625952</v>
      </c>
      <c r="Y50" s="109">
        <f t="shared" si="2"/>
        <v>2.6825555073642278</v>
      </c>
      <c r="Z50" s="109">
        <f t="shared" si="3"/>
        <v>5.3134706404266012</v>
      </c>
      <c r="AA50" s="109">
        <f t="shared" si="4"/>
        <v>0.42601185573020928</v>
      </c>
      <c r="AB50" s="109">
        <f t="shared" si="5"/>
        <v>2.2379570730847007</v>
      </c>
      <c r="AC50" s="109">
        <f t="shared" si="6"/>
        <v>3.5861213797439859</v>
      </c>
      <c r="AD50" s="109">
        <f t="shared" si="7"/>
        <v>3.2379525724951463</v>
      </c>
      <c r="AE50" s="109">
        <f t="shared" si="8"/>
        <v>3.4737077810283807</v>
      </c>
      <c r="AF50" s="109">
        <f t="shared" si="9"/>
        <v>4.2460508052424473</v>
      </c>
      <c r="AG50" s="109">
        <f t="shared" si="10"/>
        <v>3.735012289116753</v>
      </c>
      <c r="AH50" s="109">
        <f t="shared" si="11"/>
        <v>-5.5193846978057053</v>
      </c>
      <c r="AI50" s="109">
        <f t="shared" si="12"/>
        <v>-1.4570272588539552</v>
      </c>
      <c r="AJ50" s="109">
        <f t="shared" si="13"/>
        <v>1.2907459689410246</v>
      </c>
      <c r="AK50" s="109">
        <f t="shared" si="14"/>
        <v>0.22667519554477167</v>
      </c>
      <c r="AL50" s="109">
        <f t="shared" si="15"/>
        <v>8.5331343601500862</v>
      </c>
      <c r="AM50" s="109">
        <f t="shared" si="16"/>
        <v>3.1300996588058894</v>
      </c>
      <c r="AN50" s="109">
        <f t="shared" si="17"/>
        <v>0.97689286296463251</v>
      </c>
      <c r="AO50" s="109">
        <f t="shared" si="18"/>
        <v>2.6274500455958361</v>
      </c>
      <c r="AP50" s="71"/>
      <c r="AQ50" s="71"/>
      <c r="AR50" s="72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M50" s="72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</row>
    <row r="51" spans="1:84" s="74" customFormat="1" ht="21" x14ac:dyDescent="0.45">
      <c r="A51" s="108">
        <v>42552</v>
      </c>
      <c r="B51" s="109">
        <v>99.146708713085488</v>
      </c>
      <c r="C51" s="109">
        <v>124.6477042288046</v>
      </c>
      <c r="D51" s="109">
        <v>108.51615281472354</v>
      </c>
      <c r="E51" s="109">
        <v>105.59250436672397</v>
      </c>
      <c r="F51" s="109">
        <v>106.39984073020395</v>
      </c>
      <c r="G51" s="109">
        <v>107.89224751941337</v>
      </c>
      <c r="H51" s="109">
        <v>108.12041345975364</v>
      </c>
      <c r="I51" s="109">
        <v>125.78782189417103</v>
      </c>
      <c r="J51" s="109">
        <v>108.5416774682154</v>
      </c>
      <c r="K51" s="109">
        <v>116.81500939888184</v>
      </c>
      <c r="L51" s="109">
        <v>112.2998973017207</v>
      </c>
      <c r="M51" s="109">
        <v>104.91187083074536</v>
      </c>
      <c r="N51" s="109">
        <v>104.38332311621959</v>
      </c>
      <c r="O51" s="109">
        <v>109.60126912917877</v>
      </c>
      <c r="P51" s="109">
        <v>110.34763762753133</v>
      </c>
      <c r="Q51" s="109">
        <v>131.10885489257711</v>
      </c>
      <c r="R51" s="109">
        <v>111.73163757153723</v>
      </c>
      <c r="S51" s="109">
        <v>110.16666226008257</v>
      </c>
      <c r="T51" s="109">
        <v>109.34934941997597</v>
      </c>
      <c r="U51" s="71"/>
      <c r="V51" s="108">
        <v>42552</v>
      </c>
      <c r="W51" s="109">
        <f t="shared" si="0"/>
        <v>1.9606407117765059</v>
      </c>
      <c r="X51" s="109">
        <f t="shared" si="1"/>
        <v>-20.948318980286132</v>
      </c>
      <c r="Y51" s="109">
        <f t="shared" si="2"/>
        <v>-2.6362864636908512E-2</v>
      </c>
      <c r="Z51" s="109">
        <f t="shared" si="3"/>
        <v>8.6729149606444622</v>
      </c>
      <c r="AA51" s="109">
        <f t="shared" si="4"/>
        <v>3.717219936876063</v>
      </c>
      <c r="AB51" s="109">
        <f t="shared" si="5"/>
        <v>-0.36867296161845786</v>
      </c>
      <c r="AC51" s="109">
        <f t="shared" si="6"/>
        <v>0.33891383210644221</v>
      </c>
      <c r="AD51" s="109">
        <f t="shared" si="7"/>
        <v>8.719153265206316</v>
      </c>
      <c r="AE51" s="109">
        <f t="shared" si="8"/>
        <v>-2.6730698916896216</v>
      </c>
      <c r="AF51" s="109">
        <f t="shared" si="9"/>
        <v>7.1978786840077476</v>
      </c>
      <c r="AG51" s="109">
        <f t="shared" si="10"/>
        <v>3.214741628916812</v>
      </c>
      <c r="AH51" s="109">
        <f t="shared" si="11"/>
        <v>-7.7346277578534739</v>
      </c>
      <c r="AI51" s="109">
        <f t="shared" si="12"/>
        <v>-2.20357938492225</v>
      </c>
      <c r="AJ51" s="109">
        <f t="shared" si="13"/>
        <v>0.88557102199469284</v>
      </c>
      <c r="AK51" s="109">
        <f t="shared" si="14"/>
        <v>7.3406608599398737E-2</v>
      </c>
      <c r="AL51" s="109">
        <f t="shared" si="15"/>
        <v>5.7113171115903185</v>
      </c>
      <c r="AM51" s="109">
        <f t="shared" si="16"/>
        <v>-2.1737203610268949</v>
      </c>
      <c r="AN51" s="109">
        <f t="shared" si="17"/>
        <v>-2.0333641088833332</v>
      </c>
      <c r="AO51" s="109">
        <f t="shared" si="18"/>
        <v>0.59618367523653149</v>
      </c>
      <c r="AP51" s="71"/>
      <c r="AQ51" s="71"/>
      <c r="AR51" s="72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M51" s="72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</row>
    <row r="52" spans="1:84" s="74" customFormat="1" ht="21" x14ac:dyDescent="0.45">
      <c r="A52" s="108">
        <v>42583</v>
      </c>
      <c r="B52" s="109">
        <v>104.37270183424707</v>
      </c>
      <c r="C52" s="109">
        <v>151.70468308179284</v>
      </c>
      <c r="D52" s="109">
        <v>106.19222534573233</v>
      </c>
      <c r="E52" s="109">
        <v>109.18160397703365</v>
      </c>
      <c r="F52" s="109">
        <v>110.60907983714026</v>
      </c>
      <c r="G52" s="109">
        <v>109.97113802119807</v>
      </c>
      <c r="H52" s="109">
        <v>111.15692477891609</v>
      </c>
      <c r="I52" s="109">
        <v>113.48914576333846</v>
      </c>
      <c r="J52" s="109">
        <v>109.71750218810041</v>
      </c>
      <c r="K52" s="109">
        <v>114.80966934364915</v>
      </c>
      <c r="L52" s="109">
        <v>112.71565226235818</v>
      </c>
      <c r="M52" s="109">
        <v>104.05200016837779</v>
      </c>
      <c r="N52" s="109">
        <v>103.6053907545008</v>
      </c>
      <c r="O52" s="109">
        <v>109.49171950413667</v>
      </c>
      <c r="P52" s="109">
        <v>110.943873304237</v>
      </c>
      <c r="Q52" s="109">
        <v>129.24995466257698</v>
      </c>
      <c r="R52" s="109">
        <v>115.22782127635224</v>
      </c>
      <c r="S52" s="109">
        <v>112.27027457769526</v>
      </c>
      <c r="T52" s="109">
        <v>110.41412449909532</v>
      </c>
      <c r="U52" s="71"/>
      <c r="V52" s="108">
        <v>42583</v>
      </c>
      <c r="W52" s="109">
        <f t="shared" si="0"/>
        <v>5.5177375359303227</v>
      </c>
      <c r="X52" s="109">
        <f t="shared" si="1"/>
        <v>1.4083879447646552</v>
      </c>
      <c r="Y52" s="109">
        <f t="shared" si="2"/>
        <v>4.7677897290609081</v>
      </c>
      <c r="Z52" s="109">
        <f t="shared" si="3"/>
        <v>13.019200245751762</v>
      </c>
      <c r="AA52" s="109">
        <f t="shared" si="4"/>
        <v>3.0919361992730643</v>
      </c>
      <c r="AB52" s="109">
        <f t="shared" si="5"/>
        <v>0.44919132283290253</v>
      </c>
      <c r="AC52" s="109">
        <f t="shared" si="6"/>
        <v>3.4034925242955438</v>
      </c>
      <c r="AD52" s="109">
        <f t="shared" si="7"/>
        <v>2.8448966206718467</v>
      </c>
      <c r="AE52" s="109">
        <f t="shared" si="8"/>
        <v>-9.5259637600946689E-2</v>
      </c>
      <c r="AF52" s="109">
        <f t="shared" si="9"/>
        <v>6.2922784260503164</v>
      </c>
      <c r="AG52" s="109">
        <f t="shared" si="10"/>
        <v>3.5819643880676608</v>
      </c>
      <c r="AH52" s="109">
        <f t="shared" si="11"/>
        <v>-4.9780367977755873</v>
      </c>
      <c r="AI52" s="109">
        <f t="shared" si="12"/>
        <v>-0.12793267035331723</v>
      </c>
      <c r="AJ52" s="109">
        <f t="shared" si="13"/>
        <v>0.33049784898697965</v>
      </c>
      <c r="AK52" s="109">
        <f t="shared" si="14"/>
        <v>-0.52700260864513382</v>
      </c>
      <c r="AL52" s="109">
        <f t="shared" si="15"/>
        <v>9.0504735455873657</v>
      </c>
      <c r="AM52" s="109">
        <f t="shared" si="16"/>
        <v>4.0011656236134598</v>
      </c>
      <c r="AN52" s="109">
        <f t="shared" si="17"/>
        <v>-5.137725131406512E-2</v>
      </c>
      <c r="AO52" s="109">
        <f t="shared" si="18"/>
        <v>2.6896603907745629</v>
      </c>
      <c r="AP52" s="71"/>
      <c r="AQ52" s="71"/>
      <c r="AR52" s="72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M52" s="72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</row>
    <row r="53" spans="1:84" s="74" customFormat="1" ht="21" x14ac:dyDescent="0.45">
      <c r="A53" s="108">
        <v>42614</v>
      </c>
      <c r="B53" s="109">
        <v>100.17587587921858</v>
      </c>
      <c r="C53" s="109">
        <v>126.48278129757517</v>
      </c>
      <c r="D53" s="109">
        <v>103.14585215235806</v>
      </c>
      <c r="E53" s="109">
        <v>116.39437156689051</v>
      </c>
      <c r="F53" s="109">
        <v>106.83913563612128</v>
      </c>
      <c r="G53" s="109">
        <v>111.38865840106394</v>
      </c>
      <c r="H53" s="109">
        <v>112.81564990648425</v>
      </c>
      <c r="I53" s="109">
        <v>112.32733700568801</v>
      </c>
      <c r="J53" s="109">
        <v>113.37348456859189</v>
      </c>
      <c r="K53" s="109">
        <v>131.44922393376595</v>
      </c>
      <c r="L53" s="109">
        <v>112.96798495977458</v>
      </c>
      <c r="M53" s="109">
        <v>100.60705841193484</v>
      </c>
      <c r="N53" s="109">
        <v>106.28311465366018</v>
      </c>
      <c r="O53" s="109">
        <v>110.42948514180326</v>
      </c>
      <c r="P53" s="109">
        <v>104.12122429269336</v>
      </c>
      <c r="Q53" s="109">
        <v>122.3083033965662</v>
      </c>
      <c r="R53" s="109">
        <v>109.84548986880016</v>
      </c>
      <c r="S53" s="109">
        <v>114.33411343862039</v>
      </c>
      <c r="T53" s="109">
        <v>109.80093914321549</v>
      </c>
      <c r="U53" s="71"/>
      <c r="V53" s="108">
        <v>42614</v>
      </c>
      <c r="W53" s="109">
        <f t="shared" si="0"/>
        <v>2.1243658328815371</v>
      </c>
      <c r="X53" s="109">
        <f t="shared" si="1"/>
        <v>-17.269314675068387</v>
      </c>
      <c r="Y53" s="109">
        <f t="shared" si="2"/>
        <v>3.1729119206354284</v>
      </c>
      <c r="Z53" s="109">
        <f t="shared" si="3"/>
        <v>11.853488083782523</v>
      </c>
      <c r="AA53" s="109">
        <f t="shared" si="4"/>
        <v>1.9524579200102465</v>
      </c>
      <c r="AB53" s="109">
        <f t="shared" si="5"/>
        <v>1.6917379720631516</v>
      </c>
      <c r="AC53" s="109">
        <f t="shared" si="6"/>
        <v>2.9700279129719007</v>
      </c>
      <c r="AD53" s="109">
        <f t="shared" si="7"/>
        <v>7.4383820270757468</v>
      </c>
      <c r="AE53" s="109">
        <f t="shared" si="8"/>
        <v>5.5360918284749658</v>
      </c>
      <c r="AF53" s="109">
        <f t="shared" si="9"/>
        <v>12.243357362003593</v>
      </c>
      <c r="AG53" s="109">
        <f t="shared" si="10"/>
        <v>3.8771323284447305</v>
      </c>
      <c r="AH53" s="109">
        <f t="shared" si="11"/>
        <v>-2.4085230424589241</v>
      </c>
      <c r="AI53" s="109">
        <f t="shared" si="12"/>
        <v>1.1350498455213511</v>
      </c>
      <c r="AJ53" s="109">
        <f t="shared" si="13"/>
        <v>0.94080865556627202</v>
      </c>
      <c r="AK53" s="109">
        <f t="shared" si="14"/>
        <v>-0.16954884682793647</v>
      </c>
      <c r="AL53" s="109">
        <f t="shared" si="15"/>
        <v>6.3602702634001105</v>
      </c>
      <c r="AM53" s="109">
        <f t="shared" si="16"/>
        <v>4.2827182260212453</v>
      </c>
      <c r="AN53" s="109">
        <f t="shared" si="17"/>
        <v>3.4010418393996389</v>
      </c>
      <c r="AO53" s="109">
        <f t="shared" si="18"/>
        <v>2.9465999866379491</v>
      </c>
      <c r="AP53" s="71"/>
      <c r="AQ53" s="71"/>
      <c r="AR53" s="72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M53" s="72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</row>
    <row r="54" spans="1:84" s="74" customFormat="1" ht="21" x14ac:dyDescent="0.45">
      <c r="A54" s="108">
        <v>42644</v>
      </c>
      <c r="B54" s="109">
        <v>97.49774370437288</v>
      </c>
      <c r="C54" s="109">
        <v>117.79972467523885</v>
      </c>
      <c r="D54" s="109">
        <v>106.46255586735832</v>
      </c>
      <c r="E54" s="109">
        <v>110.8056142148827</v>
      </c>
      <c r="F54" s="109">
        <v>117.55490982351367</v>
      </c>
      <c r="G54" s="109">
        <v>113.13780449977654</v>
      </c>
      <c r="H54" s="109">
        <v>114.83155573471491</v>
      </c>
      <c r="I54" s="109">
        <v>124.67774360254226</v>
      </c>
      <c r="J54" s="109">
        <v>109.12758046723611</v>
      </c>
      <c r="K54" s="109">
        <v>120.71559073273282</v>
      </c>
      <c r="L54" s="109">
        <v>114.20128787406928</v>
      </c>
      <c r="M54" s="109">
        <v>108.50760474862221</v>
      </c>
      <c r="N54" s="109">
        <v>111.78136080567884</v>
      </c>
      <c r="O54" s="109">
        <v>110.77272428181652</v>
      </c>
      <c r="P54" s="109">
        <v>90.126516792524939</v>
      </c>
      <c r="Q54" s="109">
        <v>123.25811920190056</v>
      </c>
      <c r="R54" s="109">
        <v>111.47393291222592</v>
      </c>
      <c r="S54" s="109">
        <v>114.40387929067494</v>
      </c>
      <c r="T54" s="109">
        <v>110.43027409925232</v>
      </c>
      <c r="U54" s="71"/>
      <c r="V54" s="108">
        <v>42644</v>
      </c>
      <c r="W54" s="109">
        <f t="shared" si="0"/>
        <v>-0.10461968740044369</v>
      </c>
      <c r="X54" s="109">
        <f t="shared" si="1"/>
        <v>-23.045852213503778</v>
      </c>
      <c r="Y54" s="109">
        <f t="shared" si="2"/>
        <v>1.5727834267864438</v>
      </c>
      <c r="Z54" s="109">
        <f t="shared" si="3"/>
        <v>-4.3284741965942573</v>
      </c>
      <c r="AA54" s="109">
        <f t="shared" si="4"/>
        <v>-2.2967017519292483</v>
      </c>
      <c r="AB54" s="109">
        <f t="shared" si="5"/>
        <v>2.5957218328077403</v>
      </c>
      <c r="AC54" s="109">
        <f t="shared" si="6"/>
        <v>-0.39865674002263063</v>
      </c>
      <c r="AD54" s="109">
        <f t="shared" si="7"/>
        <v>8.181332027445535</v>
      </c>
      <c r="AE54" s="109">
        <f t="shared" si="8"/>
        <v>-0.15980466585459396</v>
      </c>
      <c r="AF54" s="109">
        <f t="shared" si="9"/>
        <v>7.986402188774349</v>
      </c>
      <c r="AG54" s="109">
        <f t="shared" si="10"/>
        <v>3.9722427793587514</v>
      </c>
      <c r="AH54" s="109">
        <f t="shared" si="11"/>
        <v>0.60346837276925669</v>
      </c>
      <c r="AI54" s="109">
        <f t="shared" si="12"/>
        <v>2.6999554395379164</v>
      </c>
      <c r="AJ54" s="109">
        <f t="shared" si="13"/>
        <v>2.0269592985687552</v>
      </c>
      <c r="AK54" s="109">
        <f t="shared" si="14"/>
        <v>0.13735665897802107</v>
      </c>
      <c r="AL54" s="109">
        <f t="shared" si="15"/>
        <v>11.239734182875452</v>
      </c>
      <c r="AM54" s="109">
        <f t="shared" si="16"/>
        <v>2.9165022947725419</v>
      </c>
      <c r="AN54" s="109">
        <f t="shared" si="17"/>
        <v>4.2411300008607071</v>
      </c>
      <c r="AO54" s="109">
        <f t="shared" si="18"/>
        <v>1.8158672852057123</v>
      </c>
      <c r="AP54" s="71"/>
      <c r="AQ54" s="71"/>
      <c r="AR54" s="72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M54" s="72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</row>
    <row r="55" spans="1:84" s="74" customFormat="1" ht="21" x14ac:dyDescent="0.45">
      <c r="A55" s="108">
        <v>42675</v>
      </c>
      <c r="B55" s="109">
        <v>107.49531202996866</v>
      </c>
      <c r="C55" s="109">
        <v>134.6017159559091</v>
      </c>
      <c r="D55" s="109">
        <v>113.47264736976491</v>
      </c>
      <c r="E55" s="109">
        <v>122.24007837365029</v>
      </c>
      <c r="F55" s="109">
        <v>124.31290608658099</v>
      </c>
      <c r="G55" s="109">
        <v>117.54134765202822</v>
      </c>
      <c r="H55" s="109">
        <v>119.38645825261497</v>
      </c>
      <c r="I55" s="109">
        <v>118.20408113320562</v>
      </c>
      <c r="J55" s="109">
        <v>114.60096806274474</v>
      </c>
      <c r="K55" s="109">
        <v>132.1235423565374</v>
      </c>
      <c r="L55" s="109">
        <v>115.00390332381021</v>
      </c>
      <c r="M55" s="109">
        <v>113.94634309316636</v>
      </c>
      <c r="N55" s="109">
        <v>115.53896309709543</v>
      </c>
      <c r="O55" s="109">
        <v>111.73215231446498</v>
      </c>
      <c r="P55" s="109">
        <v>87.65914560820886</v>
      </c>
      <c r="Q55" s="109">
        <v>121.76641966805896</v>
      </c>
      <c r="R55" s="109">
        <v>112.22227195312949</v>
      </c>
      <c r="S55" s="109">
        <v>116.68948577378822</v>
      </c>
      <c r="T55" s="109">
        <v>114.99786151630528</v>
      </c>
      <c r="U55" s="71"/>
      <c r="V55" s="108">
        <v>42675</v>
      </c>
      <c r="W55" s="109">
        <f t="shared" si="0"/>
        <v>3.2142417184316088</v>
      </c>
      <c r="X55" s="109">
        <f t="shared" si="1"/>
        <v>-20.138152401126064</v>
      </c>
      <c r="Y55" s="109">
        <f t="shared" si="2"/>
        <v>4.8289070754774457</v>
      </c>
      <c r="Z55" s="109">
        <f t="shared" si="3"/>
        <v>0.88528322736507903</v>
      </c>
      <c r="AA55" s="109">
        <f t="shared" si="4"/>
        <v>-2.1927453672560233</v>
      </c>
      <c r="AB55" s="109">
        <f t="shared" si="5"/>
        <v>5.4619320630623776</v>
      </c>
      <c r="AC55" s="109">
        <f t="shared" si="6"/>
        <v>0.11430614490399194</v>
      </c>
      <c r="AD55" s="109">
        <f t="shared" si="7"/>
        <v>3.0462251100828155</v>
      </c>
      <c r="AE55" s="109">
        <f t="shared" si="8"/>
        <v>3.1643528209939689</v>
      </c>
      <c r="AF55" s="109">
        <f t="shared" si="9"/>
        <v>9.4873514556847311</v>
      </c>
      <c r="AG55" s="109">
        <f t="shared" si="10"/>
        <v>4.2612141465352664</v>
      </c>
      <c r="AH55" s="109">
        <f t="shared" si="11"/>
        <v>4.6100391877693596</v>
      </c>
      <c r="AI55" s="109">
        <f t="shared" si="12"/>
        <v>-0.89737412839677688</v>
      </c>
      <c r="AJ55" s="109">
        <f t="shared" si="13"/>
        <v>2.9405450550783314</v>
      </c>
      <c r="AK55" s="109">
        <f t="shared" si="14"/>
        <v>0.60272672045991271</v>
      </c>
      <c r="AL55" s="109">
        <f t="shared" si="15"/>
        <v>-1.2077277354161851</v>
      </c>
      <c r="AM55" s="109">
        <f t="shared" si="16"/>
        <v>5.7370644305052281</v>
      </c>
      <c r="AN55" s="109">
        <f t="shared" si="17"/>
        <v>4.7817335711485214</v>
      </c>
      <c r="AO55" s="109">
        <f t="shared" si="18"/>
        <v>3.1901593640848631</v>
      </c>
      <c r="AP55" s="71"/>
      <c r="AQ55" s="71"/>
      <c r="AR55" s="72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M55" s="72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</row>
    <row r="56" spans="1:84" s="74" customFormat="1" ht="21" x14ac:dyDescent="0.45">
      <c r="A56" s="110">
        <v>42705</v>
      </c>
      <c r="B56" s="111">
        <v>112.92687314338589</v>
      </c>
      <c r="C56" s="111">
        <v>159.00546981462949</v>
      </c>
      <c r="D56" s="111">
        <v>121.54223073678942</v>
      </c>
      <c r="E56" s="111">
        <v>122.36462924003659</v>
      </c>
      <c r="F56" s="111">
        <v>118.75789123439844</v>
      </c>
      <c r="G56" s="111">
        <v>119.62914076801009</v>
      </c>
      <c r="H56" s="111">
        <v>127.69801080797124</v>
      </c>
      <c r="I56" s="111">
        <v>140.90153723378893</v>
      </c>
      <c r="J56" s="111">
        <v>138.08545394257769</v>
      </c>
      <c r="K56" s="111">
        <v>129.36078911060613</v>
      </c>
      <c r="L56" s="111">
        <v>116.62799723503957</v>
      </c>
      <c r="M56" s="111">
        <v>128.4021477159705</v>
      </c>
      <c r="N56" s="111">
        <v>132.8500311785327</v>
      </c>
      <c r="O56" s="111">
        <v>112.83184307789956</v>
      </c>
      <c r="P56" s="111">
        <v>97.686415602910117</v>
      </c>
      <c r="Q56" s="111">
        <v>124.08349408801547</v>
      </c>
      <c r="R56" s="111">
        <v>109.26728199810027</v>
      </c>
      <c r="S56" s="111">
        <v>120.2630878816252</v>
      </c>
      <c r="T56" s="111">
        <v>120.64310367720977</v>
      </c>
      <c r="U56" s="71"/>
      <c r="V56" s="110">
        <v>42705</v>
      </c>
      <c r="W56" s="111">
        <f t="shared" si="0"/>
        <v>2.3012513378428707</v>
      </c>
      <c r="X56" s="111">
        <f t="shared" si="1"/>
        <v>18.136306910308846</v>
      </c>
      <c r="Y56" s="111">
        <f t="shared" si="2"/>
        <v>4.4556374799165326</v>
      </c>
      <c r="Z56" s="111">
        <f t="shared" si="3"/>
        <v>-3.8941027831710784</v>
      </c>
      <c r="AA56" s="111">
        <f t="shared" si="4"/>
        <v>-0.85809936259198594</v>
      </c>
      <c r="AB56" s="111">
        <f t="shared" si="5"/>
        <v>7.7961550504229677</v>
      </c>
      <c r="AC56" s="111">
        <f t="shared" si="6"/>
        <v>3.3530736405255226</v>
      </c>
      <c r="AD56" s="111">
        <f t="shared" si="7"/>
        <v>5.2785625821185675</v>
      </c>
      <c r="AE56" s="111">
        <f t="shared" si="8"/>
        <v>5.640345088952941</v>
      </c>
      <c r="AF56" s="111">
        <f t="shared" si="9"/>
        <v>4.6502903774012765</v>
      </c>
      <c r="AG56" s="111">
        <f t="shared" si="10"/>
        <v>4.9772483007294142</v>
      </c>
      <c r="AH56" s="111">
        <f t="shared" si="11"/>
        <v>7.4876761095924849</v>
      </c>
      <c r="AI56" s="111">
        <f t="shared" si="12"/>
        <v>7.321749832808095</v>
      </c>
      <c r="AJ56" s="111">
        <f t="shared" si="13"/>
        <v>3.8698896428881682</v>
      </c>
      <c r="AK56" s="111">
        <f t="shared" si="14"/>
        <v>0.69935409161149664</v>
      </c>
      <c r="AL56" s="111">
        <f t="shared" si="15"/>
        <v>2.770753181093923</v>
      </c>
      <c r="AM56" s="111">
        <f t="shared" si="16"/>
        <v>4.111639314113674</v>
      </c>
      <c r="AN56" s="111">
        <f t="shared" si="17"/>
        <v>6.2207696568324451</v>
      </c>
      <c r="AO56" s="111">
        <f t="shared" si="18"/>
        <v>4.6925508418676429</v>
      </c>
      <c r="AP56" s="71"/>
      <c r="AQ56" s="71"/>
      <c r="AR56" s="72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M56" s="72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</row>
    <row r="57" spans="1:84" s="74" customFormat="1" ht="21" x14ac:dyDescent="0.45">
      <c r="A57" s="77">
        <v>42736</v>
      </c>
      <c r="B57" s="78">
        <v>115.18612480332501</v>
      </c>
      <c r="C57" s="78">
        <v>151.17694859540919</v>
      </c>
      <c r="D57" s="78">
        <v>115.85047655345949</v>
      </c>
      <c r="E57" s="78">
        <v>116.97929530774614</v>
      </c>
      <c r="F57" s="78">
        <v>107.13606174418265</v>
      </c>
      <c r="G57" s="78">
        <v>114.56879206691842</v>
      </c>
      <c r="H57" s="78">
        <v>116.97766118092666</v>
      </c>
      <c r="I57" s="78">
        <v>112.49660169716442</v>
      </c>
      <c r="J57" s="78">
        <v>113.5302583020066</v>
      </c>
      <c r="K57" s="78">
        <v>139.78008512874592</v>
      </c>
      <c r="L57" s="78">
        <v>114.62907019251068</v>
      </c>
      <c r="M57" s="78">
        <v>107.82299039401842</v>
      </c>
      <c r="N57" s="78">
        <v>113.19115954803004</v>
      </c>
      <c r="O57" s="78">
        <v>109.74967541844579</v>
      </c>
      <c r="P57" s="78">
        <v>106.02767516206706</v>
      </c>
      <c r="Q57" s="78">
        <v>120.19155465844604</v>
      </c>
      <c r="R57" s="78">
        <v>113.56448722843754</v>
      </c>
      <c r="S57" s="78">
        <v>119.41110564983232</v>
      </c>
      <c r="T57" s="78">
        <v>115.40754015005371</v>
      </c>
      <c r="U57" s="71"/>
      <c r="V57" s="77">
        <v>42736</v>
      </c>
      <c r="W57" s="78">
        <f t="shared" si="0"/>
        <v>3.6340281054738881</v>
      </c>
      <c r="X57" s="78">
        <f t="shared" si="1"/>
        <v>18.020260381696417</v>
      </c>
      <c r="Y57" s="78">
        <f t="shared" si="2"/>
        <v>4.1808745780931247</v>
      </c>
      <c r="Z57" s="78">
        <f t="shared" si="3"/>
        <v>4.8763195357895768</v>
      </c>
      <c r="AA57" s="78">
        <f t="shared" si="4"/>
        <v>6.2828611769573399</v>
      </c>
      <c r="AB57" s="78">
        <f t="shared" si="5"/>
        <v>6.9756095784815102</v>
      </c>
      <c r="AC57" s="78">
        <f t="shared" si="6"/>
        <v>9.0769373710813284</v>
      </c>
      <c r="AD57" s="78">
        <f t="shared" si="7"/>
        <v>2.7855838161519557</v>
      </c>
      <c r="AE57" s="78">
        <f t="shared" si="8"/>
        <v>3.7728988580252718</v>
      </c>
      <c r="AF57" s="78">
        <f t="shared" si="9"/>
        <v>10.979475225975605</v>
      </c>
      <c r="AG57" s="78">
        <f t="shared" si="10"/>
        <v>4.5437811556388539</v>
      </c>
      <c r="AH57" s="78">
        <f t="shared" si="11"/>
        <v>3.9461377550754833</v>
      </c>
      <c r="AI57" s="78">
        <f t="shared" si="12"/>
        <v>4.254340463486983E-2</v>
      </c>
      <c r="AJ57" s="78">
        <f t="shared" si="13"/>
        <v>2.8300081252246656</v>
      </c>
      <c r="AK57" s="78">
        <f t="shared" si="14"/>
        <v>1.450476739523566</v>
      </c>
      <c r="AL57" s="78">
        <f t="shared" si="15"/>
        <v>6.129242229917125</v>
      </c>
      <c r="AM57" s="78">
        <f t="shared" si="16"/>
        <v>8.4790820867856951</v>
      </c>
      <c r="AN57" s="78">
        <f t="shared" si="17"/>
        <v>5.4035736061561295</v>
      </c>
      <c r="AO57" s="78">
        <f t="shared" si="18"/>
        <v>5.1622859847317812</v>
      </c>
      <c r="AP57" s="71"/>
      <c r="AQ57" s="71"/>
      <c r="AR57" s="72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M57" s="72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</row>
    <row r="58" spans="1:84" s="74" customFormat="1" ht="21" x14ac:dyDescent="0.45">
      <c r="A58" s="69">
        <v>42767</v>
      </c>
      <c r="B58" s="70">
        <v>119.23146560972535</v>
      </c>
      <c r="C58" s="70">
        <v>132.66351851636014</v>
      </c>
      <c r="D58" s="70">
        <v>113.10532409837606</v>
      </c>
      <c r="E58" s="70">
        <v>109.93053477104985</v>
      </c>
      <c r="F58" s="70">
        <v>108.44163682489923</v>
      </c>
      <c r="G58" s="70">
        <v>111.25938493334355</v>
      </c>
      <c r="H58" s="70">
        <v>113.08523547536524</v>
      </c>
      <c r="I58" s="70">
        <v>104.81672823467584</v>
      </c>
      <c r="J58" s="70">
        <v>110.27243734455372</v>
      </c>
      <c r="K58" s="70">
        <v>121.5493340723373</v>
      </c>
      <c r="L58" s="70">
        <v>114.13129203547149</v>
      </c>
      <c r="M58" s="70">
        <v>109.04430304923905</v>
      </c>
      <c r="N58" s="70">
        <v>113.57381234339229</v>
      </c>
      <c r="O58" s="70">
        <v>114.24937699043414</v>
      </c>
      <c r="P58" s="70">
        <v>124.5495393226395</v>
      </c>
      <c r="Q58" s="70">
        <v>121.87237365081103</v>
      </c>
      <c r="R58" s="70">
        <v>111.00446834631924</v>
      </c>
      <c r="S58" s="70">
        <v>116.41690853223962</v>
      </c>
      <c r="T58" s="70">
        <v>114.31035375685646</v>
      </c>
      <c r="U58" s="71"/>
      <c r="V58" s="69">
        <v>42767</v>
      </c>
      <c r="W58" s="70">
        <f t="shared" si="0"/>
        <v>5.84227835385893</v>
      </c>
      <c r="X58" s="70">
        <f t="shared" si="1"/>
        <v>-14.469260197190394</v>
      </c>
      <c r="Y58" s="70">
        <f t="shared" si="2"/>
        <v>4.0122744364120138</v>
      </c>
      <c r="Z58" s="70">
        <f t="shared" si="3"/>
        <v>7.200658562188238</v>
      </c>
      <c r="AA58" s="70">
        <f t="shared" si="4"/>
        <v>4.5903698805632303</v>
      </c>
      <c r="AB58" s="70">
        <f t="shared" si="5"/>
        <v>5.3631915122367246</v>
      </c>
      <c r="AC58" s="70">
        <f t="shared" si="6"/>
        <v>7.1492376237781201</v>
      </c>
      <c r="AD58" s="70">
        <f t="shared" si="7"/>
        <v>3.531882287393401</v>
      </c>
      <c r="AE58" s="70">
        <f t="shared" si="8"/>
        <v>5.8287899599505124</v>
      </c>
      <c r="AF58" s="70">
        <f t="shared" si="9"/>
        <v>7.160341833879329</v>
      </c>
      <c r="AG58" s="70">
        <f t="shared" si="10"/>
        <v>4.1129459457476969</v>
      </c>
      <c r="AH58" s="70">
        <f t="shared" si="11"/>
        <v>7.4832497362610013</v>
      </c>
      <c r="AI58" s="70">
        <f t="shared" si="12"/>
        <v>2.144916989448248</v>
      </c>
      <c r="AJ58" s="70">
        <f t="shared" si="13"/>
        <v>4.311943301304126</v>
      </c>
      <c r="AK58" s="70">
        <f t="shared" si="14"/>
        <v>1.4214884138790183</v>
      </c>
      <c r="AL58" s="70">
        <f t="shared" si="15"/>
        <v>1.8817175450509467</v>
      </c>
      <c r="AM58" s="70">
        <f t="shared" si="16"/>
        <v>6.4006613016503735</v>
      </c>
      <c r="AN58" s="70">
        <f t="shared" si="17"/>
        <v>3.2716360173072871</v>
      </c>
      <c r="AO58" s="70">
        <f t="shared" si="18"/>
        <v>4.4573524257135659</v>
      </c>
      <c r="AP58" s="71"/>
      <c r="AQ58" s="71"/>
      <c r="AR58" s="72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M58" s="72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</row>
    <row r="59" spans="1:84" s="74" customFormat="1" ht="21" x14ac:dyDescent="0.45">
      <c r="A59" s="69">
        <v>42795</v>
      </c>
      <c r="B59" s="70">
        <v>125.29549300192284</v>
      </c>
      <c r="C59" s="70">
        <v>143.17457010794303</v>
      </c>
      <c r="D59" s="70">
        <v>119.63958012511712</v>
      </c>
      <c r="E59" s="70">
        <v>115.81246963108416</v>
      </c>
      <c r="F59" s="70">
        <v>103.97657518724887</v>
      </c>
      <c r="G59" s="70">
        <v>112.68889008782075</v>
      </c>
      <c r="H59" s="70">
        <v>116.5639826212428</v>
      </c>
      <c r="I59" s="70">
        <v>115.92265924114194</v>
      </c>
      <c r="J59" s="70">
        <v>116.908846374421</v>
      </c>
      <c r="K59" s="70">
        <v>124.74059513289976</v>
      </c>
      <c r="L59" s="70">
        <v>115.41017026823535</v>
      </c>
      <c r="M59" s="70">
        <v>114.63360446494382</v>
      </c>
      <c r="N59" s="70">
        <v>120.43733691338146</v>
      </c>
      <c r="O59" s="70">
        <v>114.70747378125431</v>
      </c>
      <c r="P59" s="70">
        <v>125.62178889298569</v>
      </c>
      <c r="Q59" s="70">
        <v>126.67630074488228</v>
      </c>
      <c r="R59" s="70">
        <v>121.14866194173405</v>
      </c>
      <c r="S59" s="70">
        <v>117.85038006994087</v>
      </c>
      <c r="T59" s="70">
        <v>118.0807464526096</v>
      </c>
      <c r="U59" s="71"/>
      <c r="V59" s="69">
        <v>42795</v>
      </c>
      <c r="W59" s="70">
        <f t="shared" si="0"/>
        <v>4.2891094070303524</v>
      </c>
      <c r="X59" s="70">
        <f t="shared" si="1"/>
        <v>-8.440841676741627</v>
      </c>
      <c r="Y59" s="70">
        <f t="shared" si="2"/>
        <v>7.0315147836099214</v>
      </c>
      <c r="Z59" s="70">
        <f t="shared" si="3"/>
        <v>6.5253634898677007</v>
      </c>
      <c r="AA59" s="70">
        <f t="shared" si="4"/>
        <v>3.5440348907425943</v>
      </c>
      <c r="AB59" s="70">
        <f t="shared" si="5"/>
        <v>3.6996090205182668</v>
      </c>
      <c r="AC59" s="70">
        <f t="shared" si="6"/>
        <v>8.0647486056366802</v>
      </c>
      <c r="AD59" s="70">
        <f t="shared" si="7"/>
        <v>0.99517144209013964</v>
      </c>
      <c r="AE59" s="70">
        <f t="shared" si="8"/>
        <v>10.467917237337645</v>
      </c>
      <c r="AF59" s="70">
        <f t="shared" si="9"/>
        <v>-0.10056211573638052</v>
      </c>
      <c r="AG59" s="70">
        <f t="shared" si="10"/>
        <v>3.9975891718504215</v>
      </c>
      <c r="AH59" s="70">
        <f t="shared" si="11"/>
        <v>10.056703540675088</v>
      </c>
      <c r="AI59" s="70">
        <f t="shared" si="12"/>
        <v>4.062724594065358</v>
      </c>
      <c r="AJ59" s="70">
        <f t="shared" si="13"/>
        <v>3.4526943003762511</v>
      </c>
      <c r="AK59" s="70">
        <f t="shared" si="14"/>
        <v>2.2880906420261482</v>
      </c>
      <c r="AL59" s="70">
        <f t="shared" si="15"/>
        <v>4.8284743361020901</v>
      </c>
      <c r="AM59" s="70">
        <f t="shared" si="16"/>
        <v>8.8516126926888887</v>
      </c>
      <c r="AN59" s="70">
        <f t="shared" si="17"/>
        <v>2.6216337155847214</v>
      </c>
      <c r="AO59" s="70">
        <f t="shared" si="18"/>
        <v>4.5413680097821043</v>
      </c>
      <c r="AP59" s="71"/>
      <c r="AQ59" s="71"/>
      <c r="AR59" s="72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M59" s="72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</row>
    <row r="60" spans="1:84" s="74" customFormat="1" ht="21" x14ac:dyDescent="0.45">
      <c r="A60" s="69">
        <v>42826</v>
      </c>
      <c r="B60" s="70">
        <v>112.53056575174085</v>
      </c>
      <c r="C60" s="70">
        <v>116.55292670150936</v>
      </c>
      <c r="D60" s="70">
        <v>114.57717929892661</v>
      </c>
      <c r="E60" s="70">
        <v>110.04479108350444</v>
      </c>
      <c r="F60" s="70">
        <v>106.30490237898286</v>
      </c>
      <c r="G60" s="70">
        <v>112.65409914111214</v>
      </c>
      <c r="H60" s="70">
        <v>116.60169418440282</v>
      </c>
      <c r="I60" s="70">
        <v>125.02109606640931</v>
      </c>
      <c r="J60" s="70">
        <v>111.13875810399961</v>
      </c>
      <c r="K60" s="70">
        <v>126.22525846436021</v>
      </c>
      <c r="L60" s="70">
        <v>115.76925207975431</v>
      </c>
      <c r="M60" s="70">
        <v>117.06886275880163</v>
      </c>
      <c r="N60" s="70">
        <v>115.17337721425658</v>
      </c>
      <c r="O60" s="70">
        <v>113.63962805138758</v>
      </c>
      <c r="P60" s="70">
        <v>110.02670579718759</v>
      </c>
      <c r="Q60" s="70">
        <v>120.35680159911485</v>
      </c>
      <c r="R60" s="70">
        <v>116.05604010857924</v>
      </c>
      <c r="S60" s="70">
        <v>118.11721926560695</v>
      </c>
      <c r="T60" s="70">
        <v>114.68673018181772</v>
      </c>
      <c r="U60" s="71"/>
      <c r="V60" s="69">
        <v>42826</v>
      </c>
      <c r="W60" s="70">
        <f t="shared" si="0"/>
        <v>1.1903548572246336</v>
      </c>
      <c r="X60" s="70">
        <f t="shared" si="1"/>
        <v>-9.2741198394113269</v>
      </c>
      <c r="Y60" s="70">
        <f t="shared" si="2"/>
        <v>0.3475816144702577</v>
      </c>
      <c r="Z60" s="70">
        <f t="shared" si="3"/>
        <v>-2.9547117438277866</v>
      </c>
      <c r="AA60" s="70">
        <f t="shared" si="4"/>
        <v>2.2597349588791928</v>
      </c>
      <c r="AB60" s="70">
        <f t="shared" si="5"/>
        <v>1.3681845059394533</v>
      </c>
      <c r="AC60" s="70">
        <f t="shared" si="6"/>
        <v>3.9718896424972456</v>
      </c>
      <c r="AD60" s="70">
        <f t="shared" si="7"/>
        <v>14.02235868527319</v>
      </c>
      <c r="AE60" s="70">
        <f t="shared" si="8"/>
        <v>2.0770308075851887</v>
      </c>
      <c r="AF60" s="70">
        <f t="shared" si="9"/>
        <v>7.9623802875940015</v>
      </c>
      <c r="AG60" s="70">
        <f t="shared" si="10"/>
        <v>3.5811184224317856</v>
      </c>
      <c r="AH60" s="70">
        <f t="shared" si="11"/>
        <v>4.8582637450219863</v>
      </c>
      <c r="AI60" s="70">
        <f t="shared" si="12"/>
        <v>-4.7681892428968808E-2</v>
      </c>
      <c r="AJ60" s="70">
        <f t="shared" si="13"/>
        <v>4.384367681583484</v>
      </c>
      <c r="AK60" s="70">
        <f t="shared" si="14"/>
        <v>1.927637873457158</v>
      </c>
      <c r="AL60" s="70">
        <f t="shared" si="15"/>
        <v>-0.86959718245040563</v>
      </c>
      <c r="AM60" s="70">
        <f t="shared" si="16"/>
        <v>2.5698514682284781</v>
      </c>
      <c r="AN60" s="70">
        <f t="shared" si="17"/>
        <v>2.5410050992704925</v>
      </c>
      <c r="AO60" s="70">
        <f t="shared" si="18"/>
        <v>2.1419564224860466</v>
      </c>
      <c r="AP60" s="71"/>
      <c r="AQ60" s="71"/>
      <c r="AR60" s="72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M60" s="72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</row>
    <row r="61" spans="1:84" s="74" customFormat="1" ht="21" x14ac:dyDescent="0.45">
      <c r="A61" s="69">
        <v>42856</v>
      </c>
      <c r="B61" s="70">
        <v>107.46104114815574</v>
      </c>
      <c r="C61" s="70">
        <v>178.30068149683385</v>
      </c>
      <c r="D61" s="70">
        <v>112.7839863049889</v>
      </c>
      <c r="E61" s="70">
        <v>107.6877833172085</v>
      </c>
      <c r="F61" s="70">
        <v>111.51919663690909</v>
      </c>
      <c r="G61" s="70">
        <v>110.69079765809697</v>
      </c>
      <c r="H61" s="70">
        <v>114.4432764215891</v>
      </c>
      <c r="I61" s="70">
        <v>119.15516193336207</v>
      </c>
      <c r="J61" s="70">
        <v>114.55913602405479</v>
      </c>
      <c r="K61" s="70">
        <v>123.83305006881282</v>
      </c>
      <c r="L61" s="70">
        <v>115.89659196390838</v>
      </c>
      <c r="M61" s="70">
        <v>110.78162605561734</v>
      </c>
      <c r="N61" s="70">
        <v>112.20975699765819</v>
      </c>
      <c r="O61" s="70">
        <v>113.03992329196764</v>
      </c>
      <c r="P61" s="70">
        <v>102.78022125454464</v>
      </c>
      <c r="Q61" s="70">
        <v>132.57353566964491</v>
      </c>
      <c r="R61" s="70">
        <v>118.15768100912048</v>
      </c>
      <c r="S61" s="70">
        <v>116.25774034458792</v>
      </c>
      <c r="T61" s="70">
        <v>113.71876611734109</v>
      </c>
      <c r="U61" s="71"/>
      <c r="V61" s="69">
        <v>42856</v>
      </c>
      <c r="W61" s="70">
        <f t="shared" si="0"/>
        <v>2.4690784289490182</v>
      </c>
      <c r="X61" s="70">
        <f t="shared" si="1"/>
        <v>43.635507950011231</v>
      </c>
      <c r="Y61" s="70">
        <f t="shared" si="2"/>
        <v>-1.1466245534930692</v>
      </c>
      <c r="Z61" s="70">
        <f t="shared" si="3"/>
        <v>-1.0827401772526315</v>
      </c>
      <c r="AA61" s="70">
        <f t="shared" si="4"/>
        <v>2.517743155026622</v>
      </c>
      <c r="AB61" s="70">
        <f t="shared" si="5"/>
        <v>0.66163546230664849</v>
      </c>
      <c r="AC61" s="70">
        <f t="shared" si="6"/>
        <v>0.83624875801437781</v>
      </c>
      <c r="AD61" s="70">
        <f t="shared" si="7"/>
        <v>2.4670105257779369</v>
      </c>
      <c r="AE61" s="70">
        <f t="shared" si="8"/>
        <v>2.1757944548102017</v>
      </c>
      <c r="AF61" s="70">
        <f t="shared" si="9"/>
        <v>6.2062398029814005</v>
      </c>
      <c r="AG61" s="70">
        <f t="shared" si="10"/>
        <v>3.38877149976895</v>
      </c>
      <c r="AH61" s="70">
        <f t="shared" si="11"/>
        <v>4.9591312679590089</v>
      </c>
      <c r="AI61" s="70">
        <f t="shared" si="12"/>
        <v>1.7386819222592749</v>
      </c>
      <c r="AJ61" s="70">
        <f t="shared" si="13"/>
        <v>3.2278820481397759</v>
      </c>
      <c r="AK61" s="70">
        <f t="shared" si="14"/>
        <v>1.897860856558836</v>
      </c>
      <c r="AL61" s="70">
        <f t="shared" si="15"/>
        <v>11.405368707571142</v>
      </c>
      <c r="AM61" s="70">
        <f t="shared" si="16"/>
        <v>4.1463384578000557</v>
      </c>
      <c r="AN61" s="70">
        <f t="shared" si="17"/>
        <v>2.3369727123336617</v>
      </c>
      <c r="AO61" s="70">
        <f t="shared" si="18"/>
        <v>2.3436042930581777</v>
      </c>
      <c r="AP61" s="71"/>
      <c r="AQ61" s="71"/>
      <c r="AR61" s="72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M61" s="72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</row>
    <row r="62" spans="1:84" s="74" customFormat="1" ht="21" x14ac:dyDescent="0.45">
      <c r="A62" s="69">
        <v>42887</v>
      </c>
      <c r="B62" s="70">
        <v>103.43585862768958</v>
      </c>
      <c r="C62" s="70">
        <v>83.056578924740492</v>
      </c>
      <c r="D62" s="70">
        <v>110.5057088238609</v>
      </c>
      <c r="E62" s="70">
        <v>117.00939057849409</v>
      </c>
      <c r="F62" s="70">
        <v>107.8617628033913</v>
      </c>
      <c r="G62" s="70">
        <v>109.84685697952024</v>
      </c>
      <c r="H62" s="70">
        <v>112.11830698269097</v>
      </c>
      <c r="I62" s="70">
        <v>120.3876669939138</v>
      </c>
      <c r="J62" s="70">
        <v>115.07181868409415</v>
      </c>
      <c r="K62" s="70">
        <v>123.79131678610797</v>
      </c>
      <c r="L62" s="70">
        <v>116.04741197495467</v>
      </c>
      <c r="M62" s="70">
        <v>106.15937498898505</v>
      </c>
      <c r="N62" s="70">
        <v>108.66034861622369</v>
      </c>
      <c r="O62" s="70">
        <v>113.30744765593037</v>
      </c>
      <c r="P62" s="70">
        <v>102.80644347678663</v>
      </c>
      <c r="Q62" s="70">
        <v>126.08293013529564</v>
      </c>
      <c r="R62" s="70">
        <v>116.34473921610666</v>
      </c>
      <c r="S62" s="70">
        <v>116.17786159711829</v>
      </c>
      <c r="T62" s="70">
        <v>111.64310522335563</v>
      </c>
      <c r="U62" s="71"/>
      <c r="V62" s="69">
        <v>42887</v>
      </c>
      <c r="W62" s="70">
        <f t="shared" si="0"/>
        <v>3.9191334742210415</v>
      </c>
      <c r="X62" s="70">
        <f t="shared" si="1"/>
        <v>-48.557837608885166</v>
      </c>
      <c r="Y62" s="70">
        <f t="shared" si="2"/>
        <v>4.7866736629917881</v>
      </c>
      <c r="Z62" s="70">
        <f t="shared" si="3"/>
        <v>13.485907822039863</v>
      </c>
      <c r="AA62" s="70">
        <f t="shared" si="4"/>
        <v>3.9746366937712736</v>
      </c>
      <c r="AB62" s="70">
        <f t="shared" si="5"/>
        <v>1.7962215006605931</v>
      </c>
      <c r="AC62" s="70">
        <f t="shared" si="6"/>
        <v>2.8996595544648045</v>
      </c>
      <c r="AD62" s="70">
        <f t="shared" si="7"/>
        <v>7.7413296881634324</v>
      </c>
      <c r="AE62" s="70">
        <f t="shared" si="8"/>
        <v>4.4416652361337583</v>
      </c>
      <c r="AF62" s="70">
        <f t="shared" si="9"/>
        <v>-0.12506733866982245</v>
      </c>
      <c r="AG62" s="70">
        <f t="shared" si="10"/>
        <v>3.6412154832977706</v>
      </c>
      <c r="AH62" s="70">
        <f t="shared" si="11"/>
        <v>5.4650071560630238</v>
      </c>
      <c r="AI62" s="70">
        <f t="shared" si="12"/>
        <v>3.5089303746588882</v>
      </c>
      <c r="AJ62" s="70">
        <f t="shared" si="13"/>
        <v>3.2899779480796099</v>
      </c>
      <c r="AK62" s="70">
        <f t="shared" si="14"/>
        <v>1.6305803061274133</v>
      </c>
      <c r="AL62" s="70">
        <f t="shared" si="15"/>
        <v>2.4811057104533631</v>
      </c>
      <c r="AM62" s="70">
        <f t="shared" si="16"/>
        <v>2.3747639507156748</v>
      </c>
      <c r="AN62" s="70">
        <f t="shared" si="17"/>
        <v>4.8423768605130704</v>
      </c>
      <c r="AO62" s="70">
        <f t="shared" si="18"/>
        <v>2.9984921877846489</v>
      </c>
      <c r="AP62" s="71"/>
      <c r="AQ62" s="71"/>
      <c r="AR62" s="72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M62" s="72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</row>
    <row r="63" spans="1:84" s="74" customFormat="1" ht="21" x14ac:dyDescent="0.45">
      <c r="A63" s="69">
        <v>42917</v>
      </c>
      <c r="B63" s="70">
        <v>103.49469724022474</v>
      </c>
      <c r="C63" s="70">
        <v>60.779311072159835</v>
      </c>
      <c r="D63" s="70">
        <v>113.49052032609221</v>
      </c>
      <c r="E63" s="70">
        <v>118.33793632059769</v>
      </c>
      <c r="F63" s="70">
        <v>115.82164617884426</v>
      </c>
      <c r="G63" s="70">
        <v>111.59737996898953</v>
      </c>
      <c r="H63" s="70">
        <v>111.44979494866452</v>
      </c>
      <c r="I63" s="70">
        <v>131.4175735128334</v>
      </c>
      <c r="J63" s="70">
        <v>117.33102566412771</v>
      </c>
      <c r="K63" s="70">
        <v>125.83867677269109</v>
      </c>
      <c r="L63" s="70">
        <v>116.79436031821415</v>
      </c>
      <c r="M63" s="70">
        <v>110.4248204318711</v>
      </c>
      <c r="N63" s="70">
        <v>107.58437533346699</v>
      </c>
      <c r="O63" s="70">
        <v>113.93689303899197</v>
      </c>
      <c r="P63" s="70">
        <v>111.91258859367028</v>
      </c>
      <c r="Q63" s="70">
        <v>128.74718762808465</v>
      </c>
      <c r="R63" s="70">
        <v>115.983436886413</v>
      </c>
      <c r="S63" s="70">
        <v>117.36932377518355</v>
      </c>
      <c r="T63" s="70">
        <v>113.83824576751793</v>
      </c>
      <c r="U63" s="71"/>
      <c r="V63" s="69">
        <v>42917</v>
      </c>
      <c r="W63" s="70">
        <f t="shared" si="0"/>
        <v>4.3854088386550814</v>
      </c>
      <c r="X63" s="70">
        <f t="shared" si="1"/>
        <v>-51.23912514217453</v>
      </c>
      <c r="Y63" s="70">
        <f t="shared" si="2"/>
        <v>4.583988081352004</v>
      </c>
      <c r="Z63" s="70">
        <f t="shared" si="3"/>
        <v>12.070394608322459</v>
      </c>
      <c r="AA63" s="70">
        <f t="shared" si="4"/>
        <v>8.8550935640317334</v>
      </c>
      <c r="AB63" s="70">
        <f t="shared" si="5"/>
        <v>3.4341044280400865</v>
      </c>
      <c r="AC63" s="70">
        <f t="shared" si="6"/>
        <v>3.0793273743354774</v>
      </c>
      <c r="AD63" s="70">
        <f t="shared" si="7"/>
        <v>4.4755935303489451</v>
      </c>
      <c r="AE63" s="70">
        <f t="shared" si="8"/>
        <v>8.0976712364576429</v>
      </c>
      <c r="AF63" s="70">
        <f t="shared" si="9"/>
        <v>7.7247499445868471</v>
      </c>
      <c r="AG63" s="70">
        <f t="shared" si="10"/>
        <v>4.0021969071066792</v>
      </c>
      <c r="AH63" s="70">
        <f t="shared" si="11"/>
        <v>5.2548387112644264</v>
      </c>
      <c r="AI63" s="70">
        <f t="shared" si="12"/>
        <v>3.0666318351288453</v>
      </c>
      <c r="AJ63" s="70">
        <f t="shared" si="13"/>
        <v>3.9558154246399369</v>
      </c>
      <c r="AK63" s="70">
        <f t="shared" si="14"/>
        <v>1.4182006971651901</v>
      </c>
      <c r="AL63" s="70">
        <f t="shared" si="15"/>
        <v>-1.8013026400295189</v>
      </c>
      <c r="AM63" s="70">
        <f t="shared" si="16"/>
        <v>3.8053674029018936</v>
      </c>
      <c r="AN63" s="70">
        <f t="shared" si="17"/>
        <v>6.5379683538899087</v>
      </c>
      <c r="AO63" s="70">
        <f t="shared" si="18"/>
        <v>4.1050965290168762</v>
      </c>
      <c r="AP63" s="71"/>
      <c r="AQ63" s="71"/>
      <c r="AR63" s="72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M63" s="72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</row>
    <row r="64" spans="1:84" s="74" customFormat="1" ht="21" x14ac:dyDescent="0.45">
      <c r="A64" s="69">
        <v>42948</v>
      </c>
      <c r="B64" s="70">
        <v>106.77087889390732</v>
      </c>
      <c r="C64" s="70">
        <v>65.151410385920983</v>
      </c>
      <c r="D64" s="70">
        <v>109.23800085391969</v>
      </c>
      <c r="E64" s="70">
        <v>118.87994026888451</v>
      </c>
      <c r="F64" s="70">
        <v>121.78663249576257</v>
      </c>
      <c r="G64" s="70">
        <v>113.94415021975504</v>
      </c>
      <c r="H64" s="70">
        <v>113.23258628072043</v>
      </c>
      <c r="I64" s="70">
        <v>120.00632219000654</v>
      </c>
      <c r="J64" s="70">
        <v>115.49350940016957</v>
      </c>
      <c r="K64" s="70">
        <v>122.51096659368478</v>
      </c>
      <c r="L64" s="70">
        <v>117.18901158015427</v>
      </c>
      <c r="M64" s="70">
        <v>108.20913900946846</v>
      </c>
      <c r="N64" s="70">
        <v>106.48020062909896</v>
      </c>
      <c r="O64" s="70">
        <v>114.02308021801836</v>
      </c>
      <c r="P64" s="70">
        <v>112.55832845147584</v>
      </c>
      <c r="Q64" s="70">
        <v>130.6470224400685</v>
      </c>
      <c r="R64" s="70">
        <v>115.75792992712285</v>
      </c>
      <c r="S64" s="70">
        <v>117.19244163805152</v>
      </c>
      <c r="T64" s="70">
        <v>113.89830430465491</v>
      </c>
      <c r="U64" s="71"/>
      <c r="V64" s="69">
        <v>42948</v>
      </c>
      <c r="W64" s="70">
        <f t="shared" si="0"/>
        <v>2.2977052596269516</v>
      </c>
      <c r="X64" s="70">
        <f t="shared" si="1"/>
        <v>-57.053790916399031</v>
      </c>
      <c r="Y64" s="70">
        <f t="shared" si="2"/>
        <v>2.8681718442863087</v>
      </c>
      <c r="Z64" s="70">
        <f t="shared" si="3"/>
        <v>8.8827567452580212</v>
      </c>
      <c r="AA64" s="70">
        <f t="shared" si="4"/>
        <v>10.10545669042726</v>
      </c>
      <c r="AB64" s="70">
        <f t="shared" si="5"/>
        <v>3.6127771977690486</v>
      </c>
      <c r="AC64" s="70">
        <f t="shared" si="6"/>
        <v>1.8673254103895829</v>
      </c>
      <c r="AD64" s="70">
        <f t="shared" si="7"/>
        <v>5.742554834502414</v>
      </c>
      <c r="AE64" s="70">
        <f t="shared" si="8"/>
        <v>5.2644355703310879</v>
      </c>
      <c r="AF64" s="70">
        <f t="shared" si="9"/>
        <v>6.7078820922165079</v>
      </c>
      <c r="AG64" s="70">
        <f t="shared" si="10"/>
        <v>3.9687117343595304</v>
      </c>
      <c r="AH64" s="70">
        <f t="shared" si="11"/>
        <v>3.995251253568938</v>
      </c>
      <c r="AI64" s="70">
        <f t="shared" si="12"/>
        <v>2.7747686231985682</v>
      </c>
      <c r="AJ64" s="70">
        <f t="shared" si="13"/>
        <v>4.138541922990342</v>
      </c>
      <c r="AK64" s="70">
        <f t="shared" si="14"/>
        <v>1.4551999124923185</v>
      </c>
      <c r="AL64" s="70">
        <f t="shared" si="15"/>
        <v>1.0809038820467975</v>
      </c>
      <c r="AM64" s="70">
        <f t="shared" si="16"/>
        <v>0.46005265473102952</v>
      </c>
      <c r="AN64" s="70">
        <f t="shared" si="17"/>
        <v>4.3842121869488722</v>
      </c>
      <c r="AO64" s="70">
        <f t="shared" si="18"/>
        <v>3.1555562491356142</v>
      </c>
      <c r="AP64" s="71"/>
      <c r="AQ64" s="71"/>
      <c r="AR64" s="72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M64" s="72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</row>
    <row r="65" spans="1:84" s="74" customFormat="1" ht="21" x14ac:dyDescent="0.45">
      <c r="A65" s="69">
        <v>42979</v>
      </c>
      <c r="B65" s="70">
        <v>103.90711364914245</v>
      </c>
      <c r="C65" s="70">
        <v>63.571064525490186</v>
      </c>
      <c r="D65" s="70">
        <v>106.4965887495253</v>
      </c>
      <c r="E65" s="70">
        <v>117.14476039533642</v>
      </c>
      <c r="F65" s="70">
        <v>114.87251982663442</v>
      </c>
      <c r="G65" s="70">
        <v>114.84948694719367</v>
      </c>
      <c r="H65" s="70">
        <v>112.22023386169757</v>
      </c>
      <c r="I65" s="70">
        <v>115.36413910622997</v>
      </c>
      <c r="J65" s="70">
        <v>111.73537788435152</v>
      </c>
      <c r="K65" s="70">
        <v>126.42880492931116</v>
      </c>
      <c r="L65" s="70">
        <v>117.23187723175694</v>
      </c>
      <c r="M65" s="70">
        <v>103.62319549512408</v>
      </c>
      <c r="N65" s="70">
        <v>109.31858536203228</v>
      </c>
      <c r="O65" s="70">
        <v>113.54700945706088</v>
      </c>
      <c r="P65" s="70">
        <v>104.69614235518182</v>
      </c>
      <c r="Q65" s="70">
        <v>125.7833189219424</v>
      </c>
      <c r="R65" s="70">
        <v>111.55353458836674</v>
      </c>
      <c r="S65" s="70">
        <v>116.70692706665911</v>
      </c>
      <c r="T65" s="70">
        <v>112.06425251041087</v>
      </c>
      <c r="U65" s="71"/>
      <c r="V65" s="69">
        <v>42979</v>
      </c>
      <c r="W65" s="70">
        <f t="shared" si="0"/>
        <v>3.7246869440129302</v>
      </c>
      <c r="X65" s="70">
        <f t="shared" si="1"/>
        <v>-49.739352761442703</v>
      </c>
      <c r="Y65" s="70">
        <f t="shared" si="2"/>
        <v>3.2485422605436725</v>
      </c>
      <c r="Z65" s="70">
        <f t="shared" si="3"/>
        <v>0.64469511570382565</v>
      </c>
      <c r="AA65" s="70">
        <f t="shared" si="4"/>
        <v>7.5191400067796224</v>
      </c>
      <c r="AB65" s="70">
        <f t="shared" si="5"/>
        <v>3.1069846749286967</v>
      </c>
      <c r="AC65" s="70">
        <f t="shared" si="6"/>
        <v>-0.52777787946995147</v>
      </c>
      <c r="AD65" s="70">
        <f t="shared" si="7"/>
        <v>2.7035289729945049</v>
      </c>
      <c r="AE65" s="70">
        <f t="shared" si="8"/>
        <v>-1.444876366351167</v>
      </c>
      <c r="AF65" s="70">
        <f t="shared" si="9"/>
        <v>-3.8192838681074761</v>
      </c>
      <c r="AG65" s="70">
        <f t="shared" si="10"/>
        <v>3.7744253590967816</v>
      </c>
      <c r="AH65" s="70">
        <f t="shared" si="11"/>
        <v>2.9979378492905369</v>
      </c>
      <c r="AI65" s="70">
        <f t="shared" si="12"/>
        <v>2.856023478671716</v>
      </c>
      <c r="AJ65" s="70">
        <f t="shared" si="13"/>
        <v>2.823090509979636</v>
      </c>
      <c r="AK65" s="70">
        <f t="shared" si="14"/>
        <v>0.55216221898459139</v>
      </c>
      <c r="AL65" s="70">
        <f t="shared" si="15"/>
        <v>2.8411934667337988</v>
      </c>
      <c r="AM65" s="70">
        <f t="shared" si="16"/>
        <v>1.5549520709559346</v>
      </c>
      <c r="AN65" s="70">
        <f t="shared" si="17"/>
        <v>2.0753330363754827</v>
      </c>
      <c r="AO65" s="70">
        <f t="shared" si="18"/>
        <v>2.061287803962486</v>
      </c>
      <c r="AP65" s="71"/>
      <c r="AQ65" s="71"/>
      <c r="AR65" s="72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M65" s="72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</row>
    <row r="66" spans="1:84" s="74" customFormat="1" ht="21" x14ac:dyDescent="0.45">
      <c r="A66" s="69">
        <v>43009</v>
      </c>
      <c r="B66" s="70">
        <v>101.75412454033624</v>
      </c>
      <c r="C66" s="70">
        <v>62.650047371252441</v>
      </c>
      <c r="D66" s="70">
        <v>108.81760752927308</v>
      </c>
      <c r="E66" s="70">
        <v>123.99523707438433</v>
      </c>
      <c r="F66" s="70">
        <v>114.6274003282979</v>
      </c>
      <c r="G66" s="70">
        <v>116.97194727039992</v>
      </c>
      <c r="H66" s="70">
        <v>115.62764942489299</v>
      </c>
      <c r="I66" s="70">
        <v>125.03519913069513</v>
      </c>
      <c r="J66" s="70">
        <v>120.0290533661645</v>
      </c>
      <c r="K66" s="70">
        <v>125.69783133469629</v>
      </c>
      <c r="L66" s="70">
        <v>118.57443443478736</v>
      </c>
      <c r="M66" s="70">
        <v>113.90363622608039</v>
      </c>
      <c r="N66" s="70">
        <v>115.20433748873985</v>
      </c>
      <c r="O66" s="70">
        <v>113.06835201559326</v>
      </c>
      <c r="P66" s="70">
        <v>89.661618915931015</v>
      </c>
      <c r="Q66" s="70">
        <v>128.64045283761178</v>
      </c>
      <c r="R66" s="70">
        <v>115.60324357572121</v>
      </c>
      <c r="S66" s="70">
        <v>119.02079449870163</v>
      </c>
      <c r="T66" s="70">
        <v>113.61062299053451</v>
      </c>
      <c r="U66" s="71"/>
      <c r="V66" s="69">
        <v>43009</v>
      </c>
      <c r="W66" s="70">
        <f t="shared" si="0"/>
        <v>4.365619833079748</v>
      </c>
      <c r="X66" s="70">
        <f t="shared" si="1"/>
        <v>-46.816473855119888</v>
      </c>
      <c r="Y66" s="70">
        <f t="shared" si="2"/>
        <v>2.2120938603511462</v>
      </c>
      <c r="Z66" s="70">
        <f t="shared" si="3"/>
        <v>11.90338860802062</v>
      </c>
      <c r="AA66" s="70">
        <f t="shared" si="4"/>
        <v>-2.490333665868036</v>
      </c>
      <c r="AB66" s="70">
        <f t="shared" si="5"/>
        <v>3.3889138891951518</v>
      </c>
      <c r="AC66" s="70">
        <f t="shared" si="6"/>
        <v>0.69327083926063438</v>
      </c>
      <c r="AD66" s="70">
        <f t="shared" si="7"/>
        <v>0.28670355897071431</v>
      </c>
      <c r="AE66" s="70">
        <f t="shared" si="8"/>
        <v>9.9896587574406936</v>
      </c>
      <c r="AF66" s="70">
        <f t="shared" si="9"/>
        <v>4.1272552880052444</v>
      </c>
      <c r="AG66" s="70">
        <f t="shared" si="10"/>
        <v>3.8293320873407311</v>
      </c>
      <c r="AH66" s="70">
        <f t="shared" si="11"/>
        <v>4.9729523474037336</v>
      </c>
      <c r="AI66" s="70">
        <f t="shared" si="12"/>
        <v>3.0622070248469413</v>
      </c>
      <c r="AJ66" s="70">
        <f t="shared" si="13"/>
        <v>2.0723763441408636</v>
      </c>
      <c r="AK66" s="70">
        <f t="shared" si="14"/>
        <v>-0.51582807495394434</v>
      </c>
      <c r="AL66" s="70">
        <f t="shared" si="15"/>
        <v>4.3667173169296802</v>
      </c>
      <c r="AM66" s="70">
        <f t="shared" si="16"/>
        <v>3.7042836433757884</v>
      </c>
      <c r="AN66" s="70">
        <f t="shared" si="17"/>
        <v>4.0356281942993633</v>
      </c>
      <c r="AO66" s="70">
        <f t="shared" si="18"/>
        <v>2.8799610588884121</v>
      </c>
      <c r="AP66" s="71"/>
      <c r="AQ66" s="71"/>
      <c r="AR66" s="72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M66" s="72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</row>
    <row r="67" spans="1:84" s="74" customFormat="1" ht="21" x14ac:dyDescent="0.45">
      <c r="A67" s="69">
        <v>43040</v>
      </c>
      <c r="B67" s="70">
        <v>109.69558377996003</v>
      </c>
      <c r="C67" s="70">
        <v>59.777631408504142</v>
      </c>
      <c r="D67" s="70">
        <v>118.56230476145394</v>
      </c>
      <c r="E67" s="70">
        <v>125.54319628191057</v>
      </c>
      <c r="F67" s="70">
        <v>118.65702245423989</v>
      </c>
      <c r="G67" s="70">
        <v>120.61105761302612</v>
      </c>
      <c r="H67" s="70">
        <v>118.54535513895436</v>
      </c>
      <c r="I67" s="70">
        <v>122.31587920031745</v>
      </c>
      <c r="J67" s="70">
        <v>115.36393807214557</v>
      </c>
      <c r="K67" s="70">
        <v>127.57535824047105</v>
      </c>
      <c r="L67" s="70">
        <v>119.14436694928393</v>
      </c>
      <c r="M67" s="70">
        <v>117.21174647075412</v>
      </c>
      <c r="N67" s="70">
        <v>123.39875597682546</v>
      </c>
      <c r="O67" s="70">
        <v>113.43286072945364</v>
      </c>
      <c r="P67" s="70">
        <v>86.975094227851685</v>
      </c>
      <c r="Q67" s="70">
        <v>125.0056636864315</v>
      </c>
      <c r="R67" s="70">
        <v>110.88749445046251</v>
      </c>
      <c r="S67" s="70">
        <v>124.31389298310749</v>
      </c>
      <c r="T67" s="70">
        <v>116.91956042557251</v>
      </c>
      <c r="U67" s="71"/>
      <c r="V67" s="69">
        <v>43040</v>
      </c>
      <c r="W67" s="70">
        <f t="shared" si="0"/>
        <v>2.0468536798869508</v>
      </c>
      <c r="X67" s="70">
        <f t="shared" si="1"/>
        <v>-55.589250119155068</v>
      </c>
      <c r="Y67" s="70">
        <f t="shared" si="2"/>
        <v>4.4853605777820178</v>
      </c>
      <c r="Z67" s="70">
        <f t="shared" si="3"/>
        <v>2.7021562422135048</v>
      </c>
      <c r="AA67" s="70">
        <f t="shared" si="4"/>
        <v>-4.5497155608299522</v>
      </c>
      <c r="AB67" s="70">
        <f t="shared" si="5"/>
        <v>2.6116001069560042</v>
      </c>
      <c r="AC67" s="70">
        <f t="shared" si="6"/>
        <v>-0.70452137199755782</v>
      </c>
      <c r="AD67" s="70">
        <f t="shared" si="7"/>
        <v>3.4785584623581656</v>
      </c>
      <c r="AE67" s="70">
        <f t="shared" si="8"/>
        <v>0.66576227260411258</v>
      </c>
      <c r="AF67" s="70">
        <f t="shared" si="9"/>
        <v>-3.4423722184143486</v>
      </c>
      <c r="AG67" s="70">
        <f t="shared" si="10"/>
        <v>3.6002809520435619</v>
      </c>
      <c r="AH67" s="70">
        <f t="shared" si="11"/>
        <v>2.8657377577425649</v>
      </c>
      <c r="AI67" s="70">
        <f t="shared" si="12"/>
        <v>6.8027206312427211</v>
      </c>
      <c r="AJ67" s="70">
        <f t="shared" si="13"/>
        <v>1.522129825443713</v>
      </c>
      <c r="AK67" s="70">
        <f t="shared" si="14"/>
        <v>-0.78035369340072691</v>
      </c>
      <c r="AL67" s="70">
        <f t="shared" si="15"/>
        <v>2.6602112694147309</v>
      </c>
      <c r="AM67" s="70">
        <f t="shared" si="16"/>
        <v>-1.189405168364857</v>
      </c>
      <c r="AN67" s="70">
        <f t="shared" si="17"/>
        <v>6.5339281930677089</v>
      </c>
      <c r="AO67" s="70">
        <f t="shared" si="18"/>
        <v>1.6710736042641656</v>
      </c>
      <c r="AP67" s="71"/>
      <c r="AQ67" s="71"/>
      <c r="AR67" s="72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M67" s="72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</row>
    <row r="68" spans="1:84" s="74" customFormat="1" ht="21" x14ac:dyDescent="0.45">
      <c r="A68" s="75">
        <v>43070</v>
      </c>
      <c r="B68" s="76">
        <v>114.77919343609099</v>
      </c>
      <c r="C68" s="76">
        <v>62.132206102670324</v>
      </c>
      <c r="D68" s="76">
        <v>121.34627982061076</v>
      </c>
      <c r="E68" s="76">
        <v>125.66970165962917</v>
      </c>
      <c r="F68" s="76">
        <v>114.58676390767621</v>
      </c>
      <c r="G68" s="76">
        <v>121.83808953083825</v>
      </c>
      <c r="H68" s="76">
        <v>125.20056554529117</v>
      </c>
      <c r="I68" s="76">
        <v>147.81450394773003</v>
      </c>
      <c r="J68" s="76">
        <v>150.69308351186552</v>
      </c>
      <c r="K68" s="76">
        <v>140.59268519834285</v>
      </c>
      <c r="L68" s="76">
        <v>120.52831725839295</v>
      </c>
      <c r="M68" s="76">
        <v>128.56743374150494</v>
      </c>
      <c r="N68" s="76">
        <v>134.74210244725018</v>
      </c>
      <c r="O68" s="76">
        <v>116.03863161314848</v>
      </c>
      <c r="P68" s="76">
        <v>97.587774438540407</v>
      </c>
      <c r="Q68" s="76">
        <v>138.83646986498275</v>
      </c>
      <c r="R68" s="76">
        <v>108.94167483614164</v>
      </c>
      <c r="S68" s="76">
        <v>129.43493599891681</v>
      </c>
      <c r="T68" s="76">
        <v>122.62904205856445</v>
      </c>
      <c r="U68" s="71"/>
      <c r="V68" s="75">
        <v>43070</v>
      </c>
      <c r="W68" s="76">
        <f t="shared" si="0"/>
        <v>1.6402829912355514</v>
      </c>
      <c r="X68" s="76">
        <f t="shared" si="1"/>
        <v>-60.924485066391235</v>
      </c>
      <c r="Y68" s="76">
        <f t="shared" si="2"/>
        <v>-0.16122043753090054</v>
      </c>
      <c r="Z68" s="76">
        <f t="shared" si="3"/>
        <v>2.7010030922491381</v>
      </c>
      <c r="AA68" s="76">
        <f t="shared" si="4"/>
        <v>-3.5122948743586733</v>
      </c>
      <c r="AB68" s="76">
        <f t="shared" si="5"/>
        <v>1.8464972235417605</v>
      </c>
      <c r="AC68" s="76">
        <f t="shared" si="6"/>
        <v>-1.9557432781280113</v>
      </c>
      <c r="AD68" s="76">
        <f t="shared" si="7"/>
        <v>4.9062393850755939</v>
      </c>
      <c r="AE68" s="76">
        <f t="shared" si="8"/>
        <v>9.1303096809390638</v>
      </c>
      <c r="AF68" s="76">
        <f t="shared" si="9"/>
        <v>8.6826125327151544</v>
      </c>
      <c r="AG68" s="76">
        <f t="shared" si="10"/>
        <v>3.3442399045000144</v>
      </c>
      <c r="AH68" s="76">
        <f t="shared" si="11"/>
        <v>0.12872528105998526</v>
      </c>
      <c r="AI68" s="76">
        <f t="shared" si="12"/>
        <v>1.4242159011425173</v>
      </c>
      <c r="AJ68" s="76">
        <f t="shared" si="13"/>
        <v>2.8420953232457009</v>
      </c>
      <c r="AK68" s="76">
        <f t="shared" si="14"/>
        <v>-0.10097736083457676</v>
      </c>
      <c r="AL68" s="76">
        <f t="shared" si="15"/>
        <v>11.889555404123797</v>
      </c>
      <c r="AM68" s="76">
        <f t="shared" si="16"/>
        <v>-0.2979914536213073</v>
      </c>
      <c r="AN68" s="76">
        <f t="shared" si="17"/>
        <v>7.6264864630113891</v>
      </c>
      <c r="AO68" s="76">
        <f t="shared" si="18"/>
        <v>1.6461267331684581</v>
      </c>
      <c r="AP68" s="71"/>
      <c r="AQ68" s="71"/>
      <c r="AR68" s="72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M68" s="72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</row>
    <row r="69" spans="1:84" s="74" customFormat="1" ht="21" x14ac:dyDescent="0.45">
      <c r="A69" s="106">
        <v>43101</v>
      </c>
      <c r="B69" s="107">
        <v>116.88802908770484</v>
      </c>
      <c r="C69" s="107">
        <v>64.664310654877966</v>
      </c>
      <c r="D69" s="107">
        <v>118.75629673468455</v>
      </c>
      <c r="E69" s="107">
        <v>125.24802750674058</v>
      </c>
      <c r="F69" s="107">
        <v>103.06975446568926</v>
      </c>
      <c r="G69" s="107">
        <v>117.53022428121534</v>
      </c>
      <c r="H69" s="107">
        <v>117.00698270923596</v>
      </c>
      <c r="I69" s="107">
        <v>115.63744732165792</v>
      </c>
      <c r="J69" s="107">
        <v>113.09593305038823</v>
      </c>
      <c r="K69" s="107">
        <v>147.51473711482575</v>
      </c>
      <c r="L69" s="107">
        <v>118.80204927385842</v>
      </c>
      <c r="M69" s="107">
        <v>109.15877283423362</v>
      </c>
      <c r="N69" s="107">
        <v>116.1920390840867</v>
      </c>
      <c r="O69" s="107">
        <v>112.82914363517779</v>
      </c>
      <c r="P69" s="107">
        <v>109.0945840998709</v>
      </c>
      <c r="Q69" s="107">
        <v>128.39817261438901</v>
      </c>
      <c r="R69" s="107">
        <v>117.37802841640244</v>
      </c>
      <c r="S69" s="107">
        <v>127.08493105130393</v>
      </c>
      <c r="T69" s="107">
        <v>117.72796590157371</v>
      </c>
      <c r="U69" s="71"/>
      <c r="V69" s="106">
        <v>43101</v>
      </c>
      <c r="W69" s="107">
        <f t="shared" si="0"/>
        <v>1.4775254287664836</v>
      </c>
      <c r="X69" s="107">
        <f t="shared" si="1"/>
        <v>-57.226077615882218</v>
      </c>
      <c r="Y69" s="107">
        <f t="shared" si="2"/>
        <v>2.5082505205614467</v>
      </c>
      <c r="Z69" s="107">
        <f t="shared" si="3"/>
        <v>7.0685433496938685</v>
      </c>
      <c r="AA69" s="107">
        <f t="shared" si="4"/>
        <v>-3.7954608488436321</v>
      </c>
      <c r="AB69" s="107">
        <f t="shared" si="5"/>
        <v>2.5848506917723029</v>
      </c>
      <c r="AC69" s="107">
        <f t="shared" si="6"/>
        <v>2.5065921145355219E-2</v>
      </c>
      <c r="AD69" s="107">
        <f t="shared" si="7"/>
        <v>2.7919471140546221</v>
      </c>
      <c r="AE69" s="107">
        <f t="shared" si="8"/>
        <v>-0.38256343120704628</v>
      </c>
      <c r="AF69" s="107">
        <f t="shared" si="9"/>
        <v>5.5334434651086042</v>
      </c>
      <c r="AG69" s="107">
        <f t="shared" si="10"/>
        <v>3.6404195500665963</v>
      </c>
      <c r="AH69" s="107">
        <f t="shared" si="11"/>
        <v>1.2388660668135998</v>
      </c>
      <c r="AI69" s="107">
        <f t="shared" si="12"/>
        <v>2.6511606984495018</v>
      </c>
      <c r="AJ69" s="107">
        <f t="shared" si="13"/>
        <v>2.8059018899061101</v>
      </c>
      <c r="AK69" s="107">
        <f t="shared" si="14"/>
        <v>2.89255511178186</v>
      </c>
      <c r="AL69" s="107">
        <f t="shared" si="15"/>
        <v>6.8279489180950463</v>
      </c>
      <c r="AM69" s="107">
        <f t="shared" si="16"/>
        <v>3.3580402474709103</v>
      </c>
      <c r="AN69" s="107">
        <f t="shared" si="17"/>
        <v>6.4263917160056678</v>
      </c>
      <c r="AO69" s="107">
        <f t="shared" si="18"/>
        <v>2.01063617550723</v>
      </c>
      <c r="AP69" s="71"/>
      <c r="AQ69" s="71"/>
      <c r="AR69" s="72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M69" s="72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</row>
    <row r="70" spans="1:84" s="74" customFormat="1" ht="21" x14ac:dyDescent="0.45">
      <c r="A70" s="108">
        <v>43132</v>
      </c>
      <c r="B70" s="109">
        <v>122.88420802155404</v>
      </c>
      <c r="C70" s="109">
        <v>63.587877164724723</v>
      </c>
      <c r="D70" s="109">
        <v>118.33540717764073</v>
      </c>
      <c r="E70" s="109">
        <v>123.56621507377031</v>
      </c>
      <c r="F70" s="109">
        <v>108.92637793153614</v>
      </c>
      <c r="G70" s="109">
        <v>114.00875224312773</v>
      </c>
      <c r="H70" s="109">
        <v>116.88553574313333</v>
      </c>
      <c r="I70" s="109">
        <v>109.08365216766481</v>
      </c>
      <c r="J70" s="109">
        <v>113.63047050694584</v>
      </c>
      <c r="K70" s="109">
        <v>127.76314172476934</v>
      </c>
      <c r="L70" s="109">
        <v>118.51902164941184</v>
      </c>
      <c r="M70" s="109">
        <v>110.62069744461377</v>
      </c>
      <c r="N70" s="109">
        <v>115.95908981250457</v>
      </c>
      <c r="O70" s="109">
        <v>118.25631580120483</v>
      </c>
      <c r="P70" s="109">
        <v>127.32012203780498</v>
      </c>
      <c r="Q70" s="109">
        <v>127.2023596205333</v>
      </c>
      <c r="R70" s="109">
        <v>114.16326993997886</v>
      </c>
      <c r="S70" s="109">
        <v>122.48951872486697</v>
      </c>
      <c r="T70" s="109">
        <v>117.75273897690084</v>
      </c>
      <c r="U70" s="71"/>
      <c r="V70" s="108">
        <v>43132</v>
      </c>
      <c r="W70" s="109">
        <f t="shared" si="0"/>
        <v>3.0635725168262553</v>
      </c>
      <c r="X70" s="109">
        <f t="shared" si="1"/>
        <v>-52.068301914604334</v>
      </c>
      <c r="Y70" s="109">
        <f t="shared" si="2"/>
        <v>4.624082129604858</v>
      </c>
      <c r="Z70" s="109">
        <f t="shared" si="3"/>
        <v>12.403906094989182</v>
      </c>
      <c r="AA70" s="109">
        <f t="shared" si="4"/>
        <v>0.44700644589090643</v>
      </c>
      <c r="AB70" s="109">
        <f t="shared" si="5"/>
        <v>2.4711329398696051</v>
      </c>
      <c r="AC70" s="109">
        <f t="shared" si="6"/>
        <v>3.360562722262685</v>
      </c>
      <c r="AD70" s="109">
        <f t="shared" si="7"/>
        <v>4.0708425123093832</v>
      </c>
      <c r="AE70" s="109">
        <f t="shared" si="8"/>
        <v>3.045215326019985</v>
      </c>
      <c r="AF70" s="109">
        <f t="shared" si="9"/>
        <v>5.1121692272983097</v>
      </c>
      <c r="AG70" s="109">
        <f t="shared" si="10"/>
        <v>3.8444580234636021</v>
      </c>
      <c r="AH70" s="109">
        <f t="shared" si="11"/>
        <v>1.4456458075236611</v>
      </c>
      <c r="AI70" s="109">
        <f t="shared" si="12"/>
        <v>2.1002002309303123</v>
      </c>
      <c r="AJ70" s="109">
        <f t="shared" si="13"/>
        <v>3.507186574073117</v>
      </c>
      <c r="AK70" s="109">
        <f t="shared" si="14"/>
        <v>2.2244825073085366</v>
      </c>
      <c r="AL70" s="109">
        <f t="shared" si="15"/>
        <v>4.373416066379221</v>
      </c>
      <c r="AM70" s="109">
        <f t="shared" si="16"/>
        <v>2.8456526486884997</v>
      </c>
      <c r="AN70" s="109">
        <f t="shared" si="17"/>
        <v>5.2162613396881738</v>
      </c>
      <c r="AO70" s="109">
        <f t="shared" si="18"/>
        <v>3.0114378154812727</v>
      </c>
      <c r="AP70" s="71"/>
      <c r="AQ70" s="71"/>
      <c r="AR70" s="72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M70" s="72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</row>
    <row r="71" spans="1:84" s="74" customFormat="1" ht="21" x14ac:dyDescent="0.45">
      <c r="A71" s="108">
        <v>43160</v>
      </c>
      <c r="B71" s="109">
        <v>129.26576339718721</v>
      </c>
      <c r="C71" s="109">
        <v>64.353839064824356</v>
      </c>
      <c r="D71" s="109">
        <v>125.73038706851841</v>
      </c>
      <c r="E71" s="109">
        <v>125.20156429988486</v>
      </c>
      <c r="F71" s="109">
        <v>105.41090678638277</v>
      </c>
      <c r="G71" s="109">
        <v>115.00247472403628</v>
      </c>
      <c r="H71" s="109">
        <v>120.5783987263342</v>
      </c>
      <c r="I71" s="109">
        <v>131.42890226962038</v>
      </c>
      <c r="J71" s="109">
        <v>121.34555083767972</v>
      </c>
      <c r="K71" s="109">
        <v>129.89688640702838</v>
      </c>
      <c r="L71" s="109">
        <v>120.07217725174478</v>
      </c>
      <c r="M71" s="109">
        <v>115.58471433464197</v>
      </c>
      <c r="N71" s="109">
        <v>123.07723026322493</v>
      </c>
      <c r="O71" s="109">
        <v>120.10473636321731</v>
      </c>
      <c r="P71" s="109">
        <v>128.70983649506042</v>
      </c>
      <c r="Q71" s="109">
        <v>134.09328946747848</v>
      </c>
      <c r="R71" s="109">
        <v>120.1500439650713</v>
      </c>
      <c r="S71" s="109">
        <v>123.09890405120289</v>
      </c>
      <c r="T71" s="109">
        <v>121.73186209447444</v>
      </c>
      <c r="U71" s="71"/>
      <c r="V71" s="108">
        <v>43160</v>
      </c>
      <c r="W71" s="109">
        <f t="shared" si="0"/>
        <v>3.1687256262309802</v>
      </c>
      <c r="X71" s="109">
        <f t="shared" si="1"/>
        <v>-55.052186281190629</v>
      </c>
      <c r="Y71" s="109">
        <f t="shared" si="2"/>
        <v>5.0909631553634824</v>
      </c>
      <c r="Z71" s="109">
        <f t="shared" si="3"/>
        <v>8.1071534858977401</v>
      </c>
      <c r="AA71" s="109">
        <f t="shared" si="4"/>
        <v>1.3794757103230637</v>
      </c>
      <c r="AB71" s="109">
        <f t="shared" si="5"/>
        <v>2.0530725206473193</v>
      </c>
      <c r="AC71" s="109">
        <f t="shared" si="6"/>
        <v>3.4439592872659688</v>
      </c>
      <c r="AD71" s="109">
        <f t="shared" si="7"/>
        <v>13.376369322431088</v>
      </c>
      <c r="AE71" s="109">
        <f t="shared" si="8"/>
        <v>3.7950117556112133</v>
      </c>
      <c r="AF71" s="109">
        <f t="shared" si="9"/>
        <v>4.1336112503191629</v>
      </c>
      <c r="AG71" s="109">
        <f t="shared" si="10"/>
        <v>4.0395113989295908</v>
      </c>
      <c r="AH71" s="109">
        <f t="shared" si="11"/>
        <v>0.82969551043736089</v>
      </c>
      <c r="AI71" s="109">
        <f t="shared" si="12"/>
        <v>2.19192271890077</v>
      </c>
      <c r="AJ71" s="109">
        <f t="shared" si="13"/>
        <v>4.7052405602232312</v>
      </c>
      <c r="AK71" s="109">
        <f t="shared" si="14"/>
        <v>2.4582101793705107</v>
      </c>
      <c r="AL71" s="109">
        <f t="shared" si="15"/>
        <v>5.855072084504215</v>
      </c>
      <c r="AM71" s="109">
        <f t="shared" si="16"/>
        <v>-0.82429137941532815</v>
      </c>
      <c r="AN71" s="109">
        <f t="shared" si="17"/>
        <v>4.453548625084764</v>
      </c>
      <c r="AO71" s="109">
        <f t="shared" si="18"/>
        <v>3.0920499332464573</v>
      </c>
      <c r="AP71" s="71"/>
      <c r="AQ71" s="71"/>
      <c r="AR71" s="72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M71" s="72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</row>
    <row r="72" spans="1:84" s="74" customFormat="1" ht="21" x14ac:dyDescent="0.45">
      <c r="A72" s="108">
        <v>43191</v>
      </c>
      <c r="B72" s="109">
        <v>116.65221398449927</v>
      </c>
      <c r="C72" s="109">
        <v>69.039101207685988</v>
      </c>
      <c r="D72" s="109">
        <v>121.09868965250405</v>
      </c>
      <c r="E72" s="109">
        <v>116.91987877440091</v>
      </c>
      <c r="F72" s="109">
        <v>110.21120864158316</v>
      </c>
      <c r="G72" s="109">
        <v>116.61174429944123</v>
      </c>
      <c r="H72" s="109">
        <v>120.64408878012792</v>
      </c>
      <c r="I72" s="109">
        <v>119.4690425810753</v>
      </c>
      <c r="J72" s="109">
        <v>127.15534275192593</v>
      </c>
      <c r="K72" s="109">
        <v>131.58861558610829</v>
      </c>
      <c r="L72" s="109">
        <v>120.68946703389162</v>
      </c>
      <c r="M72" s="109">
        <v>119.4732705454508</v>
      </c>
      <c r="N72" s="109">
        <v>121.80419723078938</v>
      </c>
      <c r="O72" s="109">
        <v>119.68251778377531</v>
      </c>
      <c r="P72" s="109">
        <v>112.34863938873721</v>
      </c>
      <c r="Q72" s="109">
        <v>134.05809763987688</v>
      </c>
      <c r="R72" s="109">
        <v>120.85421841667882</v>
      </c>
      <c r="S72" s="109">
        <v>124.54241432974041</v>
      </c>
      <c r="T72" s="109">
        <v>119.49600643114813</v>
      </c>
      <c r="U72" s="71"/>
      <c r="V72" s="108">
        <v>43191</v>
      </c>
      <c r="W72" s="109">
        <f t="shared" si="0"/>
        <v>3.6626921807639121</v>
      </c>
      <c r="X72" s="109">
        <f t="shared" si="1"/>
        <v>-40.765879363549331</v>
      </c>
      <c r="Y72" s="109">
        <f t="shared" si="2"/>
        <v>5.691805640077007</v>
      </c>
      <c r="Z72" s="109">
        <f t="shared" si="3"/>
        <v>6.2475357744825146</v>
      </c>
      <c r="AA72" s="109">
        <f t="shared" si="4"/>
        <v>3.6746247587661713</v>
      </c>
      <c r="AB72" s="109">
        <f t="shared" si="5"/>
        <v>3.5130946752072418</v>
      </c>
      <c r="AC72" s="109">
        <f t="shared" si="6"/>
        <v>3.4668403611118634</v>
      </c>
      <c r="AD72" s="109">
        <f t="shared" si="7"/>
        <v>-4.4408933052265525</v>
      </c>
      <c r="AE72" s="109">
        <f t="shared" si="8"/>
        <v>14.411340311125826</v>
      </c>
      <c r="AF72" s="109">
        <f t="shared" si="9"/>
        <v>4.2490363553206123</v>
      </c>
      <c r="AG72" s="109">
        <f t="shared" si="10"/>
        <v>4.2500187793799853</v>
      </c>
      <c r="AH72" s="109">
        <f t="shared" si="11"/>
        <v>2.0538405601521816</v>
      </c>
      <c r="AI72" s="109">
        <f t="shared" si="12"/>
        <v>5.7572506571527526</v>
      </c>
      <c r="AJ72" s="109">
        <f t="shared" si="13"/>
        <v>5.3175902068732057</v>
      </c>
      <c r="AK72" s="109">
        <f t="shared" si="14"/>
        <v>2.1103363721800719</v>
      </c>
      <c r="AL72" s="109">
        <f t="shared" si="15"/>
        <v>11.383898424285462</v>
      </c>
      <c r="AM72" s="109">
        <f t="shared" si="16"/>
        <v>4.1343632814031253</v>
      </c>
      <c r="AN72" s="109">
        <f t="shared" si="17"/>
        <v>5.4396768769888695</v>
      </c>
      <c r="AO72" s="109">
        <f t="shared" si="18"/>
        <v>4.1934025337596097</v>
      </c>
      <c r="AP72" s="71"/>
      <c r="AQ72" s="71"/>
      <c r="AR72" s="72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M72" s="72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</row>
    <row r="73" spans="1:84" s="74" customFormat="1" ht="21" x14ac:dyDescent="0.45">
      <c r="A73" s="108">
        <v>43221</v>
      </c>
      <c r="B73" s="109">
        <v>112.31393613864979</v>
      </c>
      <c r="C73" s="109">
        <v>72.387708193966048</v>
      </c>
      <c r="D73" s="109">
        <v>117.41149833506593</v>
      </c>
      <c r="E73" s="109">
        <v>112.75526946022313</v>
      </c>
      <c r="F73" s="109">
        <v>120.25274442000304</v>
      </c>
      <c r="G73" s="109">
        <v>115.99710388606589</v>
      </c>
      <c r="H73" s="109">
        <v>119.47640765209378</v>
      </c>
      <c r="I73" s="109">
        <v>123.87399773105479</v>
      </c>
      <c r="J73" s="109">
        <v>134.86290304925572</v>
      </c>
      <c r="K73" s="109">
        <v>134.93943786145931</v>
      </c>
      <c r="L73" s="109">
        <v>121.12243815096714</v>
      </c>
      <c r="M73" s="109">
        <v>115.86713448530864</v>
      </c>
      <c r="N73" s="109">
        <v>119.03177145267429</v>
      </c>
      <c r="O73" s="109">
        <v>119.03987349714868</v>
      </c>
      <c r="P73" s="109">
        <v>104.63671764364959</v>
      </c>
      <c r="Q73" s="109">
        <v>133.48390246065691</v>
      </c>
      <c r="R73" s="109">
        <v>118.8573146232705</v>
      </c>
      <c r="S73" s="109">
        <v>124.18030429515719</v>
      </c>
      <c r="T73" s="109">
        <v>118.66552658758076</v>
      </c>
      <c r="U73" s="71"/>
      <c r="V73" s="108">
        <v>43221</v>
      </c>
      <c r="W73" s="109">
        <f t="shared" si="0"/>
        <v>4.5159575401874292</v>
      </c>
      <c r="X73" s="109">
        <f t="shared" si="1"/>
        <v>-59.401328370552825</v>
      </c>
      <c r="Y73" s="109">
        <f t="shared" si="2"/>
        <v>4.1029867640636155</v>
      </c>
      <c r="Z73" s="109">
        <f t="shared" si="3"/>
        <v>4.7057205440729462</v>
      </c>
      <c r="AA73" s="109">
        <f t="shared" si="4"/>
        <v>7.8314299658462971</v>
      </c>
      <c r="AB73" s="109">
        <f t="shared" si="5"/>
        <v>4.7938097296571129</v>
      </c>
      <c r="AC73" s="109">
        <f t="shared" si="6"/>
        <v>4.3979265430705681</v>
      </c>
      <c r="AD73" s="109">
        <f t="shared" si="7"/>
        <v>3.9602445426004635</v>
      </c>
      <c r="AE73" s="109">
        <f t="shared" si="8"/>
        <v>17.723393986611072</v>
      </c>
      <c r="AF73" s="109">
        <f t="shared" si="9"/>
        <v>8.9688397293571995</v>
      </c>
      <c r="AG73" s="109">
        <f t="shared" si="10"/>
        <v>4.5090594110706519</v>
      </c>
      <c r="AH73" s="109">
        <f t="shared" si="11"/>
        <v>4.5905703055289564</v>
      </c>
      <c r="AI73" s="109">
        <f t="shared" si="12"/>
        <v>6.079698091814322</v>
      </c>
      <c r="AJ73" s="109">
        <f t="shared" si="13"/>
        <v>5.3078151775492159</v>
      </c>
      <c r="AK73" s="109">
        <f t="shared" si="14"/>
        <v>1.8062778679053082</v>
      </c>
      <c r="AL73" s="109">
        <f t="shared" si="15"/>
        <v>0.68668817378491553</v>
      </c>
      <c r="AM73" s="109">
        <f t="shared" si="16"/>
        <v>0.59211860640360214</v>
      </c>
      <c r="AN73" s="109">
        <f t="shared" si="17"/>
        <v>6.8146550303547855</v>
      </c>
      <c r="AO73" s="109">
        <f t="shared" si="18"/>
        <v>4.3499948505731538</v>
      </c>
      <c r="AP73" s="71"/>
      <c r="AQ73" s="71"/>
      <c r="AR73" s="72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M73" s="72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</row>
    <row r="74" spans="1:84" s="74" customFormat="1" ht="21" x14ac:dyDescent="0.45">
      <c r="A74" s="108">
        <v>43252</v>
      </c>
      <c r="B74" s="109">
        <v>106.94269153708187</v>
      </c>
      <c r="C74" s="109">
        <v>67.448605700356168</v>
      </c>
      <c r="D74" s="109">
        <v>113.8803280145046</v>
      </c>
      <c r="E74" s="109">
        <v>121.509738790331</v>
      </c>
      <c r="F74" s="109">
        <v>119.61560822839229</v>
      </c>
      <c r="G74" s="109">
        <v>114.95994847613025</v>
      </c>
      <c r="H74" s="109">
        <v>115.89880929304822</v>
      </c>
      <c r="I74" s="109">
        <v>122.29281565972579</v>
      </c>
      <c r="J74" s="109">
        <v>117.45645508994565</v>
      </c>
      <c r="K74" s="109">
        <v>130.82637965458434</v>
      </c>
      <c r="L74" s="109">
        <v>121.08179588115735</v>
      </c>
      <c r="M74" s="109">
        <v>113.16584893292895</v>
      </c>
      <c r="N74" s="109">
        <v>115.44182720374191</v>
      </c>
      <c r="O74" s="109">
        <v>118.85282581681896</v>
      </c>
      <c r="P74" s="109">
        <v>104.49018761523178</v>
      </c>
      <c r="Q74" s="109">
        <v>141.57542077743301</v>
      </c>
      <c r="R74" s="109">
        <v>116.01662857443242</v>
      </c>
      <c r="S74" s="109">
        <v>123.56657462874853</v>
      </c>
      <c r="T74" s="109">
        <v>116.38607164507326</v>
      </c>
      <c r="U74" s="71"/>
      <c r="V74" s="108">
        <v>43252</v>
      </c>
      <c r="W74" s="109">
        <f t="shared" si="0"/>
        <v>3.3903454333133141</v>
      </c>
      <c r="X74" s="109">
        <f t="shared" si="1"/>
        <v>-18.791977019095711</v>
      </c>
      <c r="Y74" s="109">
        <f t="shared" si="2"/>
        <v>3.0537962486830708</v>
      </c>
      <c r="Z74" s="109">
        <f t="shared" si="3"/>
        <v>3.8461427664798578</v>
      </c>
      <c r="AA74" s="109">
        <f t="shared" si="4"/>
        <v>10.897138262449602</v>
      </c>
      <c r="AB74" s="109">
        <f t="shared" si="5"/>
        <v>4.6547453766139881</v>
      </c>
      <c r="AC74" s="109">
        <f t="shared" si="6"/>
        <v>3.3718867258144485</v>
      </c>
      <c r="AD74" s="109">
        <f t="shared" si="7"/>
        <v>1.5825114925670078</v>
      </c>
      <c r="AE74" s="109">
        <f t="shared" si="8"/>
        <v>2.0723027002797352</v>
      </c>
      <c r="AF74" s="109">
        <f t="shared" si="9"/>
        <v>5.6830018866604917</v>
      </c>
      <c r="AG74" s="109">
        <f t="shared" si="10"/>
        <v>4.338212994607062</v>
      </c>
      <c r="AH74" s="109">
        <f t="shared" si="11"/>
        <v>6.59995779427949</v>
      </c>
      <c r="AI74" s="109">
        <f t="shared" si="12"/>
        <v>6.2409873278334942</v>
      </c>
      <c r="AJ74" s="109">
        <f t="shared" si="13"/>
        <v>4.8940985571642983</v>
      </c>
      <c r="AK74" s="109">
        <f t="shared" si="14"/>
        <v>1.6377807474930535</v>
      </c>
      <c r="AL74" s="109">
        <f t="shared" si="15"/>
        <v>12.287540133714273</v>
      </c>
      <c r="AM74" s="109">
        <f t="shared" si="16"/>
        <v>-0.28201588132384359</v>
      </c>
      <c r="AN74" s="109">
        <f t="shared" si="17"/>
        <v>6.359828740223179</v>
      </c>
      <c r="AO74" s="109">
        <f t="shared" si="18"/>
        <v>4.248329005386168</v>
      </c>
      <c r="AP74" s="71"/>
      <c r="AQ74" s="71"/>
      <c r="AR74" s="72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M74" s="72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</row>
    <row r="75" spans="1:84" s="74" customFormat="1" ht="21" x14ac:dyDescent="0.45">
      <c r="A75" s="108">
        <v>43282</v>
      </c>
      <c r="B75" s="109">
        <v>105.88912583026294</v>
      </c>
      <c r="C75" s="109">
        <v>71.1589314544579</v>
      </c>
      <c r="D75" s="109">
        <v>116.21126733634323</v>
      </c>
      <c r="E75" s="109">
        <v>117.88886889518844</v>
      </c>
      <c r="F75" s="109">
        <v>123.17553798243068</v>
      </c>
      <c r="G75" s="109">
        <v>115.61990715789157</v>
      </c>
      <c r="H75" s="109">
        <v>116.36377395375678</v>
      </c>
      <c r="I75" s="109">
        <v>132.10530013312905</v>
      </c>
      <c r="J75" s="109">
        <v>122.16765081303539</v>
      </c>
      <c r="K75" s="109">
        <v>135.25163630249045</v>
      </c>
      <c r="L75" s="109">
        <v>121.70899721421351</v>
      </c>
      <c r="M75" s="109">
        <v>119.71354826154075</v>
      </c>
      <c r="N75" s="109">
        <v>113.82869251341005</v>
      </c>
      <c r="O75" s="109">
        <v>119.04497420746719</v>
      </c>
      <c r="P75" s="109">
        <v>113.4623885893383</v>
      </c>
      <c r="Q75" s="109">
        <v>137.89518065870382</v>
      </c>
      <c r="R75" s="109">
        <v>119.89931226581959</v>
      </c>
      <c r="S75" s="109">
        <v>124.00502744377502</v>
      </c>
      <c r="T75" s="109">
        <v>118.2215589634497</v>
      </c>
      <c r="U75" s="71"/>
      <c r="V75" s="108">
        <v>43282</v>
      </c>
      <c r="W75" s="109">
        <f t="shared" si="0"/>
        <v>2.3135761095859948</v>
      </c>
      <c r="X75" s="109">
        <f t="shared" si="1"/>
        <v>17.077555173297256</v>
      </c>
      <c r="Y75" s="109">
        <f t="shared" si="2"/>
        <v>2.3973341583363208</v>
      </c>
      <c r="Z75" s="109">
        <f t="shared" si="3"/>
        <v>-0.37947883778592484</v>
      </c>
      <c r="AA75" s="109">
        <f t="shared" si="4"/>
        <v>6.3493241947459609</v>
      </c>
      <c r="AB75" s="109">
        <f t="shared" si="5"/>
        <v>3.604499666587003</v>
      </c>
      <c r="AC75" s="109">
        <f t="shared" si="6"/>
        <v>4.4091413603369176</v>
      </c>
      <c r="AD75" s="109">
        <f t="shared" si="7"/>
        <v>0.52331404538409743</v>
      </c>
      <c r="AE75" s="109">
        <f t="shared" si="8"/>
        <v>4.1222047804755562</v>
      </c>
      <c r="AF75" s="109">
        <f t="shared" si="9"/>
        <v>7.4801799980799899</v>
      </c>
      <c r="AG75" s="109">
        <f t="shared" si="10"/>
        <v>4.2079402486636468</v>
      </c>
      <c r="AH75" s="109">
        <f t="shared" si="11"/>
        <v>8.4118115776339835</v>
      </c>
      <c r="AI75" s="109">
        <f t="shared" si="12"/>
        <v>5.8041115734401671</v>
      </c>
      <c r="AJ75" s="109">
        <f t="shared" si="13"/>
        <v>4.4832547493875552</v>
      </c>
      <c r="AK75" s="109">
        <f t="shared" si="14"/>
        <v>1.3848307997726721</v>
      </c>
      <c r="AL75" s="109">
        <f t="shared" si="15"/>
        <v>7.1053925131516138</v>
      </c>
      <c r="AM75" s="109">
        <f t="shared" si="16"/>
        <v>3.3762367149385</v>
      </c>
      <c r="AN75" s="109">
        <f t="shared" si="17"/>
        <v>5.6536950671215465</v>
      </c>
      <c r="AO75" s="109">
        <f t="shared" si="18"/>
        <v>3.8504750019456822</v>
      </c>
      <c r="AP75" s="71"/>
      <c r="AQ75" s="71"/>
      <c r="AR75" s="72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M75" s="72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</row>
    <row r="76" spans="1:84" s="74" customFormat="1" ht="21" x14ac:dyDescent="0.45">
      <c r="A76" s="108">
        <v>43313</v>
      </c>
      <c r="B76" s="109">
        <v>110.68697129584456</v>
      </c>
      <c r="C76" s="109">
        <v>69.405670959351625</v>
      </c>
      <c r="D76" s="109">
        <v>114.13442939098428</v>
      </c>
      <c r="E76" s="109">
        <v>116.70699780587397</v>
      </c>
      <c r="F76" s="109">
        <v>127.46978974476269</v>
      </c>
      <c r="G76" s="109">
        <v>116.63693140452732</v>
      </c>
      <c r="H76" s="109">
        <v>116.79017473714586</v>
      </c>
      <c r="I76" s="109">
        <v>124.03358547897864</v>
      </c>
      <c r="J76" s="109">
        <v>117.30618368278024</v>
      </c>
      <c r="K76" s="109">
        <v>129.30824585945678</v>
      </c>
      <c r="L76" s="109">
        <v>121.92316072568548</v>
      </c>
      <c r="M76" s="109">
        <v>118.20907459639999</v>
      </c>
      <c r="N76" s="109">
        <v>110.39639094751003</v>
      </c>
      <c r="O76" s="109">
        <v>118.86961179783906</v>
      </c>
      <c r="P76" s="109">
        <v>113.92017007599064</v>
      </c>
      <c r="Q76" s="109">
        <v>135.89553571127985</v>
      </c>
      <c r="R76" s="109">
        <v>120.43965073120626</v>
      </c>
      <c r="S76" s="109">
        <v>123.70504057504338</v>
      </c>
      <c r="T76" s="109">
        <v>118.00984895519923</v>
      </c>
      <c r="U76" s="71"/>
      <c r="V76" s="108">
        <v>43313</v>
      </c>
      <c r="W76" s="109">
        <f t="shared" si="0"/>
        <v>3.6677532699046651</v>
      </c>
      <c r="X76" s="109">
        <f t="shared" si="1"/>
        <v>6.529805798877959</v>
      </c>
      <c r="Y76" s="109">
        <f t="shared" si="2"/>
        <v>4.4823490898670286</v>
      </c>
      <c r="Z76" s="109">
        <f t="shared" si="3"/>
        <v>-1.8278461934753238</v>
      </c>
      <c r="AA76" s="109">
        <f t="shared" si="4"/>
        <v>4.6664868980574425</v>
      </c>
      <c r="AB76" s="109">
        <f t="shared" si="5"/>
        <v>2.3632465375176537</v>
      </c>
      <c r="AC76" s="109">
        <f t="shared" si="6"/>
        <v>3.1418415610552586</v>
      </c>
      <c r="AD76" s="109">
        <f t="shared" si="7"/>
        <v>3.3558759367658269</v>
      </c>
      <c r="AE76" s="109">
        <f t="shared" si="8"/>
        <v>1.5695031625803324</v>
      </c>
      <c r="AF76" s="109">
        <f t="shared" si="9"/>
        <v>5.5483026987417361</v>
      </c>
      <c r="AG76" s="109">
        <f t="shared" si="10"/>
        <v>4.0397551627894472</v>
      </c>
      <c r="AH76" s="109">
        <f t="shared" si="11"/>
        <v>9.2413040880553723</v>
      </c>
      <c r="AI76" s="109">
        <f t="shared" si="12"/>
        <v>3.6778577569103845</v>
      </c>
      <c r="AJ76" s="109">
        <f t="shared" si="13"/>
        <v>4.2504829465700027</v>
      </c>
      <c r="AK76" s="109">
        <f t="shared" si="14"/>
        <v>1.2098985861378537</v>
      </c>
      <c r="AL76" s="109">
        <f t="shared" si="15"/>
        <v>4.0173232984463993</v>
      </c>
      <c r="AM76" s="109">
        <f t="shared" si="16"/>
        <v>4.0444061214906384</v>
      </c>
      <c r="AN76" s="109">
        <f t="shared" si="17"/>
        <v>5.5571834206731552</v>
      </c>
      <c r="AO76" s="109">
        <f t="shared" si="18"/>
        <v>3.6098383339814717</v>
      </c>
      <c r="AP76" s="71"/>
      <c r="AQ76" s="71"/>
      <c r="AR76" s="72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M76" s="72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</row>
    <row r="77" spans="1:84" s="74" customFormat="1" ht="21" x14ac:dyDescent="0.45">
      <c r="A77" s="108">
        <v>43344</v>
      </c>
      <c r="B77" s="109">
        <v>105.77229989455702</v>
      </c>
      <c r="C77" s="109">
        <v>68.822077587627135</v>
      </c>
      <c r="D77" s="109">
        <v>107.87440154079005</v>
      </c>
      <c r="E77" s="109">
        <v>116.33858670706512</v>
      </c>
      <c r="F77" s="109">
        <v>118.45664925911224</v>
      </c>
      <c r="G77" s="109">
        <v>117.19057166478899</v>
      </c>
      <c r="H77" s="109">
        <v>118.01623639813926</v>
      </c>
      <c r="I77" s="109">
        <v>124.43507002280342</v>
      </c>
      <c r="J77" s="109">
        <v>114.28648429434428</v>
      </c>
      <c r="K77" s="109">
        <v>133.38775323753541</v>
      </c>
      <c r="L77" s="109">
        <v>122.11208587416878</v>
      </c>
      <c r="M77" s="109">
        <v>114.05778186634271</v>
      </c>
      <c r="N77" s="109">
        <v>112.41911611005075</v>
      </c>
      <c r="O77" s="109">
        <v>119.14350554283996</v>
      </c>
      <c r="P77" s="109">
        <v>105.94267444311818</v>
      </c>
      <c r="Q77" s="109">
        <v>128.66261943258553</v>
      </c>
      <c r="R77" s="109">
        <v>113.44111848625639</v>
      </c>
      <c r="S77" s="109">
        <v>123.27824370071428</v>
      </c>
      <c r="T77" s="109">
        <v>115.44736725854446</v>
      </c>
      <c r="U77" s="71"/>
      <c r="V77" s="108">
        <v>43344</v>
      </c>
      <c r="W77" s="109">
        <f t="shared" si="0"/>
        <v>1.7950515416226978</v>
      </c>
      <c r="X77" s="109">
        <f t="shared" si="1"/>
        <v>8.2600678489998245</v>
      </c>
      <c r="Y77" s="109">
        <f t="shared" si="2"/>
        <v>1.29376237064767</v>
      </c>
      <c r="Z77" s="109">
        <f t="shared" si="3"/>
        <v>-0.68818586981666385</v>
      </c>
      <c r="AA77" s="109">
        <f t="shared" si="4"/>
        <v>3.1200929847164502</v>
      </c>
      <c r="AB77" s="109">
        <f t="shared" si="5"/>
        <v>2.0383937097357148</v>
      </c>
      <c r="AC77" s="109">
        <f t="shared" si="6"/>
        <v>5.1648462465198435</v>
      </c>
      <c r="AD77" s="109">
        <f t="shared" si="7"/>
        <v>7.8628688142168102</v>
      </c>
      <c r="AE77" s="109">
        <f t="shared" si="8"/>
        <v>2.283168015624554</v>
      </c>
      <c r="AF77" s="109">
        <f t="shared" si="9"/>
        <v>5.5042427333827533</v>
      </c>
      <c r="AG77" s="109">
        <f t="shared" si="10"/>
        <v>4.1628682894534705</v>
      </c>
      <c r="AH77" s="109">
        <f t="shared" si="11"/>
        <v>10.06974000498721</v>
      </c>
      <c r="AI77" s="109">
        <f t="shared" si="12"/>
        <v>2.8362338734537929</v>
      </c>
      <c r="AJ77" s="109">
        <f t="shared" si="13"/>
        <v>4.9287921474457335</v>
      </c>
      <c r="AK77" s="109">
        <f t="shared" si="14"/>
        <v>1.1906189281621238</v>
      </c>
      <c r="AL77" s="109">
        <f t="shared" si="15"/>
        <v>2.289095672876897</v>
      </c>
      <c r="AM77" s="109">
        <f t="shared" si="16"/>
        <v>1.6920879332553938</v>
      </c>
      <c r="AN77" s="109">
        <f t="shared" si="17"/>
        <v>5.6306140511281484</v>
      </c>
      <c r="AO77" s="109">
        <f t="shared" si="18"/>
        <v>3.0189062723809315</v>
      </c>
      <c r="AP77" s="71"/>
      <c r="AQ77" s="71"/>
      <c r="AR77" s="72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M77" s="72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</row>
    <row r="78" spans="1:84" s="74" customFormat="1" ht="21" x14ac:dyDescent="0.45">
      <c r="A78" s="108">
        <v>43374</v>
      </c>
      <c r="B78" s="109">
        <v>103.96450095027876</v>
      </c>
      <c r="C78" s="109">
        <v>65.19474737911824</v>
      </c>
      <c r="D78" s="109">
        <v>113.46981725392385</v>
      </c>
      <c r="E78" s="109">
        <v>122.59030983137598</v>
      </c>
      <c r="F78" s="109">
        <v>127.0259584663393</v>
      </c>
      <c r="G78" s="109">
        <v>119.81320010175378</v>
      </c>
      <c r="H78" s="109">
        <v>121.11305755062358</v>
      </c>
      <c r="I78" s="109">
        <v>133.04523625998792</v>
      </c>
      <c r="J78" s="109">
        <v>120.25888019614128</v>
      </c>
      <c r="K78" s="109">
        <v>132.71314794704651</v>
      </c>
      <c r="L78" s="109">
        <v>123.84677878793622</v>
      </c>
      <c r="M78" s="109">
        <v>126.48411278322254</v>
      </c>
      <c r="N78" s="109">
        <v>116.95455699606634</v>
      </c>
      <c r="O78" s="109">
        <v>118.26120881103542</v>
      </c>
      <c r="P78" s="109">
        <v>90.850175745025894</v>
      </c>
      <c r="Q78" s="109">
        <v>137.14131796548716</v>
      </c>
      <c r="R78" s="109">
        <v>118.15901643535727</v>
      </c>
      <c r="S78" s="109">
        <v>126.95414213970962</v>
      </c>
      <c r="T78" s="109">
        <v>118.05227064071046</v>
      </c>
      <c r="U78" s="71"/>
      <c r="V78" s="108">
        <v>43374</v>
      </c>
      <c r="W78" s="109">
        <f t="shared" si="0"/>
        <v>2.1722720527818069</v>
      </c>
      <c r="X78" s="109">
        <f t="shared" si="1"/>
        <v>4.0617686891542064</v>
      </c>
      <c r="Y78" s="109">
        <f t="shared" si="2"/>
        <v>4.2752361775637127</v>
      </c>
      <c r="Z78" s="109">
        <f t="shared" si="3"/>
        <v>-1.1330493623440958</v>
      </c>
      <c r="AA78" s="109">
        <f t="shared" si="4"/>
        <v>10.816400007791671</v>
      </c>
      <c r="AB78" s="109">
        <f t="shared" si="5"/>
        <v>2.4290036180947112</v>
      </c>
      <c r="AC78" s="109">
        <f t="shared" si="6"/>
        <v>4.7440280529906289</v>
      </c>
      <c r="AD78" s="109">
        <f t="shared" si="7"/>
        <v>6.4062257548133772</v>
      </c>
      <c r="AE78" s="109">
        <f t="shared" si="8"/>
        <v>0.19147599979451968</v>
      </c>
      <c r="AF78" s="109">
        <f t="shared" si="9"/>
        <v>5.5810959806223792</v>
      </c>
      <c r="AG78" s="109">
        <f t="shared" si="10"/>
        <v>4.4464427583236699</v>
      </c>
      <c r="AH78" s="109">
        <f t="shared" si="11"/>
        <v>11.04484191546959</v>
      </c>
      <c r="AI78" s="109">
        <f t="shared" si="12"/>
        <v>1.5192305649928812</v>
      </c>
      <c r="AJ78" s="109">
        <f t="shared" si="13"/>
        <v>4.5926704536438478</v>
      </c>
      <c r="AK78" s="109">
        <f t="shared" si="14"/>
        <v>1.3256026864842738</v>
      </c>
      <c r="AL78" s="109">
        <f t="shared" si="15"/>
        <v>6.6082363209700361</v>
      </c>
      <c r="AM78" s="109">
        <f t="shared" si="16"/>
        <v>2.2108141437761759</v>
      </c>
      <c r="AN78" s="109">
        <f t="shared" si="17"/>
        <v>6.6655139334450837</v>
      </c>
      <c r="AO78" s="109">
        <f t="shared" si="18"/>
        <v>3.9095355110815717</v>
      </c>
      <c r="AP78" s="71"/>
      <c r="AQ78" s="71"/>
      <c r="AR78" s="72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M78" s="72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</row>
    <row r="79" spans="1:84" s="74" customFormat="1" ht="21" x14ac:dyDescent="0.45">
      <c r="A79" s="108">
        <v>43405</v>
      </c>
      <c r="B79" s="109">
        <v>109.8727061108293</v>
      </c>
      <c r="C79" s="109">
        <v>71.161194252159035</v>
      </c>
      <c r="D79" s="109">
        <v>118.24373256459896</v>
      </c>
      <c r="E79" s="109">
        <v>123.48003144636129</v>
      </c>
      <c r="F79" s="109">
        <v>129.13651890008791</v>
      </c>
      <c r="G79" s="109">
        <v>122.45751254237443</v>
      </c>
      <c r="H79" s="109">
        <v>125.26428363723414</v>
      </c>
      <c r="I79" s="109">
        <v>132.14185632932416</v>
      </c>
      <c r="J79" s="109">
        <v>128.79583271078735</v>
      </c>
      <c r="K79" s="109">
        <v>141.9978358709152</v>
      </c>
      <c r="L79" s="109">
        <v>124.54678886571563</v>
      </c>
      <c r="M79" s="109">
        <v>129.38919236849915</v>
      </c>
      <c r="N79" s="109">
        <v>124.85406906762397</v>
      </c>
      <c r="O79" s="109">
        <v>119.16137637654187</v>
      </c>
      <c r="P79" s="109">
        <v>88.423027979588426</v>
      </c>
      <c r="Q79" s="109">
        <v>133.52997492755358</v>
      </c>
      <c r="R79" s="109">
        <v>115.40264594423286</v>
      </c>
      <c r="S79" s="109">
        <v>132.12885076231225</v>
      </c>
      <c r="T79" s="109">
        <v>121.16419592973145</v>
      </c>
      <c r="U79" s="71"/>
      <c r="V79" s="108">
        <v>43405</v>
      </c>
      <c r="W79" s="109">
        <f t="shared" si="0"/>
        <v>0.16146714823501895</v>
      </c>
      <c r="X79" s="109">
        <f t="shared" si="1"/>
        <v>19.043181496875832</v>
      </c>
      <c r="Y79" s="109">
        <f t="shared" si="2"/>
        <v>-0.26869602231160172</v>
      </c>
      <c r="Z79" s="109">
        <f t="shared" si="3"/>
        <v>-1.6433903999993618</v>
      </c>
      <c r="AA79" s="109">
        <f t="shared" si="4"/>
        <v>8.8317541002593885</v>
      </c>
      <c r="AB79" s="109">
        <f t="shared" si="5"/>
        <v>1.5309167881377448</v>
      </c>
      <c r="AC79" s="109">
        <f t="shared" si="6"/>
        <v>5.667812535045428</v>
      </c>
      <c r="AD79" s="109">
        <f t="shared" si="7"/>
        <v>8.033280055907241</v>
      </c>
      <c r="AE79" s="109">
        <f t="shared" si="8"/>
        <v>11.643061829461658</v>
      </c>
      <c r="AF79" s="109">
        <f t="shared" si="9"/>
        <v>11.305065358514412</v>
      </c>
      <c r="AG79" s="109">
        <f t="shared" si="10"/>
        <v>4.5343494239482851</v>
      </c>
      <c r="AH79" s="109">
        <f t="shared" si="11"/>
        <v>10.389270925831198</v>
      </c>
      <c r="AI79" s="109">
        <f t="shared" si="12"/>
        <v>1.1793579921274215</v>
      </c>
      <c r="AJ79" s="109">
        <f t="shared" si="13"/>
        <v>5.0501376851908901</v>
      </c>
      <c r="AK79" s="109">
        <f t="shared" si="14"/>
        <v>1.664768247268043</v>
      </c>
      <c r="AL79" s="109">
        <f t="shared" si="15"/>
        <v>6.8191400211311475</v>
      </c>
      <c r="AM79" s="109">
        <f t="shared" si="16"/>
        <v>4.0718311078689027</v>
      </c>
      <c r="AN79" s="109">
        <f t="shared" si="17"/>
        <v>6.2864717624655952</v>
      </c>
      <c r="AO79" s="109">
        <f t="shared" si="18"/>
        <v>3.6303895504815387</v>
      </c>
      <c r="AP79" s="71"/>
      <c r="AQ79" s="71"/>
      <c r="AR79" s="72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M79" s="72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</row>
    <row r="80" spans="1:84" s="74" customFormat="1" ht="21" x14ac:dyDescent="0.45">
      <c r="A80" s="110">
        <v>43435</v>
      </c>
      <c r="B80" s="111">
        <v>115.611728566986</v>
      </c>
      <c r="C80" s="111">
        <v>64.825099094349966</v>
      </c>
      <c r="D80" s="111">
        <v>124.08717497993472</v>
      </c>
      <c r="E80" s="111">
        <v>128.62632010710814</v>
      </c>
      <c r="F80" s="111">
        <v>123.50094216421063</v>
      </c>
      <c r="G80" s="111">
        <v>122.45474223564594</v>
      </c>
      <c r="H80" s="111">
        <v>128.3290662490088</v>
      </c>
      <c r="I80" s="111">
        <v>158.73451129480875</v>
      </c>
      <c r="J80" s="111">
        <v>141.9744902741281</v>
      </c>
      <c r="K80" s="111">
        <v>144.65216291886929</v>
      </c>
      <c r="L80" s="111">
        <v>125.45665179799647</v>
      </c>
      <c r="M80" s="111">
        <v>136.96924992987195</v>
      </c>
      <c r="N80" s="111">
        <v>137.7397893822731</v>
      </c>
      <c r="O80" s="111">
        <v>119.85852355867326</v>
      </c>
      <c r="P80" s="111">
        <v>99.679277443315897</v>
      </c>
      <c r="Q80" s="111">
        <v>133.98465671327199</v>
      </c>
      <c r="R80" s="111">
        <v>113.65384234838633</v>
      </c>
      <c r="S80" s="111">
        <v>134.21576525198535</v>
      </c>
      <c r="T80" s="111">
        <v>125.19421314323006</v>
      </c>
      <c r="U80" s="71"/>
      <c r="V80" s="110">
        <v>43435</v>
      </c>
      <c r="W80" s="111">
        <f t="shared" si="0"/>
        <v>0.72533627913892929</v>
      </c>
      <c r="X80" s="111">
        <f t="shared" si="1"/>
        <v>4.3341338745155298</v>
      </c>
      <c r="Y80" s="111">
        <f t="shared" si="2"/>
        <v>2.2587385154088793</v>
      </c>
      <c r="Z80" s="111">
        <f t="shared" si="3"/>
        <v>2.3526899550433029</v>
      </c>
      <c r="AA80" s="111">
        <f t="shared" si="4"/>
        <v>7.7794135662271344</v>
      </c>
      <c r="AB80" s="111">
        <f t="shared" si="5"/>
        <v>0.50612473257109514</v>
      </c>
      <c r="AC80" s="111">
        <f t="shared" si="6"/>
        <v>2.4987911916307723</v>
      </c>
      <c r="AD80" s="111">
        <f t="shared" si="7"/>
        <v>7.3876426571375191</v>
      </c>
      <c r="AE80" s="111">
        <f t="shared" si="8"/>
        <v>-5.7856625098861514</v>
      </c>
      <c r="AF80" s="111">
        <f t="shared" si="9"/>
        <v>2.8874032207290696</v>
      </c>
      <c r="AG80" s="111">
        <f t="shared" si="10"/>
        <v>4.0889432887692152</v>
      </c>
      <c r="AH80" s="111">
        <f t="shared" si="11"/>
        <v>6.5349489710275606</v>
      </c>
      <c r="AI80" s="111">
        <f t="shared" si="12"/>
        <v>2.2247589139381887</v>
      </c>
      <c r="AJ80" s="111">
        <f t="shared" si="13"/>
        <v>3.2919139879722223</v>
      </c>
      <c r="AK80" s="111">
        <f t="shared" si="14"/>
        <v>2.1432018680707756</v>
      </c>
      <c r="AL80" s="111">
        <f t="shared" si="15"/>
        <v>-3.4946243997914195</v>
      </c>
      <c r="AM80" s="111">
        <f t="shared" si="16"/>
        <v>4.3254039552193717</v>
      </c>
      <c r="AN80" s="111">
        <f t="shared" si="17"/>
        <v>3.6936158048616221</v>
      </c>
      <c r="AO80" s="111">
        <f t="shared" si="18"/>
        <v>2.0918136858971224</v>
      </c>
      <c r="AP80" s="71"/>
      <c r="AQ80" s="71"/>
      <c r="AR80" s="72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M80" s="72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</row>
    <row r="81" spans="1:84" s="74" customFormat="1" ht="21" x14ac:dyDescent="0.45">
      <c r="A81" s="77">
        <v>43466</v>
      </c>
      <c r="B81" s="78">
        <v>120.98724892425358</v>
      </c>
      <c r="C81" s="78">
        <v>64.089434835957277</v>
      </c>
      <c r="D81" s="78">
        <v>122.29810892283038</v>
      </c>
      <c r="E81" s="78">
        <v>125.78549614199657</v>
      </c>
      <c r="F81" s="78">
        <v>107.54941724709195</v>
      </c>
      <c r="G81" s="78">
        <v>120.17800147998486</v>
      </c>
      <c r="H81" s="78">
        <v>122.28371246517126</v>
      </c>
      <c r="I81" s="78">
        <v>122.3275787419422</v>
      </c>
      <c r="J81" s="78">
        <v>133.35816804048557</v>
      </c>
      <c r="K81" s="78">
        <v>149.52623254273684</v>
      </c>
      <c r="L81" s="78">
        <v>124.29964861923088</v>
      </c>
      <c r="M81" s="78">
        <v>115.25312258074945</v>
      </c>
      <c r="N81" s="78">
        <v>119.73329561705539</v>
      </c>
      <c r="O81" s="78">
        <v>116.54236588223419</v>
      </c>
      <c r="P81" s="78">
        <v>111.81593505840316</v>
      </c>
      <c r="Q81" s="78">
        <v>124.24163386425681</v>
      </c>
      <c r="R81" s="78">
        <v>119.42062741847315</v>
      </c>
      <c r="S81" s="78">
        <v>132.63127745121568</v>
      </c>
      <c r="T81" s="78">
        <v>121.91605379880613</v>
      </c>
      <c r="U81" s="71"/>
      <c r="V81" s="77">
        <v>43466</v>
      </c>
      <c r="W81" s="78">
        <f t="shared" si="0"/>
        <v>3.5069629187373579</v>
      </c>
      <c r="X81" s="78">
        <f t="shared" si="1"/>
        <v>-0.88901561479387681</v>
      </c>
      <c r="Y81" s="78">
        <f t="shared" si="2"/>
        <v>2.9824205415049647</v>
      </c>
      <c r="Z81" s="78">
        <f t="shared" si="3"/>
        <v>0.42912343288365662</v>
      </c>
      <c r="AA81" s="78">
        <f t="shared" si="4"/>
        <v>4.346243769207689</v>
      </c>
      <c r="AB81" s="78">
        <f t="shared" si="5"/>
        <v>2.2528479078148962</v>
      </c>
      <c r="AC81" s="78">
        <f t="shared" si="6"/>
        <v>4.5097562844159853</v>
      </c>
      <c r="AD81" s="78">
        <f t="shared" si="7"/>
        <v>5.7854367899310262</v>
      </c>
      <c r="AE81" s="78">
        <f t="shared" si="8"/>
        <v>17.915971373674239</v>
      </c>
      <c r="AF81" s="78">
        <f t="shared" si="9"/>
        <v>1.3635894740098706</v>
      </c>
      <c r="AG81" s="78">
        <f t="shared" si="10"/>
        <v>4.6275290527182591</v>
      </c>
      <c r="AH81" s="78">
        <f t="shared" si="11"/>
        <v>5.5830141621054992</v>
      </c>
      <c r="AI81" s="78">
        <f t="shared" si="12"/>
        <v>3.047761757934154</v>
      </c>
      <c r="AJ81" s="78">
        <f t="shared" si="13"/>
        <v>3.291013409676097</v>
      </c>
      <c r="AK81" s="78">
        <f t="shared" si="14"/>
        <v>2.494487678729314</v>
      </c>
      <c r="AL81" s="78">
        <f t="shared" si="15"/>
        <v>-3.2372257840579124</v>
      </c>
      <c r="AM81" s="78">
        <f t="shared" si="16"/>
        <v>1.7401885426329642</v>
      </c>
      <c r="AN81" s="78">
        <f t="shared" si="17"/>
        <v>4.36428328207748</v>
      </c>
      <c r="AO81" s="78">
        <f t="shared" si="18"/>
        <v>3.5574282330961751</v>
      </c>
      <c r="AP81" s="71"/>
      <c r="AQ81" s="71"/>
      <c r="AR81" s="72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M81" s="72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</row>
    <row r="82" spans="1:84" s="74" customFormat="1" ht="21" x14ac:dyDescent="0.45">
      <c r="A82" s="69">
        <v>43497</v>
      </c>
      <c r="B82" s="70">
        <v>125.98649473654841</v>
      </c>
      <c r="C82" s="70">
        <v>65.035970624795468</v>
      </c>
      <c r="D82" s="70">
        <v>122.28176620001788</v>
      </c>
      <c r="E82" s="70">
        <v>119.99482088235983</v>
      </c>
      <c r="F82" s="70">
        <v>121.07544562629653</v>
      </c>
      <c r="G82" s="70">
        <v>119.11180411826986</v>
      </c>
      <c r="H82" s="70">
        <v>120.9207062951248</v>
      </c>
      <c r="I82" s="70">
        <v>118.24804271353158</v>
      </c>
      <c r="J82" s="70">
        <v>122.23309971032364</v>
      </c>
      <c r="K82" s="70">
        <v>136.20295605767802</v>
      </c>
      <c r="L82" s="70">
        <v>123.9223508445266</v>
      </c>
      <c r="M82" s="70">
        <v>116.69377141533306</v>
      </c>
      <c r="N82" s="70">
        <v>121.68561548486139</v>
      </c>
      <c r="O82" s="70">
        <v>119.89569087911931</v>
      </c>
      <c r="P82" s="70">
        <v>128.44598065724742</v>
      </c>
      <c r="Q82" s="70">
        <v>131.16532520054668</v>
      </c>
      <c r="R82" s="70">
        <v>115.41266932852577</v>
      </c>
      <c r="S82" s="70">
        <v>131.20844947617431</v>
      </c>
      <c r="T82" s="70">
        <v>122.67318302855887</v>
      </c>
      <c r="U82" s="71"/>
      <c r="V82" s="69">
        <v>43497</v>
      </c>
      <c r="W82" s="70">
        <f t="shared" si="0"/>
        <v>2.5245609382535292</v>
      </c>
      <c r="X82" s="70">
        <f t="shared" si="1"/>
        <v>2.2773105891229051</v>
      </c>
      <c r="Y82" s="70">
        <f t="shared" si="2"/>
        <v>3.3348928410353409</v>
      </c>
      <c r="Z82" s="70">
        <f t="shared" si="3"/>
        <v>-2.8902675292581534</v>
      </c>
      <c r="AA82" s="70">
        <f t="shared" si="4"/>
        <v>11.153467071489786</v>
      </c>
      <c r="AB82" s="70">
        <f t="shared" si="5"/>
        <v>4.4760176519252468</v>
      </c>
      <c r="AC82" s="70">
        <f t="shared" si="6"/>
        <v>3.4522411403059579</v>
      </c>
      <c r="AD82" s="70">
        <f t="shared" si="7"/>
        <v>8.4012501999665545</v>
      </c>
      <c r="AE82" s="70">
        <f t="shared" si="8"/>
        <v>7.5707063123107758</v>
      </c>
      <c r="AF82" s="70">
        <f t="shared" si="9"/>
        <v>6.6058287382208931</v>
      </c>
      <c r="AG82" s="70">
        <f t="shared" si="10"/>
        <v>4.5590396544937732</v>
      </c>
      <c r="AH82" s="70">
        <f t="shared" si="11"/>
        <v>5.4899979036563167</v>
      </c>
      <c r="AI82" s="70">
        <f t="shared" si="12"/>
        <v>4.9384017084094864</v>
      </c>
      <c r="AJ82" s="70">
        <f t="shared" si="13"/>
        <v>1.3862896597170788</v>
      </c>
      <c r="AK82" s="70">
        <f t="shared" si="14"/>
        <v>0.88427390849352605</v>
      </c>
      <c r="AL82" s="70">
        <f t="shared" si="15"/>
        <v>3.1154811843393304</v>
      </c>
      <c r="AM82" s="70">
        <f t="shared" si="16"/>
        <v>1.0943969888071621</v>
      </c>
      <c r="AN82" s="70">
        <f t="shared" si="17"/>
        <v>7.1181035259772614</v>
      </c>
      <c r="AO82" s="70">
        <f t="shared" si="18"/>
        <v>4.178623864217073</v>
      </c>
      <c r="AP82" s="71"/>
      <c r="AQ82" s="71"/>
      <c r="AR82" s="72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M82" s="72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</row>
    <row r="83" spans="1:84" s="74" customFormat="1" ht="21" x14ac:dyDescent="0.45">
      <c r="A83" s="69">
        <v>43525</v>
      </c>
      <c r="B83" s="70">
        <v>132.24756587499931</v>
      </c>
      <c r="C83" s="70">
        <v>65.409925312735638</v>
      </c>
      <c r="D83" s="70">
        <v>127.09851683579933</v>
      </c>
      <c r="E83" s="70">
        <v>123.92909548211104</v>
      </c>
      <c r="F83" s="70">
        <v>115.03209142697092</v>
      </c>
      <c r="G83" s="70">
        <v>120.64133864478032</v>
      </c>
      <c r="H83" s="70">
        <v>123.59824514974363</v>
      </c>
      <c r="I83" s="70">
        <v>134.72788905141849</v>
      </c>
      <c r="J83" s="70">
        <v>124.20449239134879</v>
      </c>
      <c r="K83" s="70">
        <v>139.62949477787092</v>
      </c>
      <c r="L83" s="70">
        <v>125.14464605686504</v>
      </c>
      <c r="M83" s="70">
        <v>119.84703426778326</v>
      </c>
      <c r="N83" s="70">
        <v>129.07665699339088</v>
      </c>
      <c r="O83" s="70">
        <v>121.51169370993777</v>
      </c>
      <c r="P83" s="70">
        <v>130.06578159550031</v>
      </c>
      <c r="Q83" s="70">
        <v>137.92836758189827</v>
      </c>
      <c r="R83" s="70">
        <v>120.81855247409617</v>
      </c>
      <c r="S83" s="70">
        <v>133.96235191479775</v>
      </c>
      <c r="T83" s="70">
        <v>125.94286993142036</v>
      </c>
      <c r="U83" s="71"/>
      <c r="V83" s="69">
        <v>43525</v>
      </c>
      <c r="W83" s="70">
        <f t="shared" si="0"/>
        <v>2.306722522227389</v>
      </c>
      <c r="X83" s="70">
        <f t="shared" si="1"/>
        <v>1.6410617661014442</v>
      </c>
      <c r="Y83" s="70">
        <f t="shared" si="2"/>
        <v>1.0881456735954771</v>
      </c>
      <c r="Z83" s="70">
        <f t="shared" si="3"/>
        <v>-1.0163361974663445</v>
      </c>
      <c r="AA83" s="70">
        <f t="shared" si="4"/>
        <v>9.1273141783000398</v>
      </c>
      <c r="AB83" s="70">
        <f t="shared" si="5"/>
        <v>4.9032544162856055</v>
      </c>
      <c r="AC83" s="70">
        <f t="shared" si="6"/>
        <v>2.504467180944502</v>
      </c>
      <c r="AD83" s="70">
        <f t="shared" si="7"/>
        <v>2.510092319747443</v>
      </c>
      <c r="AE83" s="70">
        <f t="shared" si="8"/>
        <v>2.3560332735176956</v>
      </c>
      <c r="AF83" s="70">
        <f t="shared" si="9"/>
        <v>7.492564787385021</v>
      </c>
      <c r="AG83" s="70">
        <f t="shared" si="10"/>
        <v>4.2245163877434209</v>
      </c>
      <c r="AH83" s="70">
        <f t="shared" si="11"/>
        <v>3.6876155793412124</v>
      </c>
      <c r="AI83" s="70">
        <f t="shared" si="12"/>
        <v>4.8745220519953278</v>
      </c>
      <c r="AJ83" s="70">
        <f t="shared" si="13"/>
        <v>1.1714420174617999</v>
      </c>
      <c r="AK83" s="70">
        <f t="shared" si="14"/>
        <v>1.0534898787567926</v>
      </c>
      <c r="AL83" s="70">
        <f t="shared" si="15"/>
        <v>2.86000748408064</v>
      </c>
      <c r="AM83" s="70">
        <f t="shared" si="16"/>
        <v>0.55639472692928393</v>
      </c>
      <c r="AN83" s="70">
        <f t="shared" si="17"/>
        <v>8.8249752890376669</v>
      </c>
      <c r="AO83" s="70">
        <f t="shared" si="18"/>
        <v>3.4592486835351508</v>
      </c>
      <c r="AP83" s="71"/>
      <c r="AQ83" s="71"/>
      <c r="AR83" s="72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M83" s="72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</row>
    <row r="84" spans="1:84" s="74" customFormat="1" ht="21" x14ac:dyDescent="0.45">
      <c r="A84" s="69">
        <v>43556</v>
      </c>
      <c r="B84" s="70">
        <v>117.21070673441409</v>
      </c>
      <c r="C84" s="70">
        <v>68.324689359088566</v>
      </c>
      <c r="D84" s="70">
        <v>124.30079337148531</v>
      </c>
      <c r="E84" s="70">
        <v>119.87685710844738</v>
      </c>
      <c r="F84" s="70">
        <v>130.79807568673991</v>
      </c>
      <c r="G84" s="70">
        <v>121.3503692165332</v>
      </c>
      <c r="H84" s="70">
        <v>122.22827310274087</v>
      </c>
      <c r="I84" s="70">
        <v>133.02926836892345</v>
      </c>
      <c r="J84" s="70">
        <v>128.55441228744883</v>
      </c>
      <c r="K84" s="70">
        <v>140.83688378035669</v>
      </c>
      <c r="L84" s="70">
        <v>125.70841626711109</v>
      </c>
      <c r="M84" s="70">
        <v>125.46068217490605</v>
      </c>
      <c r="N84" s="70">
        <v>121.82139222459391</v>
      </c>
      <c r="O84" s="70">
        <v>121.39779195295307</v>
      </c>
      <c r="P84" s="70">
        <v>113.30331848610736</v>
      </c>
      <c r="Q84" s="70">
        <v>131.39658080536552</v>
      </c>
      <c r="R84" s="70">
        <v>118.29226157770191</v>
      </c>
      <c r="S84" s="70">
        <v>136.39068088549914</v>
      </c>
      <c r="T84" s="70">
        <v>123.97271227557616</v>
      </c>
      <c r="U84" s="71"/>
      <c r="V84" s="69">
        <v>43556</v>
      </c>
      <c r="W84" s="70">
        <f t="shared" si="0"/>
        <v>0.47876738112233852</v>
      </c>
      <c r="X84" s="70">
        <f t="shared" si="1"/>
        <v>-1.0347930898583115</v>
      </c>
      <c r="Y84" s="70">
        <f t="shared" si="2"/>
        <v>2.6442100473339565</v>
      </c>
      <c r="Z84" s="70">
        <f t="shared" si="3"/>
        <v>2.529063804241531</v>
      </c>
      <c r="AA84" s="70">
        <f t="shared" si="4"/>
        <v>18.679467632105457</v>
      </c>
      <c r="AB84" s="70">
        <f t="shared" si="5"/>
        <v>4.0635914894848781</v>
      </c>
      <c r="AC84" s="70">
        <f t="shared" si="6"/>
        <v>1.3131056304798392</v>
      </c>
      <c r="AD84" s="70">
        <f t="shared" si="7"/>
        <v>11.350409691821014</v>
      </c>
      <c r="AE84" s="70">
        <f t="shared" si="8"/>
        <v>1.1002837200890809</v>
      </c>
      <c r="AF84" s="70">
        <f t="shared" si="9"/>
        <v>7.0281674087501642</v>
      </c>
      <c r="AG84" s="70">
        <f t="shared" si="10"/>
        <v>4.1585644187243531</v>
      </c>
      <c r="AH84" s="70">
        <f t="shared" si="11"/>
        <v>5.0115072619339287</v>
      </c>
      <c r="AI84" s="70">
        <f t="shared" si="12"/>
        <v>1.4116914027155758E-2</v>
      </c>
      <c r="AJ84" s="70">
        <f t="shared" si="13"/>
        <v>1.4331869022647652</v>
      </c>
      <c r="AK84" s="70">
        <f t="shared" si="14"/>
        <v>0.84974691510670652</v>
      </c>
      <c r="AL84" s="70">
        <f t="shared" si="15"/>
        <v>-1.9853458174985121</v>
      </c>
      <c r="AM84" s="70">
        <f t="shared" si="16"/>
        <v>-2.1198737392383293</v>
      </c>
      <c r="AN84" s="70">
        <f t="shared" si="17"/>
        <v>9.5134389513190882</v>
      </c>
      <c r="AO84" s="70">
        <f t="shared" si="18"/>
        <v>3.7463225576558727</v>
      </c>
      <c r="AP84" s="71"/>
      <c r="AQ84" s="71"/>
      <c r="AR84" s="72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M84" s="72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</row>
    <row r="85" spans="1:84" s="74" customFormat="1" ht="21" x14ac:dyDescent="0.45">
      <c r="A85" s="69">
        <v>43586</v>
      </c>
      <c r="B85" s="70">
        <v>112.77171113896279</v>
      </c>
      <c r="C85" s="70">
        <v>80.13374902242083</v>
      </c>
      <c r="D85" s="70">
        <v>124.9153119134341</v>
      </c>
      <c r="E85" s="70">
        <v>112.87018909893305</v>
      </c>
      <c r="F85" s="70">
        <v>138.21534668018387</v>
      </c>
      <c r="G85" s="70">
        <v>119.55618520467824</v>
      </c>
      <c r="H85" s="70">
        <v>122.94551000056047</v>
      </c>
      <c r="I85" s="70">
        <v>134.86324931405298</v>
      </c>
      <c r="J85" s="70">
        <v>127.50343629596769</v>
      </c>
      <c r="K85" s="70">
        <v>148.36981186962373</v>
      </c>
      <c r="L85" s="70">
        <v>126.44108435455108</v>
      </c>
      <c r="M85" s="70">
        <v>122.13298620617081</v>
      </c>
      <c r="N85" s="70">
        <v>120.09614200226932</v>
      </c>
      <c r="O85" s="70">
        <v>122.32953590604789</v>
      </c>
      <c r="P85" s="70">
        <v>105.46628988017231</v>
      </c>
      <c r="Q85" s="70">
        <v>141.61593287455375</v>
      </c>
      <c r="R85" s="70">
        <v>121.28029143365194</v>
      </c>
      <c r="S85" s="70">
        <v>134.53818076333451</v>
      </c>
      <c r="T85" s="70">
        <v>123.67936959146709</v>
      </c>
      <c r="U85" s="71"/>
      <c r="V85" s="69">
        <v>43586</v>
      </c>
      <c r="W85" s="70">
        <f t="shared" ref="W85:W86" si="19">B85/B73*100-100</f>
        <v>0.40758521698312222</v>
      </c>
      <c r="X85" s="70">
        <f t="shared" ref="X85:X86" si="20">C85/C73*100-100</f>
        <v>10.700768157625504</v>
      </c>
      <c r="Y85" s="70">
        <f t="shared" ref="Y85:Y86" si="21">D85/D73*100-100</f>
        <v>6.3910380880703599</v>
      </c>
      <c r="Z85" s="70">
        <f t="shared" ref="Z85:Z86" si="22">E85/E73*100-100</f>
        <v>0.10191952824915518</v>
      </c>
      <c r="AA85" s="70">
        <f t="shared" ref="AA85:AA86" si="23">F85/F73*100-100</f>
        <v>14.93737406727567</v>
      </c>
      <c r="AB85" s="70">
        <f t="shared" ref="AB85:AB86" si="24">G85/G73*100-100</f>
        <v>3.0682501539936169</v>
      </c>
      <c r="AC85" s="70">
        <f t="shared" ref="AC85:AC86" si="25">H85/H73*100-100</f>
        <v>2.9035877598265785</v>
      </c>
      <c r="AD85" s="70">
        <f t="shared" ref="AD85:AD86" si="26">I85/I73*100-100</f>
        <v>8.8713142259743307</v>
      </c>
      <c r="AE85" s="70">
        <f t="shared" ref="AE85:AE86" si="27">J85/J73*100-100</f>
        <v>-5.4569986162912016</v>
      </c>
      <c r="AF85" s="70">
        <f t="shared" ref="AF85:AF86" si="28">K85/K73*100-100</f>
        <v>9.9528901416894939</v>
      </c>
      <c r="AG85" s="70">
        <f t="shared" ref="AG85:AG86" si="29">L85/L73*100-100</f>
        <v>4.3911320518125478</v>
      </c>
      <c r="AH85" s="70">
        <f t="shared" ref="AH85:AH86" si="30">M85/M73*100-100</f>
        <v>5.4077903528861668</v>
      </c>
      <c r="AI85" s="70">
        <f t="shared" ref="AI85:AI86" si="31">N85/N73*100-100</f>
        <v>0.89419029609099709</v>
      </c>
      <c r="AJ85" s="70">
        <f t="shared" ref="AJ85:AJ86" si="32">O85/O73*100-100</f>
        <v>2.7634962237909519</v>
      </c>
      <c r="AK85" s="70">
        <f t="shared" ref="AK85:AK86" si="33">P85/P73*100-100</f>
        <v>0.7928117922696174</v>
      </c>
      <c r="AL85" s="70">
        <f t="shared" ref="AL85:AL86" si="34">Q85/Q73*100-100</f>
        <v>6.0921431453457018</v>
      </c>
      <c r="AM85" s="70">
        <f t="shared" ref="AM85:AM86" si="35">R85/R73*100-100</f>
        <v>2.0385592742535863</v>
      </c>
      <c r="AN85" s="70">
        <f t="shared" ref="AN85:AN86" si="36">S85/S73*100-100</f>
        <v>8.3409978152077002</v>
      </c>
      <c r="AO85" s="70">
        <f t="shared" ref="AO85:AO86" si="37">T85/T73*100-100</f>
        <v>4.2251891918971864</v>
      </c>
      <c r="AP85" s="71"/>
      <c r="AQ85" s="71"/>
      <c r="AR85" s="72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M85" s="72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</row>
    <row r="86" spans="1:84" s="74" customFormat="1" ht="21" x14ac:dyDescent="0.45">
      <c r="A86" s="69">
        <v>43617</v>
      </c>
      <c r="B86" s="70">
        <v>107.70792368469851</v>
      </c>
      <c r="C86" s="70">
        <v>65.290315263605322</v>
      </c>
      <c r="D86" s="70">
        <v>117.68182576439123</v>
      </c>
      <c r="E86" s="70">
        <v>110.02441090512808</v>
      </c>
      <c r="F86" s="70">
        <v>130.21412001223445</v>
      </c>
      <c r="G86" s="70">
        <v>117.80462988839351</v>
      </c>
      <c r="H86" s="70">
        <v>118.84367238188685</v>
      </c>
      <c r="I86" s="70">
        <v>136.47371509351942</v>
      </c>
      <c r="J86" s="70">
        <v>124.29941233792144</v>
      </c>
      <c r="K86" s="70">
        <v>143.51765399946589</v>
      </c>
      <c r="L86" s="70">
        <v>126.5831550480445</v>
      </c>
      <c r="M86" s="70">
        <v>118.0792596036907</v>
      </c>
      <c r="N86" s="70">
        <v>119.53361888649845</v>
      </c>
      <c r="O86" s="70">
        <v>122.99942013591162</v>
      </c>
      <c r="P86" s="70">
        <v>105.4783966185846</v>
      </c>
      <c r="Q86" s="70">
        <v>138.72978620630519</v>
      </c>
      <c r="R86" s="70">
        <v>119.24482253367999</v>
      </c>
      <c r="S86" s="70">
        <v>132.01694207695948</v>
      </c>
      <c r="T86" s="70">
        <v>120.49404589940934</v>
      </c>
      <c r="U86" s="71"/>
      <c r="V86" s="69">
        <v>43617</v>
      </c>
      <c r="W86" s="70">
        <f t="shared" si="19"/>
        <v>0.71555347693048077</v>
      </c>
      <c r="X86" s="70">
        <f t="shared" si="20"/>
        <v>-3.1999037108923432</v>
      </c>
      <c r="Y86" s="70">
        <f t="shared" si="21"/>
        <v>3.3381513876588542</v>
      </c>
      <c r="Z86" s="70">
        <f t="shared" si="22"/>
        <v>-9.4521871247054747</v>
      </c>
      <c r="AA86" s="70">
        <f t="shared" si="23"/>
        <v>8.8604756024861899</v>
      </c>
      <c r="AB86" s="70">
        <f t="shared" si="24"/>
        <v>2.4744978142138905</v>
      </c>
      <c r="AC86" s="70">
        <f t="shared" si="25"/>
        <v>2.5408915818907047</v>
      </c>
      <c r="AD86" s="70">
        <f t="shared" si="26"/>
        <v>11.595856516421478</v>
      </c>
      <c r="AE86" s="70">
        <f t="shared" si="27"/>
        <v>5.8259524712673993</v>
      </c>
      <c r="AF86" s="70">
        <f t="shared" si="28"/>
        <v>9.7008526708373353</v>
      </c>
      <c r="AG86" s="70">
        <f t="shared" si="29"/>
        <v>4.5435064179976052</v>
      </c>
      <c r="AH86" s="70">
        <f t="shared" si="30"/>
        <v>4.3417786523864095</v>
      </c>
      <c r="AI86" s="70">
        <f t="shared" si="31"/>
        <v>3.544461987365267</v>
      </c>
      <c r="AJ86" s="70">
        <f t="shared" si="32"/>
        <v>3.4888479012552551</v>
      </c>
      <c r="AK86" s="70">
        <f t="shared" si="33"/>
        <v>0.9457433524683978</v>
      </c>
      <c r="AL86" s="70">
        <f t="shared" si="34"/>
        <v>-2.0099778305454237</v>
      </c>
      <c r="AM86" s="70">
        <f t="shared" si="35"/>
        <v>2.7825269523122529</v>
      </c>
      <c r="AN86" s="70">
        <f t="shared" si="36"/>
        <v>6.8387162738789016</v>
      </c>
      <c r="AO86" s="70">
        <f t="shared" si="37"/>
        <v>3.529609854745857</v>
      </c>
      <c r="AP86" s="71"/>
      <c r="AQ86" s="71"/>
      <c r="AR86" s="72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M86" s="72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</row>
    <row r="87" spans="1:84" s="74" customFormat="1" ht="21" x14ac:dyDescent="0.45">
      <c r="A87" s="69">
        <v>43647</v>
      </c>
      <c r="B87" s="70">
        <v>109.33164318035772</v>
      </c>
      <c r="C87" s="70">
        <v>76.076800322164516</v>
      </c>
      <c r="D87" s="70">
        <v>122.12301271782606</v>
      </c>
      <c r="E87" s="70">
        <v>103.82236548951759</v>
      </c>
      <c r="F87" s="70">
        <v>133.2989933656379</v>
      </c>
      <c r="G87" s="70">
        <v>119.01154150351424</v>
      </c>
      <c r="H87" s="70">
        <v>119.76785680033346</v>
      </c>
      <c r="I87" s="70">
        <v>141.05008086314112</v>
      </c>
      <c r="J87" s="70">
        <v>129.85525083501497</v>
      </c>
      <c r="K87" s="70">
        <v>147.39833302734604</v>
      </c>
      <c r="L87" s="70">
        <v>127.23056571901861</v>
      </c>
      <c r="M87" s="70">
        <v>124.37449332882984</v>
      </c>
      <c r="N87" s="70">
        <v>120.23130088868902</v>
      </c>
      <c r="O87" s="70">
        <v>123.19530305575434</v>
      </c>
      <c r="P87" s="70">
        <v>114.99815915415367</v>
      </c>
      <c r="Q87" s="70">
        <v>144.46680036257658</v>
      </c>
      <c r="R87" s="70">
        <v>119.50383394834793</v>
      </c>
      <c r="S87" s="70">
        <v>132.60522286571447</v>
      </c>
      <c r="T87" s="70">
        <v>123.0369850234205</v>
      </c>
      <c r="U87" s="71"/>
      <c r="V87" s="69">
        <v>43647</v>
      </c>
      <c r="W87" s="70">
        <f t="shared" ref="W87:W89" si="38">B87/B75*100-100</f>
        <v>3.2510584284292037</v>
      </c>
      <c r="X87" s="70">
        <f t="shared" ref="X87:X89" si="39">C87/C75*100-100</f>
        <v>6.9111055593268418</v>
      </c>
      <c r="Y87" s="70">
        <f t="shared" ref="Y87:Y89" si="40">D87/D75*100-100</f>
        <v>5.0870673016350594</v>
      </c>
      <c r="Z87" s="70">
        <f t="shared" ref="Z87:Z89" si="41">E87/E75*100-100</f>
        <v>-11.932003027509722</v>
      </c>
      <c r="AA87" s="70">
        <f t="shared" ref="AA87:AA89" si="42">F87/F75*100-100</f>
        <v>8.218722279622753</v>
      </c>
      <c r="AB87" s="70">
        <f t="shared" ref="AB87:AB89" si="43">G87/G75*100-100</f>
        <v>2.9334345866503782</v>
      </c>
      <c r="AC87" s="70">
        <f t="shared" ref="AC87:AC89" si="44">H87/H75*100-100</f>
        <v>2.9253802372630702</v>
      </c>
      <c r="AD87" s="70">
        <f t="shared" ref="AD87:AD89" si="45">I87/I75*100-100</f>
        <v>6.7709476614473232</v>
      </c>
      <c r="AE87" s="70">
        <f t="shared" ref="AE87:AE89" si="46">J87/J75*100-100</f>
        <v>6.2926641961419421</v>
      </c>
      <c r="AF87" s="70">
        <f t="shared" ref="AF87:AF89" si="47">K87/K75*100-100</f>
        <v>8.9808131398051927</v>
      </c>
      <c r="AG87" s="70">
        <f t="shared" ref="AG87:AG89" si="48">L87/L75*100-100</f>
        <v>4.536697065285054</v>
      </c>
      <c r="AH87" s="70">
        <f t="shared" ref="AH87:AH89" si="49">M87/M75*100-100</f>
        <v>3.89341485151391</v>
      </c>
      <c r="AI87" s="70">
        <f t="shared" ref="AI87:AI89" si="50">N87/N75*100-100</f>
        <v>5.624775470845961</v>
      </c>
      <c r="AJ87" s="70">
        <f t="shared" ref="AJ87:AJ89" si="51">O87/O75*100-100</f>
        <v>3.4863536876862184</v>
      </c>
      <c r="AK87" s="70">
        <f t="shared" ref="AK87:AK89" si="52">P87/P75*100-100</f>
        <v>1.3535503561218576</v>
      </c>
      <c r="AL87" s="70">
        <f t="shared" ref="AL87:AL89" si="53">Q87/Q75*100-100</f>
        <v>4.7656630728363041</v>
      </c>
      <c r="AM87" s="70">
        <f t="shared" ref="AM87:AM89" si="54">R87/R75*100-100</f>
        <v>-0.32984202327605772</v>
      </c>
      <c r="AN87" s="70">
        <f t="shared" ref="AN87:AN89" si="55">S87/S75*100-100</f>
        <v>6.9353602827424368</v>
      </c>
      <c r="AO87" s="70">
        <f t="shared" ref="AO87:AO89" si="56">T87/T75*100-100</f>
        <v>4.0732215868169703</v>
      </c>
      <c r="AP87" s="71"/>
      <c r="AQ87" s="71"/>
      <c r="AR87" s="72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M87" s="72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</row>
    <row r="88" spans="1:84" s="74" customFormat="1" ht="21" x14ac:dyDescent="0.45">
      <c r="A88" s="69">
        <v>43678</v>
      </c>
      <c r="B88" s="70">
        <v>112.26526989032683</v>
      </c>
      <c r="C88" s="70">
        <v>74.853420980613677</v>
      </c>
      <c r="D88" s="70">
        <v>116.49215504534872</v>
      </c>
      <c r="E88" s="70">
        <v>104.97077664665258</v>
      </c>
      <c r="F88" s="70">
        <v>133.94915460208179</v>
      </c>
      <c r="G88" s="70">
        <v>121.02712433313167</v>
      </c>
      <c r="H88" s="70">
        <v>120.17467947617803</v>
      </c>
      <c r="I88" s="70">
        <v>135.20640363132429</v>
      </c>
      <c r="J88" s="70">
        <v>124.24807746201917</v>
      </c>
      <c r="K88" s="70">
        <v>140.96382594092677</v>
      </c>
      <c r="L88" s="70">
        <v>127.19869277430941</v>
      </c>
      <c r="M88" s="70">
        <v>120.95191025274475</v>
      </c>
      <c r="N88" s="70">
        <v>110.07689733745258</v>
      </c>
      <c r="O88" s="70">
        <v>123.7101934071249</v>
      </c>
      <c r="P88" s="70">
        <v>115.68616986319016</v>
      </c>
      <c r="Q88" s="70">
        <v>143.32278338596288</v>
      </c>
      <c r="R88" s="70">
        <v>119.49566849235623</v>
      </c>
      <c r="S88" s="70">
        <v>132.60856584122359</v>
      </c>
      <c r="T88" s="70">
        <v>121.98891081873782</v>
      </c>
      <c r="U88" s="71"/>
      <c r="V88" s="69">
        <v>43678</v>
      </c>
      <c r="W88" s="70">
        <f t="shared" si="38"/>
        <v>1.4259118087744866</v>
      </c>
      <c r="X88" s="70">
        <f t="shared" si="39"/>
        <v>7.8491425066009413</v>
      </c>
      <c r="Y88" s="70">
        <f t="shared" si="40"/>
        <v>2.0657444619867533</v>
      </c>
      <c r="Z88" s="70">
        <f t="shared" si="41"/>
        <v>-10.056141773728925</v>
      </c>
      <c r="AA88" s="70">
        <f t="shared" si="42"/>
        <v>5.083059186253422</v>
      </c>
      <c r="AB88" s="70">
        <f t="shared" si="43"/>
        <v>3.763981850120885</v>
      </c>
      <c r="AC88" s="70">
        <f t="shared" si="44"/>
        <v>2.8979361891096715</v>
      </c>
      <c r="AD88" s="70">
        <f t="shared" si="45"/>
        <v>9.0078974248787063</v>
      </c>
      <c r="AE88" s="70">
        <f t="shared" si="46"/>
        <v>5.9177560477214257</v>
      </c>
      <c r="AF88" s="70">
        <f t="shared" si="47"/>
        <v>9.0137949084378306</v>
      </c>
      <c r="AG88" s="70">
        <f t="shared" si="48"/>
        <v>4.3269318292144163</v>
      </c>
      <c r="AH88" s="70">
        <f t="shared" si="49"/>
        <v>2.320325800459571</v>
      </c>
      <c r="AI88" s="70">
        <f t="shared" si="50"/>
        <v>-0.28940584679925507</v>
      </c>
      <c r="AJ88" s="70">
        <f t="shared" si="51"/>
        <v>4.0721775196155221</v>
      </c>
      <c r="AK88" s="70">
        <f t="shared" si="52"/>
        <v>1.5502081729877233</v>
      </c>
      <c r="AL88" s="70">
        <f t="shared" si="53"/>
        <v>5.465409614678407</v>
      </c>
      <c r="AM88" s="70">
        <f t="shared" si="54"/>
        <v>-0.78378028590996962</v>
      </c>
      <c r="AN88" s="70">
        <f t="shared" si="55"/>
        <v>7.1973827620864341</v>
      </c>
      <c r="AO88" s="70">
        <f t="shared" si="56"/>
        <v>3.3718048949026098</v>
      </c>
      <c r="AP88" s="71"/>
      <c r="AQ88" s="71"/>
      <c r="AR88" s="72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M88" s="72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</row>
    <row r="89" spans="1:84" s="74" customFormat="1" ht="21" x14ac:dyDescent="0.45">
      <c r="A89" s="69">
        <v>43709</v>
      </c>
      <c r="B89" s="70">
        <v>106.44064511132441</v>
      </c>
      <c r="C89" s="70">
        <v>71.161508892398984</v>
      </c>
      <c r="D89" s="70">
        <v>111.20736694235121</v>
      </c>
      <c r="E89" s="70">
        <v>110.31370535474616</v>
      </c>
      <c r="F89" s="70">
        <v>136.6058248317008</v>
      </c>
      <c r="G89" s="70">
        <v>122.03853696293346</v>
      </c>
      <c r="H89" s="70">
        <v>122.84996164352987</v>
      </c>
      <c r="I89" s="70">
        <v>128.80978210660635</v>
      </c>
      <c r="J89" s="70">
        <v>121.30963912959197</v>
      </c>
      <c r="K89" s="70">
        <v>144.61848445299037</v>
      </c>
      <c r="L89" s="70">
        <v>127.6285846169571</v>
      </c>
      <c r="M89" s="70">
        <v>117.49848377012698</v>
      </c>
      <c r="N89" s="70">
        <v>120.89161672159595</v>
      </c>
      <c r="O89" s="70">
        <v>123.75202417283745</v>
      </c>
      <c r="P89" s="70">
        <v>107.70410614239721</v>
      </c>
      <c r="Q89" s="70">
        <v>140.12934092652011</v>
      </c>
      <c r="R89" s="70">
        <v>120.31535143152216</v>
      </c>
      <c r="S89" s="70">
        <v>132.67152327908468</v>
      </c>
      <c r="T89" s="70">
        <v>120.84206510684533</v>
      </c>
      <c r="U89" s="71"/>
      <c r="V89" s="69">
        <v>43709</v>
      </c>
      <c r="W89" s="70">
        <f t="shared" si="38"/>
        <v>0.6318716879879247</v>
      </c>
      <c r="X89" s="70">
        <f t="shared" si="39"/>
        <v>3.3992453973700378</v>
      </c>
      <c r="Y89" s="70">
        <f t="shared" si="40"/>
        <v>3.0896722057835717</v>
      </c>
      <c r="Z89" s="70">
        <f t="shared" si="41"/>
        <v>-5.1787472435859172</v>
      </c>
      <c r="AA89" s="70">
        <f t="shared" si="42"/>
        <v>15.321364977063496</v>
      </c>
      <c r="AB89" s="70">
        <f t="shared" si="43"/>
        <v>4.136821955277739</v>
      </c>
      <c r="AC89" s="70">
        <f t="shared" si="44"/>
        <v>4.0958137565780106</v>
      </c>
      <c r="AD89" s="70">
        <f t="shared" si="45"/>
        <v>3.5156584739344225</v>
      </c>
      <c r="AE89" s="70">
        <f t="shared" si="46"/>
        <v>6.1452190769641675</v>
      </c>
      <c r="AF89" s="70">
        <f t="shared" si="47"/>
        <v>8.4196119530219704</v>
      </c>
      <c r="AG89" s="70">
        <f t="shared" si="48"/>
        <v>4.5175698239016526</v>
      </c>
      <c r="AH89" s="70">
        <f t="shared" si="49"/>
        <v>3.0166305599526879</v>
      </c>
      <c r="AI89" s="70">
        <f t="shared" si="50"/>
        <v>7.5365301780625913</v>
      </c>
      <c r="AJ89" s="70">
        <f t="shared" si="51"/>
        <v>3.8680401495660277</v>
      </c>
      <c r="AK89" s="70">
        <f t="shared" si="52"/>
        <v>1.6626271788378943</v>
      </c>
      <c r="AL89" s="70">
        <f t="shared" si="53"/>
        <v>8.9122400464905098</v>
      </c>
      <c r="AM89" s="70">
        <f t="shared" si="54"/>
        <v>6.0597365725890739</v>
      </c>
      <c r="AN89" s="70">
        <f t="shared" si="55"/>
        <v>7.6195760877115504</v>
      </c>
      <c r="AO89" s="70">
        <f t="shared" si="56"/>
        <v>4.6728634670545972</v>
      </c>
      <c r="AP89" s="71"/>
      <c r="AQ89" s="71"/>
      <c r="AR89" s="72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M89" s="72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</row>
    <row r="90" spans="1:84" s="74" customFormat="1" ht="21" x14ac:dyDescent="0.45">
      <c r="A90" s="69">
        <v>43739</v>
      </c>
      <c r="B90" s="70">
        <v>104.6521130874933</v>
      </c>
      <c r="C90" s="70">
        <v>72.69438699660796</v>
      </c>
      <c r="D90" s="70">
        <v>116.55346923113319</v>
      </c>
      <c r="E90" s="70">
        <v>131.84362265053352</v>
      </c>
      <c r="F90" s="70">
        <v>128.34726363773174</v>
      </c>
      <c r="G90" s="70">
        <v>125.01771831442802</v>
      </c>
      <c r="H90" s="70">
        <v>124.4489553113135</v>
      </c>
      <c r="I90" s="70">
        <v>137.5544784286171</v>
      </c>
      <c r="J90" s="70">
        <v>130.95445986097562</v>
      </c>
      <c r="K90" s="70">
        <v>146.22650360090628</v>
      </c>
      <c r="L90" s="70">
        <v>129.0905088882852</v>
      </c>
      <c r="M90" s="70">
        <v>128.63336304122817</v>
      </c>
      <c r="N90" s="70">
        <v>123.11806446841027</v>
      </c>
      <c r="O90" s="70">
        <v>122.76224235754017</v>
      </c>
      <c r="P90" s="70">
        <v>92.447947824345064</v>
      </c>
      <c r="Q90" s="70">
        <v>143.39232635179241</v>
      </c>
      <c r="R90" s="70">
        <v>123.5760331380407</v>
      </c>
      <c r="S90" s="70">
        <v>137.05994637202085</v>
      </c>
      <c r="T90" s="70">
        <v>122.92779122768907</v>
      </c>
      <c r="U90" s="71"/>
      <c r="V90" s="69">
        <v>43739</v>
      </c>
      <c r="W90" s="70">
        <f t="shared" ref="W90:W92" si="57">B90/B78*100-100</f>
        <v>0.66139127387663166</v>
      </c>
      <c r="X90" s="70">
        <f t="shared" ref="X90:X92" si="58">C90/C78*100-100</f>
        <v>11.503441487207652</v>
      </c>
      <c r="Y90" s="70">
        <f t="shared" ref="Y90:Y92" si="59">D90/D78*100-100</f>
        <v>2.717596671816878</v>
      </c>
      <c r="Z90" s="70">
        <f t="shared" ref="Z90:Z92" si="60">E90/E78*100-100</f>
        <v>7.5481600722647357</v>
      </c>
      <c r="AA90" s="70">
        <f t="shared" ref="AA90:AA92" si="61">F90/F78*100-100</f>
        <v>1.0401851616357334</v>
      </c>
      <c r="AB90" s="70">
        <f t="shared" ref="AB90:AB92" si="62">G90/G78*100-100</f>
        <v>4.3438604496451205</v>
      </c>
      <c r="AC90" s="70">
        <f t="shared" ref="AC90:AC92" si="63">H90/H78*100-100</f>
        <v>2.7543667282080975</v>
      </c>
      <c r="AD90" s="70">
        <f t="shared" ref="AD90:AD92" si="64">I90/I78*100-100</f>
        <v>3.389254884569894</v>
      </c>
      <c r="AE90" s="70">
        <f t="shared" ref="AE90:AE92" si="65">J90/J78*100-100</f>
        <v>8.89379615658315</v>
      </c>
      <c r="AF90" s="70">
        <f t="shared" ref="AF90:AF92" si="66">K90/K78*100-100</f>
        <v>10.182378960110043</v>
      </c>
      <c r="AG90" s="70">
        <f t="shared" ref="AG90:AG92" si="67">L90/L78*100-100</f>
        <v>4.2340464174105392</v>
      </c>
      <c r="AH90" s="70">
        <f t="shared" ref="AH90:AH92" si="68">M90/M78*100-100</f>
        <v>1.6992254684896011</v>
      </c>
      <c r="AI90" s="70">
        <f t="shared" ref="AI90:AI92" si="69">N90/N78*100-100</f>
        <v>5.2700019825232118</v>
      </c>
      <c r="AJ90" s="70">
        <f t="shared" ref="AJ90:AJ92" si="70">O90/O78*100-100</f>
        <v>3.8060100955815273</v>
      </c>
      <c r="AK90" s="70">
        <f t="shared" ref="AK90:AK92" si="71">P90/P78*100-100</f>
        <v>1.7586890352346387</v>
      </c>
      <c r="AL90" s="70">
        <f t="shared" ref="AL90:AL92" si="72">Q90/Q78*100-100</f>
        <v>4.5580781044253627</v>
      </c>
      <c r="AM90" s="70">
        <f t="shared" ref="AM90:AM92" si="73">R90/R78*100-100</f>
        <v>4.584514043959544</v>
      </c>
      <c r="AN90" s="70">
        <f t="shared" ref="AN90:AN92" si="74">S90/S78*100-100</f>
        <v>7.9602004802569155</v>
      </c>
      <c r="AO90" s="70">
        <f t="shared" ref="AO90:AO92" si="75">T90/T78*100-100</f>
        <v>4.1299676495144695</v>
      </c>
      <c r="AP90" s="71"/>
      <c r="AQ90" s="71"/>
      <c r="AR90" s="72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M90" s="72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</row>
    <row r="91" spans="1:84" s="74" customFormat="1" ht="21" x14ac:dyDescent="0.45">
      <c r="A91" s="69">
        <v>43770</v>
      </c>
      <c r="B91" s="70">
        <v>111.52256793348126</v>
      </c>
      <c r="C91" s="70">
        <v>73.576736454846611</v>
      </c>
      <c r="D91" s="70">
        <v>123.04055627662336</v>
      </c>
      <c r="E91" s="70">
        <v>138.01611706236034</v>
      </c>
      <c r="F91" s="70">
        <v>137.33370943394749</v>
      </c>
      <c r="G91" s="70">
        <v>128.04567225047077</v>
      </c>
      <c r="H91" s="70">
        <v>127.15081763851194</v>
      </c>
      <c r="I91" s="70">
        <v>143.20559134084769</v>
      </c>
      <c r="J91" s="70">
        <v>138.56377966852588</v>
      </c>
      <c r="K91" s="70">
        <v>151.1665479588597</v>
      </c>
      <c r="L91" s="70">
        <v>129.82164886369455</v>
      </c>
      <c r="M91" s="70">
        <v>132.13056314433649</v>
      </c>
      <c r="N91" s="70">
        <v>132.77565856130022</v>
      </c>
      <c r="O91" s="70">
        <v>122.82787411111239</v>
      </c>
      <c r="P91" s="70">
        <v>89.853127324923932</v>
      </c>
      <c r="Q91" s="70">
        <v>140.85116710532415</v>
      </c>
      <c r="R91" s="70">
        <v>125.3849310580127</v>
      </c>
      <c r="S91" s="70">
        <v>142.70994171250248</v>
      </c>
      <c r="T91" s="70">
        <v>127.07408278111649</v>
      </c>
      <c r="U91" s="71"/>
      <c r="V91" s="69">
        <v>43770</v>
      </c>
      <c r="W91" s="70">
        <f t="shared" si="57"/>
        <v>1.5016120755119431</v>
      </c>
      <c r="X91" s="70">
        <f t="shared" si="58"/>
        <v>3.3944655202498666</v>
      </c>
      <c r="Y91" s="70">
        <f t="shared" si="59"/>
        <v>4.0567255515245222</v>
      </c>
      <c r="Z91" s="70">
        <f t="shared" si="60"/>
        <v>11.772013211960839</v>
      </c>
      <c r="AA91" s="70">
        <f t="shared" si="61"/>
        <v>6.3476935909986025</v>
      </c>
      <c r="AB91" s="70">
        <f t="shared" si="62"/>
        <v>4.5633457613820667</v>
      </c>
      <c r="AC91" s="70">
        <f t="shared" si="63"/>
        <v>1.5060430208032756</v>
      </c>
      <c r="AD91" s="70">
        <f t="shared" si="64"/>
        <v>8.372619636847304</v>
      </c>
      <c r="AE91" s="70">
        <f t="shared" si="65"/>
        <v>7.5840551298523593</v>
      </c>
      <c r="AF91" s="70">
        <f t="shared" si="66"/>
        <v>6.4569379045180852</v>
      </c>
      <c r="AG91" s="70">
        <f t="shared" si="67"/>
        <v>4.2352436751028364</v>
      </c>
      <c r="AH91" s="70">
        <f t="shared" si="68"/>
        <v>2.1187015125884159</v>
      </c>
      <c r="AI91" s="70">
        <f t="shared" si="69"/>
        <v>6.3446786739371106</v>
      </c>
      <c r="AJ91" s="70">
        <f t="shared" si="70"/>
        <v>3.0769179125496464</v>
      </c>
      <c r="AK91" s="70">
        <f t="shared" si="71"/>
        <v>1.6173381278750583</v>
      </c>
      <c r="AL91" s="70">
        <f t="shared" si="72"/>
        <v>5.482808022500322</v>
      </c>
      <c r="AM91" s="70">
        <f t="shared" si="73"/>
        <v>8.6499620802487271</v>
      </c>
      <c r="AN91" s="70">
        <f t="shared" si="74"/>
        <v>8.0081608892706129</v>
      </c>
      <c r="AO91" s="70">
        <f t="shared" si="75"/>
        <v>4.8775851694773422</v>
      </c>
      <c r="AP91" s="71"/>
      <c r="AQ91" s="71"/>
      <c r="AR91" s="72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M91" s="72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</row>
    <row r="92" spans="1:84" s="74" customFormat="1" ht="21" x14ac:dyDescent="0.45">
      <c r="A92" s="75">
        <v>43800</v>
      </c>
      <c r="B92" s="76">
        <v>118.66814671260209</v>
      </c>
      <c r="C92" s="76">
        <v>62.733350950763388</v>
      </c>
      <c r="D92" s="76">
        <v>127.00629568229031</v>
      </c>
      <c r="E92" s="76">
        <v>131.26732166739609</v>
      </c>
      <c r="F92" s="76">
        <v>142.93524673476628</v>
      </c>
      <c r="G92" s="76">
        <v>128.12471004589784</v>
      </c>
      <c r="H92" s="76">
        <v>132.31058845766702</v>
      </c>
      <c r="I92" s="76">
        <v>167.36430699587453</v>
      </c>
      <c r="J92" s="76">
        <v>145.73861090173742</v>
      </c>
      <c r="K92" s="76">
        <v>155.65549849314633</v>
      </c>
      <c r="L92" s="76">
        <v>130.39296099956221</v>
      </c>
      <c r="M92" s="76">
        <v>139.26730656245968</v>
      </c>
      <c r="N92" s="76">
        <v>134.72119885664469</v>
      </c>
      <c r="O92" s="76">
        <v>123.62702123762328</v>
      </c>
      <c r="P92" s="76">
        <v>100.91639647787223</v>
      </c>
      <c r="Q92" s="76">
        <v>141.68857036913815</v>
      </c>
      <c r="R92" s="76">
        <v>125.57923382901141</v>
      </c>
      <c r="S92" s="76">
        <v>144.27187548855906</v>
      </c>
      <c r="T92" s="76">
        <v>130.67109758032612</v>
      </c>
      <c r="U92" s="71"/>
      <c r="V92" s="75">
        <v>43800</v>
      </c>
      <c r="W92" s="76">
        <f t="shared" si="57"/>
        <v>2.643692109356536</v>
      </c>
      <c r="X92" s="76">
        <f t="shared" si="58"/>
        <v>-3.2267565693068008</v>
      </c>
      <c r="Y92" s="76">
        <f t="shared" si="59"/>
        <v>2.3524757516863843</v>
      </c>
      <c r="Z92" s="76">
        <f t="shared" si="60"/>
        <v>2.0532357281843616</v>
      </c>
      <c r="AA92" s="76">
        <f t="shared" si="61"/>
        <v>15.736158955544809</v>
      </c>
      <c r="AB92" s="76">
        <f t="shared" si="62"/>
        <v>4.6302558045003224</v>
      </c>
      <c r="AC92" s="76">
        <f t="shared" si="63"/>
        <v>3.1025879989904297</v>
      </c>
      <c r="AD92" s="76">
        <f t="shared" si="64"/>
        <v>5.4366222131985893</v>
      </c>
      <c r="AE92" s="76">
        <f t="shared" si="65"/>
        <v>2.651265463493786</v>
      </c>
      <c r="AF92" s="76">
        <f t="shared" si="66"/>
        <v>7.6067549577177402</v>
      </c>
      <c r="AG92" s="76">
        <f t="shared" si="67"/>
        <v>3.9346731566803612</v>
      </c>
      <c r="AH92" s="76">
        <f t="shared" si="68"/>
        <v>1.6777901855813155</v>
      </c>
      <c r="AI92" s="76">
        <f t="shared" si="69"/>
        <v>-2.1915167281480592</v>
      </c>
      <c r="AJ92" s="76">
        <f t="shared" si="70"/>
        <v>3.1441215585350335</v>
      </c>
      <c r="AK92" s="76">
        <f t="shared" si="71"/>
        <v>1.2410995206700193</v>
      </c>
      <c r="AL92" s="76">
        <f t="shared" si="72"/>
        <v>5.7498476652834825</v>
      </c>
      <c r="AM92" s="76">
        <f t="shared" si="73"/>
        <v>10.4927305880868</v>
      </c>
      <c r="AN92" s="76">
        <f t="shared" si="74"/>
        <v>7.4924955482641877</v>
      </c>
      <c r="AO92" s="76">
        <f t="shared" si="75"/>
        <v>4.3747105394002119</v>
      </c>
      <c r="AP92" s="71"/>
      <c r="AQ92" s="71"/>
      <c r="AR92" s="72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M92" s="72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</row>
    <row r="93" spans="1:84" s="74" customFormat="1" ht="21" x14ac:dyDescent="0.45">
      <c r="A93" s="106">
        <v>43831</v>
      </c>
      <c r="B93" s="107">
        <v>122.06874031619918</v>
      </c>
      <c r="C93" s="107">
        <v>72.819431295142422</v>
      </c>
      <c r="D93" s="107">
        <v>126.40886749391083</v>
      </c>
      <c r="E93" s="107">
        <v>132.92715349652619</v>
      </c>
      <c r="F93" s="107">
        <v>120.17215513944066</v>
      </c>
      <c r="G93" s="107">
        <v>125.58215851300594</v>
      </c>
      <c r="H93" s="107">
        <v>127.02673630713534</v>
      </c>
      <c r="I93" s="107">
        <v>127.92056467270376</v>
      </c>
      <c r="J93" s="107">
        <v>132.80254546845228</v>
      </c>
      <c r="K93" s="107">
        <v>163.9260589696687</v>
      </c>
      <c r="L93" s="107">
        <v>129.45577835554107</v>
      </c>
      <c r="M93" s="107">
        <v>118.89290053065135</v>
      </c>
      <c r="N93" s="107">
        <v>125.49397608753264</v>
      </c>
      <c r="O93" s="107">
        <v>121.92572633230415</v>
      </c>
      <c r="P93" s="107">
        <v>109.38471790839192</v>
      </c>
      <c r="Q93" s="107">
        <v>140.23750615739652</v>
      </c>
      <c r="R93" s="107">
        <v>122.29836135410365</v>
      </c>
      <c r="S93" s="107">
        <v>142.23343158954057</v>
      </c>
      <c r="T93" s="107">
        <v>127.12849938389616</v>
      </c>
      <c r="U93" s="71"/>
      <c r="V93" s="106">
        <v>43831</v>
      </c>
      <c r="W93" s="107">
        <f t="shared" ref="W93:W95" si="76">B93/B81*100-100</f>
        <v>0.893888737500518</v>
      </c>
      <c r="X93" s="107">
        <f t="shared" ref="X93:X95" si="77">C93/C81*100-100</f>
        <v>13.621584402375149</v>
      </c>
      <c r="Y93" s="107">
        <f t="shared" ref="Y93:Y95" si="78">D93/D81*100-100</f>
        <v>3.3612609444961379</v>
      </c>
      <c r="Z93" s="107">
        <f t="shared" ref="Z93:Z95" si="79">E93/E81*100-100</f>
        <v>5.677647720582641</v>
      </c>
      <c r="AA93" s="107">
        <f t="shared" ref="AA93:AA95" si="80">F93/F81*100-100</f>
        <v>11.736686460465236</v>
      </c>
      <c r="AB93" s="107">
        <f t="shared" ref="AB93:AB95" si="81">G93/G81*100-100</f>
        <v>4.4967938944475634</v>
      </c>
      <c r="AC93" s="107">
        <f t="shared" ref="AC93:AC95" si="82">H93/H81*100-100</f>
        <v>3.8787044867606397</v>
      </c>
      <c r="AD93" s="107">
        <f t="shared" ref="AD93:AD95" si="83">I93/I81*100-100</f>
        <v>4.572138178717907</v>
      </c>
      <c r="AE93" s="107">
        <f t="shared" ref="AE93:AE95" si="84">J93/J81*100-100</f>
        <v>-0.4166393256576697</v>
      </c>
      <c r="AF93" s="107">
        <f t="shared" ref="AF93:AF95" si="85">K93/K81*100-100</f>
        <v>9.6303011064069892</v>
      </c>
      <c r="AG93" s="107">
        <f t="shared" ref="AG93:AG95" si="86">L93/L81*100-100</f>
        <v>4.1481450620227065</v>
      </c>
      <c r="AH93" s="107">
        <f t="shared" ref="AH93:AH95" si="87">M93/M81*100-100</f>
        <v>3.1580731770211088</v>
      </c>
      <c r="AI93" s="107">
        <f t="shared" ref="AI93:AI95" si="88">N93/N81*100-100</f>
        <v>4.8112602603888206</v>
      </c>
      <c r="AJ93" s="107">
        <f t="shared" ref="AJ93:AJ95" si="89">O93/O81*100-100</f>
        <v>4.6192304483588629</v>
      </c>
      <c r="AK93" s="107">
        <f t="shared" ref="AK93:AK95" si="90">P93/P81*100-100</f>
        <v>-2.1743029280588502</v>
      </c>
      <c r="AL93" s="107">
        <f t="shared" ref="AL93:AL95" si="91">Q93/Q81*100-100</f>
        <v>12.874808383972464</v>
      </c>
      <c r="AM93" s="107">
        <f t="shared" ref="AM93:AM95" si="92">R93/R81*100-100</f>
        <v>2.4097461199448844</v>
      </c>
      <c r="AN93" s="107">
        <f t="shared" ref="AN93:AN95" si="93">S93/S81*100-100</f>
        <v>7.2397358472678093</v>
      </c>
      <c r="AO93" s="107">
        <f t="shared" ref="AO93:AO95" si="94">T93/T81*100-100</f>
        <v>4.2754382402271176</v>
      </c>
      <c r="AP93" s="71"/>
      <c r="AQ93" s="71"/>
      <c r="AR93" s="72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M93" s="72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</row>
    <row r="94" spans="1:84" s="74" customFormat="1" ht="21" x14ac:dyDescent="0.45">
      <c r="A94" s="108">
        <v>43862</v>
      </c>
      <c r="B94" s="109">
        <v>127.52489777275304</v>
      </c>
      <c r="C94" s="109">
        <v>66.166769445070443</v>
      </c>
      <c r="D94" s="109">
        <v>122.74463980230126</v>
      </c>
      <c r="E94" s="109">
        <v>123.41032052429689</v>
      </c>
      <c r="F94" s="109">
        <v>119.53509061106087</v>
      </c>
      <c r="G94" s="109">
        <v>123.18975411401236</v>
      </c>
      <c r="H94" s="109">
        <v>124.68071966477923</v>
      </c>
      <c r="I94" s="109">
        <v>130.01087867650199</v>
      </c>
      <c r="J94" s="109">
        <v>121.03590740833681</v>
      </c>
      <c r="K94" s="109">
        <v>149.62105617030022</v>
      </c>
      <c r="L94" s="109">
        <v>128.54364128193444</v>
      </c>
      <c r="M94" s="109">
        <v>117.9795349508784</v>
      </c>
      <c r="N94" s="109">
        <v>121.05612156358393</v>
      </c>
      <c r="O94" s="109">
        <v>124.69316324221926</v>
      </c>
      <c r="P94" s="109">
        <v>124.49094890232033</v>
      </c>
      <c r="Q94" s="109">
        <v>133.83422699187574</v>
      </c>
      <c r="R94" s="109">
        <v>118.28707609928004</v>
      </c>
      <c r="S94" s="109">
        <v>137.12265935398077</v>
      </c>
      <c r="T94" s="109">
        <v>125.52437088264028</v>
      </c>
      <c r="U94" s="71"/>
      <c r="V94" s="108">
        <v>43862</v>
      </c>
      <c r="W94" s="109">
        <f t="shared" si="76"/>
        <v>1.2210856722552705</v>
      </c>
      <c r="X94" s="109">
        <f t="shared" si="77"/>
        <v>1.7387282905313413</v>
      </c>
      <c r="Y94" s="109">
        <f t="shared" si="78"/>
        <v>0.37853035384381428</v>
      </c>
      <c r="Z94" s="109">
        <f t="shared" si="79"/>
        <v>2.8463725490998684</v>
      </c>
      <c r="AA94" s="109">
        <f t="shared" si="80"/>
        <v>-1.2722274175971364</v>
      </c>
      <c r="AB94" s="109">
        <f t="shared" si="81"/>
        <v>3.4236321294347789</v>
      </c>
      <c r="AC94" s="109">
        <f t="shared" si="82"/>
        <v>3.1094867743143766</v>
      </c>
      <c r="AD94" s="109">
        <f t="shared" si="83"/>
        <v>9.9475946434624234</v>
      </c>
      <c r="AE94" s="109">
        <f t="shared" si="84"/>
        <v>-0.97943380706536232</v>
      </c>
      <c r="AF94" s="109">
        <f t="shared" si="85"/>
        <v>9.8515483811819848</v>
      </c>
      <c r="AG94" s="109">
        <f t="shared" si="86"/>
        <v>3.7291823516209206</v>
      </c>
      <c r="AH94" s="109">
        <f t="shared" si="87"/>
        <v>1.1018270469373022</v>
      </c>
      <c r="AI94" s="109">
        <f t="shared" si="88"/>
        <v>-0.51731169602028615</v>
      </c>
      <c r="AJ94" s="109">
        <f t="shared" si="89"/>
        <v>4.0013717990389068</v>
      </c>
      <c r="AK94" s="109">
        <f t="shared" si="90"/>
        <v>-3.0791401448994549</v>
      </c>
      <c r="AL94" s="109">
        <f t="shared" si="91"/>
        <v>2.0347616927327579</v>
      </c>
      <c r="AM94" s="109">
        <f t="shared" si="92"/>
        <v>2.4905469975503109</v>
      </c>
      <c r="AN94" s="109">
        <f t="shared" si="93"/>
        <v>4.5074916298590892</v>
      </c>
      <c r="AO94" s="109">
        <f t="shared" si="94"/>
        <v>2.3242144564045759</v>
      </c>
      <c r="AP94" s="71"/>
      <c r="AQ94" s="71"/>
      <c r="AR94" s="72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M94" s="72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</row>
    <row r="95" spans="1:84" s="74" customFormat="1" ht="21" x14ac:dyDescent="0.45">
      <c r="A95" s="108">
        <v>43891</v>
      </c>
      <c r="B95" s="109">
        <v>131.11246217753416</v>
      </c>
      <c r="C95" s="109">
        <v>62.731781273854367</v>
      </c>
      <c r="D95" s="109">
        <v>118.11929488245207</v>
      </c>
      <c r="E95" s="109">
        <v>124.3945904458045</v>
      </c>
      <c r="F95" s="109">
        <v>115.15056185091292</v>
      </c>
      <c r="G95" s="109">
        <v>118.72671304408323</v>
      </c>
      <c r="H95" s="109">
        <v>108.86927696251495</v>
      </c>
      <c r="I95" s="109">
        <v>95.712121852421845</v>
      </c>
      <c r="J95" s="109">
        <v>133.01350594424378</v>
      </c>
      <c r="K95" s="109">
        <v>147.13881793022193</v>
      </c>
      <c r="L95" s="109">
        <v>128.44850810695658</v>
      </c>
      <c r="M95" s="109">
        <v>116.80604035106533</v>
      </c>
      <c r="N95" s="109">
        <v>116.9666825813421</v>
      </c>
      <c r="O95" s="109">
        <v>124.9785007551731</v>
      </c>
      <c r="P95" s="109">
        <v>110.80691531399088</v>
      </c>
      <c r="Q95" s="109">
        <v>128.34361592551576</v>
      </c>
      <c r="R95" s="109">
        <v>103.32591901227282</v>
      </c>
      <c r="S95" s="109">
        <v>128.01952062516509</v>
      </c>
      <c r="T95" s="109">
        <v>120.91489565316479</v>
      </c>
      <c r="U95" s="71"/>
      <c r="V95" s="108">
        <v>43891</v>
      </c>
      <c r="W95" s="109">
        <f t="shared" si="76"/>
        <v>-0.85831727030655713</v>
      </c>
      <c r="X95" s="109">
        <f t="shared" si="77"/>
        <v>-4.0944000869541242</v>
      </c>
      <c r="Y95" s="109">
        <f t="shared" si="78"/>
        <v>-7.0647731986893803</v>
      </c>
      <c r="Z95" s="109">
        <f t="shared" si="79"/>
        <v>0.37561394431435247</v>
      </c>
      <c r="AA95" s="109">
        <f t="shared" si="80"/>
        <v>0.10298902025721191</v>
      </c>
      <c r="AB95" s="109">
        <f t="shared" si="81"/>
        <v>-1.5870394196590922</v>
      </c>
      <c r="AC95" s="109">
        <f t="shared" si="82"/>
        <v>-11.916810120875127</v>
      </c>
      <c r="AD95" s="109">
        <f t="shared" si="83"/>
        <v>-28.9589389945139</v>
      </c>
      <c r="AE95" s="109">
        <f t="shared" si="84"/>
        <v>7.0923469701395163</v>
      </c>
      <c r="AF95" s="109">
        <f t="shared" si="85"/>
        <v>5.3780350378673063</v>
      </c>
      <c r="AG95" s="109">
        <f t="shared" si="86"/>
        <v>2.640034675227156</v>
      </c>
      <c r="AH95" s="109">
        <f t="shared" si="87"/>
        <v>-2.5373960526409007</v>
      </c>
      <c r="AI95" s="109">
        <f t="shared" si="88"/>
        <v>-9.3820019003659638</v>
      </c>
      <c r="AJ95" s="109">
        <f t="shared" si="89"/>
        <v>2.8530645400359589</v>
      </c>
      <c r="AK95" s="109">
        <f t="shared" si="90"/>
        <v>-14.807019990395148</v>
      </c>
      <c r="AL95" s="109">
        <f t="shared" si="91"/>
        <v>-6.9490793115428886</v>
      </c>
      <c r="AM95" s="109">
        <f t="shared" si="92"/>
        <v>-14.478433240270633</v>
      </c>
      <c r="AN95" s="109">
        <f t="shared" si="93"/>
        <v>-4.4361950986142773</v>
      </c>
      <c r="AO95" s="109">
        <f t="shared" si="94"/>
        <v>-3.9922659226309918</v>
      </c>
      <c r="AP95" s="71"/>
      <c r="AQ95" s="71"/>
      <c r="AR95" s="72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M95" s="72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</row>
    <row r="96" spans="1:84" s="74" customFormat="1" ht="21" x14ac:dyDescent="0.45">
      <c r="A96" s="108">
        <v>43922</v>
      </c>
      <c r="B96" s="109">
        <v>113.87401312159869</v>
      </c>
      <c r="C96" s="109">
        <v>61.36138983236485</v>
      </c>
      <c r="D96" s="109">
        <v>110.63111341833186</v>
      </c>
      <c r="E96" s="109">
        <v>107.4639916678577</v>
      </c>
      <c r="F96" s="109">
        <v>119.04624831301862</v>
      </c>
      <c r="G96" s="109">
        <v>112.78293630938782</v>
      </c>
      <c r="H96" s="109">
        <v>86.900176993692327</v>
      </c>
      <c r="I96" s="109">
        <v>72.385541578173715</v>
      </c>
      <c r="J96" s="109">
        <v>123.77928301804651</v>
      </c>
      <c r="K96" s="109">
        <v>137.5700436442599</v>
      </c>
      <c r="L96" s="109">
        <v>128.24654065811231</v>
      </c>
      <c r="M96" s="109">
        <v>117.69158312182454</v>
      </c>
      <c r="N96" s="109">
        <v>119.62403238505321</v>
      </c>
      <c r="O96" s="109">
        <v>123.32646614291157</v>
      </c>
      <c r="P96" s="109">
        <v>92.43897523433435</v>
      </c>
      <c r="Q96" s="109">
        <v>110.74775368716195</v>
      </c>
      <c r="R96" s="109">
        <v>87.817623896244143</v>
      </c>
      <c r="S96" s="109">
        <v>116.50124268235231</v>
      </c>
      <c r="T96" s="109">
        <v>112.091813923693</v>
      </c>
      <c r="U96" s="71"/>
      <c r="V96" s="108">
        <v>43922</v>
      </c>
      <c r="W96" s="109">
        <f t="shared" ref="W96:W98" si="95">B96/B84*100-100</f>
        <v>-2.8467481391234628</v>
      </c>
      <c r="X96" s="109">
        <f t="shared" ref="X96:X98" si="96">C96/C84*100-100</f>
        <v>-10.191483623331621</v>
      </c>
      <c r="Y96" s="109">
        <f t="shared" ref="Y96:Y98" si="97">D96/D84*100-100</f>
        <v>-10.997258812580739</v>
      </c>
      <c r="Z96" s="109">
        <f t="shared" ref="Z96:Z98" si="98">E96/E84*100-100</f>
        <v>-10.354680411215909</v>
      </c>
      <c r="AA96" s="109">
        <f t="shared" ref="AA96:AA98" si="99">F96/F84*100-100</f>
        <v>-8.9847096847715022</v>
      </c>
      <c r="AB96" s="109">
        <f t="shared" ref="AB96:AB98" si="100">G96/G84*100-100</f>
        <v>-7.0600798023596951</v>
      </c>
      <c r="AC96" s="109">
        <f t="shared" ref="AC96:AC98" si="101">H96/H84*100-100</f>
        <v>-28.903374982114798</v>
      </c>
      <c r="AD96" s="109">
        <f t="shared" ref="AD96:AD98" si="102">I96/I84*100-100</f>
        <v>-45.586755106078989</v>
      </c>
      <c r="AE96" s="109">
        <f t="shared" ref="AE96:AE98" si="103">J96/J84*100-100</f>
        <v>-3.714481039145582</v>
      </c>
      <c r="AF96" s="109">
        <f t="shared" ref="AF96:AF98" si="104">K96/K84*100-100</f>
        <v>-2.319591323244282</v>
      </c>
      <c r="AG96" s="109">
        <f t="shared" ref="AG96:AG98" si="105">L96/L84*100-100</f>
        <v>2.0190568510608671</v>
      </c>
      <c r="AH96" s="109">
        <f t="shared" ref="AH96:AH98" si="106">M96/M84*100-100</f>
        <v>-6.1924572052386395</v>
      </c>
      <c r="AI96" s="109">
        <f t="shared" ref="AI96:AI98" si="107">N96/N84*100-100</f>
        <v>-1.803755317037897</v>
      </c>
      <c r="AJ96" s="109">
        <f t="shared" ref="AJ96:AJ98" si="108">O96/O84*100-100</f>
        <v>1.5887226274312667</v>
      </c>
      <c r="AK96" s="109">
        <f t="shared" ref="AK96:AK98" si="109">P96/P84*100-100</f>
        <v>-18.414591497010107</v>
      </c>
      <c r="AL96" s="109">
        <f t="shared" ref="AL96:AL98" si="110">Q96/Q84*100-100</f>
        <v>-15.714889224393261</v>
      </c>
      <c r="AM96" s="109">
        <f t="shared" ref="AM96:AM98" si="111">R96/R84*100-100</f>
        <v>-25.762156606871599</v>
      </c>
      <c r="AN96" s="109">
        <f t="shared" ref="AN96:AN98" si="112">S96/S84*100-100</f>
        <v>-14.582695880698864</v>
      </c>
      <c r="AO96" s="109">
        <f t="shared" ref="AO96:AO98" si="113">T96/T84*100-100</f>
        <v>-9.5834786008983741</v>
      </c>
      <c r="AP96" s="71"/>
      <c r="AQ96" s="71"/>
      <c r="AR96" s="72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M96" s="72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</row>
    <row r="97" spans="1:84" s="74" customFormat="1" ht="21" x14ac:dyDescent="0.45">
      <c r="A97" s="108">
        <v>43952</v>
      </c>
      <c r="B97" s="109">
        <v>110.23511924244978</v>
      </c>
      <c r="C97" s="109">
        <v>65.335894182918238</v>
      </c>
      <c r="D97" s="109">
        <v>111.01196039187553</v>
      </c>
      <c r="E97" s="109">
        <v>101.50974851459347</v>
      </c>
      <c r="F97" s="109">
        <v>130.23266860595623</v>
      </c>
      <c r="G97" s="109">
        <v>108.93881383107401</v>
      </c>
      <c r="H97" s="109">
        <v>83.709030330449053</v>
      </c>
      <c r="I97" s="109">
        <v>84.60560957853744</v>
      </c>
      <c r="J97" s="109">
        <v>122.79600826636653</v>
      </c>
      <c r="K97" s="109">
        <v>139.02355483669822</v>
      </c>
      <c r="L97" s="109">
        <v>127.91006325628521</v>
      </c>
      <c r="M97" s="109">
        <v>111.37600262774913</v>
      </c>
      <c r="N97" s="109">
        <v>106.25787447036697</v>
      </c>
      <c r="O97" s="109">
        <v>123.12128397003768</v>
      </c>
      <c r="P97" s="109">
        <v>89.943024677384656</v>
      </c>
      <c r="Q97" s="109">
        <v>117.22367817368757</v>
      </c>
      <c r="R97" s="109">
        <v>91.89161390744637</v>
      </c>
      <c r="S97" s="109">
        <v>110.42835401825643</v>
      </c>
      <c r="T97" s="109">
        <v>110.96691822434745</v>
      </c>
      <c r="U97" s="71"/>
      <c r="V97" s="108">
        <v>43952</v>
      </c>
      <c r="W97" s="109">
        <f t="shared" si="95"/>
        <v>-2.2493157822064802</v>
      </c>
      <c r="X97" s="109">
        <f t="shared" si="96"/>
        <v>-18.466445186986405</v>
      </c>
      <c r="Y97" s="109">
        <f t="shared" si="97"/>
        <v>-11.13022199487726</v>
      </c>
      <c r="Z97" s="109">
        <f t="shared" si="98"/>
        <v>-10.065049660173713</v>
      </c>
      <c r="AA97" s="109">
        <f t="shared" si="99"/>
        <v>-5.7755367012164953</v>
      </c>
      <c r="AB97" s="109">
        <f t="shared" si="100"/>
        <v>-8.8806541923594011</v>
      </c>
      <c r="AC97" s="109">
        <f t="shared" si="101"/>
        <v>-31.913715002632102</v>
      </c>
      <c r="AD97" s="109">
        <f t="shared" si="102"/>
        <v>-37.265630178078922</v>
      </c>
      <c r="AE97" s="109">
        <f t="shared" si="103"/>
        <v>-3.6920009109982175</v>
      </c>
      <c r="AF97" s="109">
        <f t="shared" si="104"/>
        <v>-6.2992982973775611</v>
      </c>
      <c r="AG97" s="109">
        <f t="shared" si="105"/>
        <v>1.1617892311133602</v>
      </c>
      <c r="AH97" s="109">
        <f t="shared" si="106"/>
        <v>-8.8075989235725274</v>
      </c>
      <c r="AI97" s="109">
        <f t="shared" si="107"/>
        <v>-11.522657848276978</v>
      </c>
      <c r="AJ97" s="109">
        <f t="shared" si="108"/>
        <v>0.64722559284282966</v>
      </c>
      <c r="AK97" s="109">
        <f t="shared" si="109"/>
        <v>-14.718698477423203</v>
      </c>
      <c r="AL97" s="109">
        <f t="shared" si="110"/>
        <v>-17.224230498466113</v>
      </c>
      <c r="AM97" s="109">
        <f t="shared" si="111"/>
        <v>-24.232030760152853</v>
      </c>
      <c r="AN97" s="109">
        <f t="shared" si="112"/>
        <v>-17.920434636684718</v>
      </c>
      <c r="AO97" s="109">
        <f t="shared" si="113"/>
        <v>-10.278554466368092</v>
      </c>
      <c r="AP97" s="71"/>
      <c r="AQ97" s="71"/>
      <c r="AR97" s="72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M97" s="72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</row>
    <row r="98" spans="1:84" s="74" customFormat="1" ht="21" x14ac:dyDescent="0.45">
      <c r="A98" s="108">
        <v>43983</v>
      </c>
      <c r="B98" s="109">
        <v>105.32124802491809</v>
      </c>
      <c r="C98" s="109">
        <v>58.927593086380313</v>
      </c>
      <c r="D98" s="109">
        <v>113.42320805983437</v>
      </c>
      <c r="E98" s="109">
        <v>105.86844971040605</v>
      </c>
      <c r="F98" s="109">
        <v>118.13640956187113</v>
      </c>
      <c r="G98" s="109">
        <v>111.41815781125698</v>
      </c>
      <c r="H98" s="109">
        <v>82.599929979895307</v>
      </c>
      <c r="I98" s="109">
        <v>73.822656542405312</v>
      </c>
      <c r="J98" s="109">
        <v>126.81368182950982</v>
      </c>
      <c r="K98" s="109">
        <v>139.78743810292423</v>
      </c>
      <c r="L98" s="109">
        <v>127.90980023820504</v>
      </c>
      <c r="M98" s="109">
        <v>107.81896957065408</v>
      </c>
      <c r="N98" s="109">
        <v>100.50159293354137</v>
      </c>
      <c r="O98" s="109">
        <v>123.27205270524011</v>
      </c>
      <c r="P98" s="109">
        <v>95.1806421511248</v>
      </c>
      <c r="Q98" s="109">
        <v>127.06568795613144</v>
      </c>
      <c r="R98" s="109">
        <v>94.02823915054006</v>
      </c>
      <c r="S98" s="109">
        <v>112.32630136091328</v>
      </c>
      <c r="T98" s="109">
        <v>111.00510428227074</v>
      </c>
      <c r="U98" s="71"/>
      <c r="V98" s="108">
        <v>43983</v>
      </c>
      <c r="W98" s="109">
        <f t="shared" si="95"/>
        <v>-2.2158775121941119</v>
      </c>
      <c r="X98" s="109">
        <f t="shared" si="96"/>
        <v>-9.7452771541015437</v>
      </c>
      <c r="Y98" s="109">
        <f t="shared" si="97"/>
        <v>-3.618755637835676</v>
      </c>
      <c r="Z98" s="109">
        <f t="shared" si="98"/>
        <v>-3.7773082905262072</v>
      </c>
      <c r="AA98" s="109">
        <f t="shared" si="99"/>
        <v>-9.2752694171941812</v>
      </c>
      <c r="AB98" s="109">
        <f t="shared" si="100"/>
        <v>-5.4212403053996923</v>
      </c>
      <c r="AC98" s="109">
        <f t="shared" si="101"/>
        <v>-30.496989596154137</v>
      </c>
      <c r="AD98" s="109">
        <f t="shared" si="102"/>
        <v>-45.907051411461971</v>
      </c>
      <c r="AE98" s="109">
        <f t="shared" si="103"/>
        <v>2.0227525169250811</v>
      </c>
      <c r="AF98" s="109">
        <f t="shared" si="104"/>
        <v>-2.599133829595317</v>
      </c>
      <c r="AG98" s="109">
        <f t="shared" si="105"/>
        <v>1.0480424426591526</v>
      </c>
      <c r="AH98" s="109">
        <f t="shared" si="106"/>
        <v>-8.6893244990468474</v>
      </c>
      <c r="AI98" s="109">
        <f t="shared" si="107"/>
        <v>-15.921902248294415</v>
      </c>
      <c r="AJ98" s="109">
        <f t="shared" si="108"/>
        <v>0.22165354033964491</v>
      </c>
      <c r="AK98" s="109">
        <f t="shared" si="109"/>
        <v>-9.762903871867735</v>
      </c>
      <c r="AL98" s="109">
        <f t="shared" si="110"/>
        <v>-8.4077821851668233</v>
      </c>
      <c r="AM98" s="109">
        <f t="shared" si="111"/>
        <v>-21.146900005673345</v>
      </c>
      <c r="AN98" s="109">
        <f t="shared" si="112"/>
        <v>-14.91523770075473</v>
      </c>
      <c r="AO98" s="109">
        <f t="shared" si="113"/>
        <v>-7.8750294641613721</v>
      </c>
      <c r="AP98" s="71"/>
      <c r="AQ98" s="71"/>
      <c r="AR98" s="72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M98" s="72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</row>
    <row r="99" spans="1:84" s="74" customFormat="1" ht="21" x14ac:dyDescent="0.45">
      <c r="A99" s="108">
        <v>44013</v>
      </c>
      <c r="B99" s="109">
        <v>109.32659875997793</v>
      </c>
      <c r="C99" s="109">
        <v>70.353265124815834</v>
      </c>
      <c r="D99" s="109">
        <v>121.82907350409266</v>
      </c>
      <c r="E99" s="109">
        <v>104.08308394349804</v>
      </c>
      <c r="F99" s="109">
        <v>131.67827970412446</v>
      </c>
      <c r="G99" s="109">
        <v>117.16315518793154</v>
      </c>
      <c r="H99" s="109">
        <v>100.58199856224408</v>
      </c>
      <c r="I99" s="109">
        <v>85.210530751182716</v>
      </c>
      <c r="J99" s="109">
        <v>128.95796704709687</v>
      </c>
      <c r="K99" s="109">
        <v>150.97699842820344</v>
      </c>
      <c r="L99" s="109">
        <v>129.14070649568038</v>
      </c>
      <c r="M99" s="109">
        <v>115.56997895228933</v>
      </c>
      <c r="N99" s="109">
        <v>116.83749253462655</v>
      </c>
      <c r="O99" s="109">
        <v>123.52207183951148</v>
      </c>
      <c r="P99" s="109">
        <v>109.66903531698649</v>
      </c>
      <c r="Q99" s="109">
        <v>139.0372359777931</v>
      </c>
      <c r="R99" s="109">
        <v>99.225600650066667</v>
      </c>
      <c r="S99" s="109">
        <v>119.27058975723055</v>
      </c>
      <c r="T99" s="109">
        <v>118.24858632372711</v>
      </c>
      <c r="U99" s="71"/>
      <c r="V99" s="108">
        <v>44013</v>
      </c>
      <c r="W99" s="109">
        <f t="shared" ref="W99:W101" si="114">B99/B87*100-100</f>
        <v>-4.613870452374158E-3</v>
      </c>
      <c r="X99" s="109">
        <f t="shared" ref="X99:X101" si="115">C99/C87*100-100</f>
        <v>-7.5233647749525119</v>
      </c>
      <c r="Y99" s="109">
        <f t="shared" ref="Y99:Y101" si="116">D99/D87*100-100</f>
        <v>-0.24069109268747013</v>
      </c>
      <c r="Z99" s="109">
        <f t="shared" ref="Z99:Z101" si="117">E99/E87*100-100</f>
        <v>0.2511197397123226</v>
      </c>
      <c r="AA99" s="109">
        <f t="shared" ref="AA99:AA101" si="118">F99/F87*100-100</f>
        <v>-1.2158483875927288</v>
      </c>
      <c r="AB99" s="109">
        <f t="shared" ref="AB99:AB101" si="119">G99/G87*100-100</f>
        <v>-1.5531151787729129</v>
      </c>
      <c r="AC99" s="109">
        <f t="shared" ref="AC99:AC101" si="120">H99/H87*100-100</f>
        <v>-16.01920477718356</v>
      </c>
      <c r="AD99" s="109">
        <f t="shared" ref="AD99:AD101" si="121">I99/I87*100-100</f>
        <v>-39.588456646216827</v>
      </c>
      <c r="AE99" s="109">
        <f t="shared" ref="AE99:AE101" si="122">J99/J87*100-100</f>
        <v>-0.69098768216782958</v>
      </c>
      <c r="AF99" s="109">
        <f t="shared" ref="AF99:AF101" si="123">K99/K87*100-100</f>
        <v>2.4278872951660162</v>
      </c>
      <c r="AG99" s="109">
        <f t="shared" ref="AG99:AG101" si="124">L99/L87*100-100</f>
        <v>1.5013222379913032</v>
      </c>
      <c r="AH99" s="109">
        <f t="shared" ref="AH99:AH101" si="125">M99/M87*100-100</f>
        <v>-7.07903537203768</v>
      </c>
      <c r="AI99" s="109">
        <f t="shared" ref="AI99:AI101" si="126">N99/N87*100-100</f>
        <v>-2.8227327900281836</v>
      </c>
      <c r="AJ99" s="109">
        <f t="shared" ref="AJ99:AJ101" si="127">O99/O87*100-100</f>
        <v>0.26524451472735677</v>
      </c>
      <c r="AK99" s="109">
        <f t="shared" ref="AK99:AK101" si="128">P99/P87*100-100</f>
        <v>-4.6340949075746067</v>
      </c>
      <c r="AL99" s="109">
        <f t="shared" ref="AL99:AL101" si="129">Q99/Q87*100-100</f>
        <v>-3.7583475034794134</v>
      </c>
      <c r="AM99" s="109">
        <f t="shared" ref="AM99:AM101" si="130">R99/R87*100-100</f>
        <v>-16.968688474920341</v>
      </c>
      <c r="AN99" s="109">
        <f t="shared" ref="AN99:AN101" si="131">S99/S87*100-100</f>
        <v>-10.055888312926797</v>
      </c>
      <c r="AO99" s="109">
        <f t="shared" ref="AO99:AO101" si="132">T99/T87*100-100</f>
        <v>-3.8918368316501812</v>
      </c>
      <c r="AP99" s="71"/>
      <c r="AQ99" s="71"/>
      <c r="AR99" s="72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M99" s="72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</row>
    <row r="100" spans="1:84" s="74" customFormat="1" ht="21" x14ac:dyDescent="0.45">
      <c r="A100" s="108">
        <v>44044</v>
      </c>
      <c r="B100" s="109">
        <v>111.92388621273609</v>
      </c>
      <c r="C100" s="109">
        <v>75.016332247515621</v>
      </c>
      <c r="D100" s="109">
        <v>119.28854364497778</v>
      </c>
      <c r="E100" s="109">
        <v>115.14808215455122</v>
      </c>
      <c r="F100" s="109">
        <v>135.05803943263214</v>
      </c>
      <c r="G100" s="109">
        <v>122.84630178646097</v>
      </c>
      <c r="H100" s="109">
        <v>105.74746091839047</v>
      </c>
      <c r="I100" s="109">
        <v>97.91083298662214</v>
      </c>
      <c r="J100" s="109">
        <v>127.81021315826874</v>
      </c>
      <c r="K100" s="109">
        <v>148.79328536911333</v>
      </c>
      <c r="L100" s="109">
        <v>130.03843564940161</v>
      </c>
      <c r="M100" s="109">
        <v>114.42627119145696</v>
      </c>
      <c r="N100" s="109">
        <v>104.8550109719632</v>
      </c>
      <c r="O100" s="109">
        <v>123.30222842168989</v>
      </c>
      <c r="P100" s="109">
        <v>113.00554830315879</v>
      </c>
      <c r="Q100" s="109">
        <v>141.6024717121318</v>
      </c>
      <c r="R100" s="109">
        <v>104.80665971905012</v>
      </c>
      <c r="S100" s="109">
        <v>125.90195938704355</v>
      </c>
      <c r="T100" s="109">
        <v>120.62995575295652</v>
      </c>
      <c r="U100" s="71"/>
      <c r="V100" s="108">
        <v>44044</v>
      </c>
      <c r="W100" s="109">
        <f t="shared" si="114"/>
        <v>-0.3040866315328401</v>
      </c>
      <c r="X100" s="109">
        <f t="shared" si="115"/>
        <v>0.21764037604124553</v>
      </c>
      <c r="Y100" s="109">
        <f t="shared" si="116"/>
        <v>2.4004952080596951</v>
      </c>
      <c r="Z100" s="109">
        <f t="shared" si="117"/>
        <v>9.6953703049725561</v>
      </c>
      <c r="AA100" s="109">
        <f t="shared" si="118"/>
        <v>0.82784011130527801</v>
      </c>
      <c r="AB100" s="109">
        <f t="shared" si="119"/>
        <v>1.503115490311032</v>
      </c>
      <c r="AC100" s="109">
        <f t="shared" si="120"/>
        <v>-12.00520660481348</v>
      </c>
      <c r="AD100" s="109">
        <f t="shared" si="121"/>
        <v>-27.584174745449403</v>
      </c>
      <c r="AE100" s="109">
        <f t="shared" si="122"/>
        <v>2.8669543778964766</v>
      </c>
      <c r="AF100" s="109">
        <f t="shared" si="123"/>
        <v>5.5542330636425987</v>
      </c>
      <c r="AG100" s="109">
        <f t="shared" si="124"/>
        <v>2.2325252038012593</v>
      </c>
      <c r="AH100" s="109">
        <f t="shared" si="125"/>
        <v>-5.3952343932821094</v>
      </c>
      <c r="AI100" s="109">
        <f t="shared" si="126"/>
        <v>-4.7438531533834265</v>
      </c>
      <c r="AJ100" s="109">
        <f t="shared" si="127"/>
        <v>-0.32977475355843922</v>
      </c>
      <c r="AK100" s="109">
        <f t="shared" si="128"/>
        <v>-2.3171495462261902</v>
      </c>
      <c r="AL100" s="109">
        <f t="shared" si="129"/>
        <v>-1.2003057945074431</v>
      </c>
      <c r="AM100" s="109">
        <f t="shared" si="130"/>
        <v>-12.292503116333236</v>
      </c>
      <c r="AN100" s="109">
        <f t="shared" si="131"/>
        <v>-5.0574458834055065</v>
      </c>
      <c r="AO100" s="109">
        <f t="shared" si="132"/>
        <v>-1.1139988517485477</v>
      </c>
      <c r="AP100" s="71"/>
      <c r="AQ100" s="71"/>
      <c r="AR100" s="72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M100" s="72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</row>
    <row r="101" spans="1:84" s="74" customFormat="1" ht="21" x14ac:dyDescent="0.45">
      <c r="A101" s="108">
        <v>44075</v>
      </c>
      <c r="B101" s="109">
        <v>108.34462002542918</v>
      </c>
      <c r="C101" s="109">
        <v>72.837815239921923</v>
      </c>
      <c r="D101" s="109">
        <v>119.71556616177533</v>
      </c>
      <c r="E101" s="109">
        <v>125.32267736764582</v>
      </c>
      <c r="F101" s="109">
        <v>128.85699333630467</v>
      </c>
      <c r="G101" s="109">
        <v>127.04286146386833</v>
      </c>
      <c r="H101" s="109">
        <v>110.69951453210533</v>
      </c>
      <c r="I101" s="109">
        <v>99.787751481271101</v>
      </c>
      <c r="J101" s="109">
        <v>129.05555190562674</v>
      </c>
      <c r="K101" s="109">
        <v>149.0067039399957</v>
      </c>
      <c r="L101" s="109">
        <v>131.19452650831681</v>
      </c>
      <c r="M101" s="109">
        <v>113.20943034186304</v>
      </c>
      <c r="N101" s="109">
        <v>110.3370469478686</v>
      </c>
      <c r="O101" s="109">
        <v>123.3853100644312</v>
      </c>
      <c r="P101" s="109">
        <v>107.37318600029391</v>
      </c>
      <c r="Q101" s="109">
        <v>146.02472988158567</v>
      </c>
      <c r="R101" s="109">
        <v>108.25026249918916</v>
      </c>
      <c r="S101" s="109">
        <v>131.53465108519546</v>
      </c>
      <c r="T101" s="109">
        <v>121.82963563469075</v>
      </c>
      <c r="U101" s="71"/>
      <c r="V101" s="108">
        <v>44075</v>
      </c>
      <c r="W101" s="109">
        <f t="shared" si="114"/>
        <v>1.7887667930924493</v>
      </c>
      <c r="X101" s="109">
        <f t="shared" si="115"/>
        <v>2.3556363174614887</v>
      </c>
      <c r="Y101" s="109">
        <f t="shared" si="116"/>
        <v>7.6507514325329566</v>
      </c>
      <c r="Z101" s="109">
        <f t="shared" si="117"/>
        <v>13.605718314541164</v>
      </c>
      <c r="AA101" s="109">
        <f t="shared" si="118"/>
        <v>-5.6724019674437329</v>
      </c>
      <c r="AB101" s="109">
        <f t="shared" si="119"/>
        <v>4.1006100412813282</v>
      </c>
      <c r="AC101" s="109">
        <f t="shared" si="120"/>
        <v>-9.890476927197696</v>
      </c>
      <c r="AD101" s="109">
        <f t="shared" si="121"/>
        <v>-22.530921293940125</v>
      </c>
      <c r="AE101" s="109">
        <f t="shared" si="122"/>
        <v>6.3852409681641262</v>
      </c>
      <c r="AF101" s="109">
        <f t="shared" si="123"/>
        <v>3.0343420508128531</v>
      </c>
      <c r="AG101" s="109">
        <f t="shared" si="124"/>
        <v>2.7939994022984109</v>
      </c>
      <c r="AH101" s="109">
        <f t="shared" si="125"/>
        <v>-3.6503053406672166</v>
      </c>
      <c r="AI101" s="109">
        <f t="shared" si="126"/>
        <v>-8.7306051982361339</v>
      </c>
      <c r="AJ101" s="109">
        <f t="shared" si="127"/>
        <v>-0.29632978600341175</v>
      </c>
      <c r="AK101" s="109">
        <f t="shared" si="128"/>
        <v>-0.30724932777008007</v>
      </c>
      <c r="AL101" s="109">
        <f t="shared" si="129"/>
        <v>4.2071053186191136</v>
      </c>
      <c r="AM101" s="109">
        <f t="shared" si="130"/>
        <v>-10.027888202778414</v>
      </c>
      <c r="AN101" s="109">
        <f t="shared" si="131"/>
        <v>-0.85690747026227143</v>
      </c>
      <c r="AO101" s="109">
        <f t="shared" si="132"/>
        <v>0.81724069095660923</v>
      </c>
      <c r="AP101" s="71"/>
      <c r="AQ101" s="71"/>
      <c r="AR101" s="72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M101" s="72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3"/>
      <c r="CE101" s="73"/>
      <c r="CF101" s="73"/>
    </row>
    <row r="102" spans="1:84" s="74" customFormat="1" ht="21" x14ac:dyDescent="0.45">
      <c r="A102" s="108">
        <v>44105</v>
      </c>
      <c r="B102" s="109">
        <v>105.67183096651723</v>
      </c>
      <c r="C102" s="109">
        <v>77.718992761175684</v>
      </c>
      <c r="D102" s="109">
        <v>122.90645350352432</v>
      </c>
      <c r="E102" s="109">
        <v>136.93512663555379</v>
      </c>
      <c r="F102" s="109">
        <v>128.0236987724783</v>
      </c>
      <c r="G102" s="109">
        <v>130.61303593635549</v>
      </c>
      <c r="H102" s="109">
        <v>112.76315731255485</v>
      </c>
      <c r="I102" s="109">
        <v>114.71073290390244</v>
      </c>
      <c r="J102" s="109">
        <v>134.44385659253896</v>
      </c>
      <c r="K102" s="109">
        <v>154.4690932015111</v>
      </c>
      <c r="L102" s="109">
        <v>132.89061318069446</v>
      </c>
      <c r="M102" s="109">
        <v>126.7239739973748</v>
      </c>
      <c r="N102" s="109">
        <v>130.59712071366746</v>
      </c>
      <c r="O102" s="109">
        <v>122.81219567293635</v>
      </c>
      <c r="P102" s="109">
        <v>105.21702577149344</v>
      </c>
      <c r="Q102" s="109">
        <v>154.87451261200434</v>
      </c>
      <c r="R102" s="109">
        <v>117.66112873448134</v>
      </c>
      <c r="S102" s="109">
        <v>136.18673093707812</v>
      </c>
      <c r="T102" s="109">
        <v>125.70014474102258</v>
      </c>
      <c r="U102" s="71"/>
      <c r="V102" s="108">
        <v>44105</v>
      </c>
      <c r="W102" s="109">
        <f t="shared" ref="W102:W104" si="133">B102/B90*100-100</f>
        <v>0.97438823635735616</v>
      </c>
      <c r="X102" s="109">
        <f t="shared" ref="X102:X104" si="134">C102/C90*100-100</f>
        <v>6.9119583672975722</v>
      </c>
      <c r="Y102" s="109">
        <f t="shared" ref="Y102:Y104" si="135">D102/D90*100-100</f>
        <v>5.4507037107516254</v>
      </c>
      <c r="Z102" s="109">
        <f t="shared" ref="Z102:Z104" si="136">E102/E90*100-100</f>
        <v>3.8617749441820735</v>
      </c>
      <c r="AA102" s="109">
        <f t="shared" ref="AA102:AA104" si="137">F102/F90*100-100</f>
        <v>-0.25210110140464792</v>
      </c>
      <c r="AB102" s="109">
        <f t="shared" ref="AB102:AB104" si="138">G102/G90*100-100</f>
        <v>4.4756196940459745</v>
      </c>
      <c r="AC102" s="109">
        <f t="shared" ref="AC102:AC104" si="139">H102/H90*100-100</f>
        <v>-9.390033021592032</v>
      </c>
      <c r="AD102" s="109">
        <f t="shared" ref="AD102:AD104" si="140">I102/I90*100-100</f>
        <v>-16.607053282215929</v>
      </c>
      <c r="AE102" s="109">
        <f t="shared" ref="AE102:AE104" si="141">J102/J90*100-100</f>
        <v>2.664587930237559</v>
      </c>
      <c r="AF102" s="109">
        <f t="shared" ref="AF102:AF104" si="142">K102/K90*100-100</f>
        <v>5.636864315036334</v>
      </c>
      <c r="AG102" s="109">
        <f t="shared" ref="AG102:AG104" si="143">L102/L90*100-100</f>
        <v>2.9437518878307856</v>
      </c>
      <c r="AH102" s="109">
        <f t="shared" ref="AH102:AH104" si="144">M102/M90*100-100</f>
        <v>-1.4843653300438007</v>
      </c>
      <c r="AI102" s="109">
        <f t="shared" ref="AI102:AI104" si="145">N102/N90*100-100</f>
        <v>6.074702585318974</v>
      </c>
      <c r="AJ102" s="109">
        <f t="shared" ref="AJ102:AJ104" si="146">O102/O90*100-100</f>
        <v>4.069110700233125E-2</v>
      </c>
      <c r="AK102" s="109">
        <f t="shared" ref="AK102:AK104" si="147">P102/P90*100-100</f>
        <v>13.812181067999646</v>
      </c>
      <c r="AL102" s="109">
        <f t="shared" ref="AL102:AL104" si="148">Q102/Q90*100-100</f>
        <v>8.0075318898460637</v>
      </c>
      <c r="AM102" s="109">
        <f t="shared" ref="AM102:AM104" si="149">R102/R90*100-100</f>
        <v>-4.7864494864891043</v>
      </c>
      <c r="AN102" s="109">
        <f t="shared" ref="AN102:AN104" si="150">S102/S90*100-100</f>
        <v>-0.63710475456670679</v>
      </c>
      <c r="AO102" s="109">
        <f t="shared" ref="AO102:AO104" si="151">T102/T90*100-100</f>
        <v>2.2552699317589742</v>
      </c>
      <c r="AP102" s="71"/>
      <c r="AQ102" s="71"/>
      <c r="AR102" s="72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M102" s="72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3"/>
      <c r="CE102" s="73"/>
      <c r="CF102" s="73"/>
    </row>
    <row r="103" spans="1:84" s="74" customFormat="1" ht="21" x14ac:dyDescent="0.45">
      <c r="A103" s="108">
        <v>44136</v>
      </c>
      <c r="B103" s="109">
        <v>112.27379801282457</v>
      </c>
      <c r="C103" s="109">
        <v>69.104692390469339</v>
      </c>
      <c r="D103" s="109">
        <v>124.04737482798369</v>
      </c>
      <c r="E103" s="109">
        <v>135.27896160956669</v>
      </c>
      <c r="F103" s="109">
        <v>134.76703414698667</v>
      </c>
      <c r="G103" s="109">
        <v>134.34821917636341</v>
      </c>
      <c r="H103" s="109">
        <v>117.26056579958525</v>
      </c>
      <c r="I103" s="109">
        <v>116.51788018679208</v>
      </c>
      <c r="J103" s="109">
        <v>135.66681153170751</v>
      </c>
      <c r="K103" s="109">
        <v>156.17424697122786</v>
      </c>
      <c r="L103" s="109">
        <v>133.68910041273929</v>
      </c>
      <c r="M103" s="109">
        <v>130.35539363527559</v>
      </c>
      <c r="N103" s="109">
        <v>129.56880610524561</v>
      </c>
      <c r="O103" s="109">
        <v>123.1760644331555</v>
      </c>
      <c r="P103" s="109">
        <v>112.49285282502659</v>
      </c>
      <c r="Q103" s="109">
        <v>153.117167241863</v>
      </c>
      <c r="R103" s="109">
        <v>118.92695842470596</v>
      </c>
      <c r="S103" s="109">
        <v>143.39344087886349</v>
      </c>
      <c r="T103" s="109">
        <v>128.69462661255801</v>
      </c>
      <c r="U103" s="71"/>
      <c r="V103" s="108">
        <v>44136</v>
      </c>
      <c r="W103" s="109">
        <f t="shared" si="133"/>
        <v>0.67361260887696517</v>
      </c>
      <c r="X103" s="109">
        <f t="shared" si="134"/>
        <v>-6.0780679870487688</v>
      </c>
      <c r="Y103" s="109">
        <f t="shared" si="135"/>
        <v>0.81828185911054163</v>
      </c>
      <c r="Z103" s="109">
        <f t="shared" si="136"/>
        <v>-1.9832143600713721</v>
      </c>
      <c r="AA103" s="109">
        <f t="shared" si="137"/>
        <v>-1.8689331974938739</v>
      </c>
      <c r="AB103" s="109">
        <f t="shared" si="138"/>
        <v>4.9221085063805958</v>
      </c>
      <c r="AC103" s="109">
        <f t="shared" si="139"/>
        <v>-7.7783627526836199</v>
      </c>
      <c r="AD103" s="109">
        <f t="shared" si="140"/>
        <v>-18.635942147353333</v>
      </c>
      <c r="AE103" s="109">
        <f t="shared" si="141"/>
        <v>-2.0907109662774275</v>
      </c>
      <c r="AF103" s="109">
        <f t="shared" si="142"/>
        <v>3.3127031608415365</v>
      </c>
      <c r="AG103" s="109">
        <f t="shared" si="143"/>
        <v>2.9790497832186418</v>
      </c>
      <c r="AH103" s="109">
        <f t="shared" si="144"/>
        <v>-1.3434965134612753</v>
      </c>
      <c r="AI103" s="109">
        <f t="shared" si="145"/>
        <v>-2.4152412353308392</v>
      </c>
      <c r="AJ103" s="109">
        <f t="shared" si="146"/>
        <v>0.28347826139865617</v>
      </c>
      <c r="AK103" s="109">
        <f t="shared" si="147"/>
        <v>25.196368979160425</v>
      </c>
      <c r="AL103" s="109">
        <f t="shared" si="148"/>
        <v>8.7084831376418066</v>
      </c>
      <c r="AM103" s="109">
        <f t="shared" si="149"/>
        <v>-5.1505173538906206</v>
      </c>
      <c r="AN103" s="109">
        <f t="shared" si="150"/>
        <v>0.47894292307817921</v>
      </c>
      <c r="AO103" s="109">
        <f t="shared" si="151"/>
        <v>1.2752748601246253</v>
      </c>
      <c r="AP103" s="71"/>
      <c r="AQ103" s="71"/>
      <c r="AR103" s="72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M103" s="72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/>
    </row>
    <row r="104" spans="1:84" s="74" customFormat="1" ht="21" x14ac:dyDescent="0.45">
      <c r="A104" s="110">
        <v>44166</v>
      </c>
      <c r="B104" s="111">
        <v>120.87372516323512</v>
      </c>
      <c r="C104" s="111">
        <v>72.706331644624782</v>
      </c>
      <c r="D104" s="111">
        <v>135.66349549061152</v>
      </c>
      <c r="E104" s="111">
        <v>144.31965458867208</v>
      </c>
      <c r="F104" s="111">
        <v>137.74856757971102</v>
      </c>
      <c r="G104" s="111">
        <v>135.98684683091085</v>
      </c>
      <c r="H104" s="111">
        <v>127.32819193174211</v>
      </c>
      <c r="I104" s="111">
        <v>145.35517701035309</v>
      </c>
      <c r="J104" s="111">
        <v>159.14262523861763</v>
      </c>
      <c r="K104" s="111">
        <v>167.55671534336165</v>
      </c>
      <c r="L104" s="111">
        <v>134.88800798059509</v>
      </c>
      <c r="M104" s="111">
        <v>142.64196262721225</v>
      </c>
      <c r="N104" s="111">
        <v>150.93043134002545</v>
      </c>
      <c r="O104" s="111">
        <v>124.08802101282765</v>
      </c>
      <c r="P104" s="111">
        <v>110.59866357864009</v>
      </c>
      <c r="Q104" s="111">
        <v>161.04638164841865</v>
      </c>
      <c r="R104" s="111">
        <v>122.56565090386664</v>
      </c>
      <c r="S104" s="111">
        <v>148.91952042708144</v>
      </c>
      <c r="T104" s="111">
        <v>135.96525756355274</v>
      </c>
      <c r="U104" s="71"/>
      <c r="V104" s="110">
        <v>44166</v>
      </c>
      <c r="W104" s="111">
        <f t="shared" si="133"/>
        <v>1.8586103446737354</v>
      </c>
      <c r="X104" s="111">
        <f t="shared" si="134"/>
        <v>15.897414282378676</v>
      </c>
      <c r="Y104" s="111">
        <f t="shared" si="135"/>
        <v>6.8163548600594055</v>
      </c>
      <c r="Z104" s="111">
        <f t="shared" si="136"/>
        <v>9.9433223406110613</v>
      </c>
      <c r="AA104" s="111">
        <f t="shared" si="137"/>
        <v>-3.6286915043983328</v>
      </c>
      <c r="AB104" s="111">
        <f t="shared" si="138"/>
        <v>6.1363157678144802</v>
      </c>
      <c r="AC104" s="111">
        <f t="shared" si="139"/>
        <v>-3.7656823871802487</v>
      </c>
      <c r="AD104" s="111">
        <f t="shared" si="140"/>
        <v>-13.150432359549612</v>
      </c>
      <c r="AE104" s="111">
        <f t="shared" si="141"/>
        <v>9.1972979939528301</v>
      </c>
      <c r="AF104" s="111">
        <f t="shared" si="142"/>
        <v>7.6458698635302795</v>
      </c>
      <c r="AG104" s="111">
        <f t="shared" si="143"/>
        <v>3.4473080038791153</v>
      </c>
      <c r="AH104" s="111">
        <f t="shared" si="144"/>
        <v>2.423150233927359</v>
      </c>
      <c r="AI104" s="111">
        <f t="shared" si="145"/>
        <v>12.031686639478934</v>
      </c>
      <c r="AJ104" s="111">
        <f t="shared" si="146"/>
        <v>0.3728956425458847</v>
      </c>
      <c r="AK104" s="111">
        <f t="shared" si="147"/>
        <v>9.5943448623741432</v>
      </c>
      <c r="AL104" s="111">
        <f t="shared" si="148"/>
        <v>13.66222499729372</v>
      </c>
      <c r="AM104" s="111">
        <f t="shared" si="149"/>
        <v>-2.399746226552125</v>
      </c>
      <c r="AN104" s="111">
        <f t="shared" si="150"/>
        <v>3.2214490334888239</v>
      </c>
      <c r="AO104" s="111">
        <f t="shared" si="151"/>
        <v>4.05151566127482</v>
      </c>
      <c r="AP104" s="71"/>
      <c r="AQ104" s="71"/>
      <c r="AR104" s="72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M104" s="72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73"/>
      <c r="CF104" s="73"/>
    </row>
    <row r="105" spans="1:84" s="74" customFormat="1" ht="21" x14ac:dyDescent="0.45">
      <c r="A105" s="77">
        <v>44197</v>
      </c>
      <c r="B105" s="78">
        <v>125.83236940428519</v>
      </c>
      <c r="C105" s="78">
        <v>65.543876860017136</v>
      </c>
      <c r="D105" s="78">
        <v>128.6351343163187</v>
      </c>
      <c r="E105" s="78">
        <v>134.0735162155793</v>
      </c>
      <c r="F105" s="78">
        <v>125.09899554721984</v>
      </c>
      <c r="G105" s="78">
        <v>132.08796954454695</v>
      </c>
      <c r="H105" s="78">
        <v>114.9224027286878</v>
      </c>
      <c r="I105" s="78">
        <v>117.96816132581205</v>
      </c>
      <c r="J105" s="78">
        <v>133.98429025018712</v>
      </c>
      <c r="K105" s="78">
        <v>169.02455660291218</v>
      </c>
      <c r="L105" s="78">
        <v>134.18449117891257</v>
      </c>
      <c r="M105" s="78">
        <v>120.88628949011154</v>
      </c>
      <c r="N105" s="78">
        <v>125.28453171589577</v>
      </c>
      <c r="O105" s="78">
        <v>121.79333264203724</v>
      </c>
      <c r="P105" s="78">
        <v>98.711426956289216</v>
      </c>
      <c r="Q105" s="78">
        <v>154.12981218833423</v>
      </c>
      <c r="R105" s="78">
        <v>111.80074400948368</v>
      </c>
      <c r="S105" s="78">
        <v>146.88297185860188</v>
      </c>
      <c r="T105" s="78">
        <v>128.84071104335001</v>
      </c>
      <c r="U105" s="71"/>
      <c r="V105" s="77">
        <v>44197</v>
      </c>
      <c r="W105" s="78">
        <f t="shared" ref="W105:W107" si="152">B105/B93*100-100</f>
        <v>3.0832046585693718</v>
      </c>
      <c r="X105" s="78">
        <f t="shared" ref="X105:X107" si="153">C105/C93*100-100</f>
        <v>-9.9912266626155599</v>
      </c>
      <c r="Y105" s="78">
        <f t="shared" ref="Y105:Y107" si="154">D105/D93*100-100</f>
        <v>1.7611634899862452</v>
      </c>
      <c r="Z105" s="78">
        <f t="shared" ref="Z105:Z107" si="155">E105/E93*100-100</f>
        <v>0.86239920806178816</v>
      </c>
      <c r="AA105" s="78">
        <f t="shared" ref="AA105:AA107" si="156">F105/F93*100-100</f>
        <v>4.0998186327459791</v>
      </c>
      <c r="AB105" s="78">
        <f t="shared" ref="AB105:AB107" si="157">G105/G93*100-100</f>
        <v>5.1805217465403359</v>
      </c>
      <c r="AC105" s="78">
        <f t="shared" ref="AC105:AC107" si="158">H105/H93*100-100</f>
        <v>-9.5289652638014104</v>
      </c>
      <c r="AD105" s="78">
        <f t="shared" ref="AD105:AD107" si="159">I105/I93*100-100</f>
        <v>-7.7801433822277346</v>
      </c>
      <c r="AE105" s="78">
        <f t="shared" ref="AE105:AE107" si="160">J105/J93*100-100</f>
        <v>0.88985100215232649</v>
      </c>
      <c r="AF105" s="78">
        <f t="shared" ref="AF105:AF107" si="161">K105/K93*100-100</f>
        <v>3.1102423039321963</v>
      </c>
      <c r="AG105" s="78">
        <f t="shared" ref="AG105:AG107" si="162">L105/L93*100-100</f>
        <v>3.6527630388072794</v>
      </c>
      <c r="AH105" s="78">
        <f t="shared" ref="AH105:AH107" si="163">M105/M93*100-100</f>
        <v>1.6766257283346278</v>
      </c>
      <c r="AI105" s="78">
        <f t="shared" ref="AI105:AI107" si="164">N105/N93*100-100</f>
        <v>-0.16689595641689436</v>
      </c>
      <c r="AJ105" s="78">
        <f t="shared" ref="AJ105:AJ107" si="165">O105/O93*100-100</f>
        <v>-0.10858552517954934</v>
      </c>
      <c r="AK105" s="78">
        <f t="shared" ref="AK105:AK107" si="166">P105/P93*100-100</f>
        <v>-9.7575704871693603</v>
      </c>
      <c r="AL105" s="78">
        <f t="shared" ref="AL105:AL107" si="167">Q105/Q93*100-100</f>
        <v>9.9062700211921708</v>
      </c>
      <c r="AM105" s="78">
        <f t="shared" ref="AM105:AM107" si="168">R105/R93*100-100</f>
        <v>-8.5836124281543675</v>
      </c>
      <c r="AN105" s="78">
        <f t="shared" ref="AN105:AN107" si="169">S105/S93*100-100</f>
        <v>3.2689503565371325</v>
      </c>
      <c r="AO105" s="78">
        <f t="shared" ref="AO105:AO107" si="170">T105/T93*100-100</f>
        <v>1.3468354206584365</v>
      </c>
      <c r="AP105" s="71"/>
      <c r="AQ105" s="71"/>
      <c r="AR105" s="72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M105" s="72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3"/>
      <c r="CD105" s="73"/>
      <c r="CE105" s="73"/>
      <c r="CF105" s="73"/>
    </row>
    <row r="106" spans="1:84" s="74" customFormat="1" ht="21" x14ac:dyDescent="0.45">
      <c r="A106" s="69">
        <v>44228</v>
      </c>
      <c r="B106" s="70">
        <v>130.22861021822055</v>
      </c>
      <c r="C106" s="70">
        <v>70.077272507030315</v>
      </c>
      <c r="D106" s="70">
        <v>128.11548159324872</v>
      </c>
      <c r="E106" s="70">
        <v>124.49494517709803</v>
      </c>
      <c r="F106" s="70">
        <v>137.29519595988324</v>
      </c>
      <c r="G106" s="70">
        <v>129.16464851013046</v>
      </c>
      <c r="H106" s="70">
        <v>117.27436203383427</v>
      </c>
      <c r="I106" s="70">
        <v>109.94269165255952</v>
      </c>
      <c r="J106" s="70">
        <v>130.02986698524614</v>
      </c>
      <c r="K106" s="70">
        <v>150.83947625132095</v>
      </c>
      <c r="L106" s="70">
        <v>133.78641064684703</v>
      </c>
      <c r="M106" s="70">
        <v>122.87520856949259</v>
      </c>
      <c r="N106" s="70">
        <v>123.38243999845845</v>
      </c>
      <c r="O106" s="70">
        <v>124.66984868550298</v>
      </c>
      <c r="P106" s="70">
        <v>111.62095698390826</v>
      </c>
      <c r="Q106" s="70">
        <v>146.45301610384288</v>
      </c>
      <c r="R106" s="70">
        <v>110.11206029891792</v>
      </c>
      <c r="S106" s="70">
        <v>142.73151980060334</v>
      </c>
      <c r="T106" s="70">
        <v>128.52544443905018</v>
      </c>
      <c r="U106" s="71"/>
      <c r="V106" s="69">
        <v>44228</v>
      </c>
      <c r="W106" s="70">
        <f t="shared" si="152"/>
        <v>2.1201447659934445</v>
      </c>
      <c r="X106" s="70">
        <f t="shared" si="153"/>
        <v>5.910071014130807</v>
      </c>
      <c r="Y106" s="70">
        <f t="shared" si="154"/>
        <v>4.3756222671702716</v>
      </c>
      <c r="Z106" s="70">
        <f t="shared" si="155"/>
        <v>0.87887678128799962</v>
      </c>
      <c r="AA106" s="70">
        <f t="shared" si="156"/>
        <v>14.857649965406068</v>
      </c>
      <c r="AB106" s="70">
        <f t="shared" si="157"/>
        <v>4.8501553064131713</v>
      </c>
      <c r="AC106" s="70">
        <f t="shared" si="158"/>
        <v>-5.9402589677521576</v>
      </c>
      <c r="AD106" s="70">
        <f t="shared" si="159"/>
        <v>-15.435775242990928</v>
      </c>
      <c r="AE106" s="70">
        <f t="shared" si="160"/>
        <v>7.4308193076675622</v>
      </c>
      <c r="AF106" s="70">
        <f t="shared" si="161"/>
        <v>0.81433730800155502</v>
      </c>
      <c r="AG106" s="70">
        <f t="shared" si="162"/>
        <v>4.0785909848419806</v>
      </c>
      <c r="AH106" s="70">
        <f t="shared" si="163"/>
        <v>4.1495956232176354</v>
      </c>
      <c r="AI106" s="70">
        <f t="shared" si="164"/>
        <v>1.9216859129694228</v>
      </c>
      <c r="AJ106" s="70">
        <f t="shared" si="165"/>
        <v>-1.8697542118644606E-2</v>
      </c>
      <c r="AK106" s="70">
        <f t="shared" si="166"/>
        <v>-10.338094481479359</v>
      </c>
      <c r="AL106" s="70">
        <f t="shared" si="167"/>
        <v>9.4286711221735118</v>
      </c>
      <c r="AM106" s="70">
        <f t="shared" si="168"/>
        <v>-6.9111656741778944</v>
      </c>
      <c r="AN106" s="70">
        <f t="shared" si="169"/>
        <v>4.0903964910302477</v>
      </c>
      <c r="AO106" s="70">
        <f t="shared" si="170"/>
        <v>2.3908293945689394</v>
      </c>
      <c r="AP106" s="71"/>
      <c r="AQ106" s="71"/>
      <c r="AR106" s="72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M106" s="72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</row>
    <row r="107" spans="1:84" s="74" customFormat="1" ht="21" x14ac:dyDescent="0.45">
      <c r="A107" s="69">
        <v>44256</v>
      </c>
      <c r="B107" s="70">
        <v>136.20458383063112</v>
      </c>
      <c r="C107" s="70">
        <v>76.17031573254684</v>
      </c>
      <c r="D107" s="70">
        <v>134.17621677927377</v>
      </c>
      <c r="E107" s="70">
        <v>133.11618946234503</v>
      </c>
      <c r="F107" s="70">
        <v>136.50921871001788</v>
      </c>
      <c r="G107" s="70">
        <v>129.11158981736406</v>
      </c>
      <c r="H107" s="70">
        <v>118.24386413967873</v>
      </c>
      <c r="I107" s="70">
        <v>120.06359801197112</v>
      </c>
      <c r="J107" s="70">
        <v>141.65958334155309</v>
      </c>
      <c r="K107" s="70">
        <v>152.9381076986966</v>
      </c>
      <c r="L107" s="70">
        <v>134.73804789005126</v>
      </c>
      <c r="M107" s="70">
        <v>126.37534417730708</v>
      </c>
      <c r="N107" s="70">
        <v>138.09725766107596</v>
      </c>
      <c r="O107" s="70">
        <v>125.80033101576177</v>
      </c>
      <c r="P107" s="70">
        <v>128.14476994784124</v>
      </c>
      <c r="Q107" s="70">
        <v>152.79698981060875</v>
      </c>
      <c r="R107" s="70">
        <v>115.01637988598239</v>
      </c>
      <c r="S107" s="70">
        <v>143.42448177024519</v>
      </c>
      <c r="T107" s="70">
        <v>132.98335712564764</v>
      </c>
      <c r="U107" s="71"/>
      <c r="V107" s="69">
        <v>44256</v>
      </c>
      <c r="W107" s="70">
        <f t="shared" si="152"/>
        <v>3.8837815784451806</v>
      </c>
      <c r="X107" s="70">
        <f t="shared" si="153"/>
        <v>21.422210856769411</v>
      </c>
      <c r="Y107" s="70">
        <f t="shared" si="154"/>
        <v>13.593817938721145</v>
      </c>
      <c r="Z107" s="70">
        <f t="shared" si="155"/>
        <v>7.0112365700824455</v>
      </c>
      <c r="AA107" s="70">
        <f t="shared" si="156"/>
        <v>18.548460828839296</v>
      </c>
      <c r="AB107" s="70">
        <f t="shared" si="157"/>
        <v>8.7468746561062005</v>
      </c>
      <c r="AC107" s="70">
        <f t="shared" si="158"/>
        <v>8.6108656534860302</v>
      </c>
      <c r="AD107" s="70">
        <f t="shared" si="159"/>
        <v>25.442415953432445</v>
      </c>
      <c r="AE107" s="70">
        <f t="shared" si="160"/>
        <v>6.500149992989094</v>
      </c>
      <c r="AF107" s="70">
        <f t="shared" si="161"/>
        <v>3.9413730856699374</v>
      </c>
      <c r="AG107" s="70">
        <f t="shared" si="162"/>
        <v>4.8965456086554866</v>
      </c>
      <c r="AH107" s="70">
        <f t="shared" si="163"/>
        <v>8.1924734350045725</v>
      </c>
      <c r="AI107" s="70">
        <f t="shared" si="164"/>
        <v>18.065464979772372</v>
      </c>
      <c r="AJ107" s="70">
        <f t="shared" si="165"/>
        <v>0.65757730779520784</v>
      </c>
      <c r="AK107" s="70">
        <f t="shared" si="166"/>
        <v>15.646906679714419</v>
      </c>
      <c r="AL107" s="70">
        <f t="shared" si="167"/>
        <v>19.053050444896684</v>
      </c>
      <c r="AM107" s="70">
        <f t="shared" si="168"/>
        <v>11.314161040581695</v>
      </c>
      <c r="AN107" s="70">
        <f t="shared" si="169"/>
        <v>12.033290758981281</v>
      </c>
      <c r="AO107" s="70">
        <f t="shared" si="170"/>
        <v>9.9809551232631577</v>
      </c>
      <c r="AP107" s="71"/>
      <c r="AQ107" s="71"/>
      <c r="AR107" s="72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M107" s="72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3"/>
      <c r="CD107" s="73"/>
      <c r="CE107" s="73"/>
      <c r="CF107" s="73"/>
    </row>
    <row r="108" spans="1:84" s="74" customFormat="1" ht="21" x14ac:dyDescent="0.45">
      <c r="A108" s="69">
        <v>44287</v>
      </c>
      <c r="B108" s="70">
        <v>122.01798631517926</v>
      </c>
      <c r="C108" s="70">
        <v>78.95970984479294</v>
      </c>
      <c r="D108" s="70">
        <v>132.37038013178372</v>
      </c>
      <c r="E108" s="70">
        <v>116.09571831460666</v>
      </c>
      <c r="F108" s="70">
        <v>135.00435958388672</v>
      </c>
      <c r="G108" s="70">
        <v>131.62450609680454</v>
      </c>
      <c r="H108" s="70">
        <v>110.74821958371429</v>
      </c>
      <c r="I108" s="70">
        <v>126.25205713978936</v>
      </c>
      <c r="J108" s="70">
        <v>136.20871223598581</v>
      </c>
      <c r="K108" s="70">
        <v>153.6327964400767</v>
      </c>
      <c r="L108" s="70">
        <v>134.79056372776836</v>
      </c>
      <c r="M108" s="70">
        <v>130.11122194560997</v>
      </c>
      <c r="N108" s="70">
        <v>131.06437213016844</v>
      </c>
      <c r="O108" s="70">
        <v>125.79176456368707</v>
      </c>
      <c r="P108" s="70">
        <v>112.30444607473171</v>
      </c>
      <c r="Q108" s="70">
        <v>149.82534978063336</v>
      </c>
      <c r="R108" s="70">
        <v>104.27548753679659</v>
      </c>
      <c r="S108" s="70">
        <v>141.45060682776105</v>
      </c>
      <c r="T108" s="70">
        <v>129.4117762475548</v>
      </c>
      <c r="U108" s="71"/>
      <c r="V108" s="69">
        <v>44287</v>
      </c>
      <c r="W108" s="70">
        <f t="shared" ref="W108:W110" si="171">B108/B96*100-100</f>
        <v>7.1517398661309528</v>
      </c>
      <c r="X108" s="70">
        <f t="shared" ref="X108:X110" si="172">C108/C96*100-100</f>
        <v>28.679793695197418</v>
      </c>
      <c r="Y108" s="70">
        <f t="shared" ref="Y108:Y110" si="173">D108/D96*100-100</f>
        <v>19.650228621715755</v>
      </c>
      <c r="Z108" s="70">
        <f t="shared" ref="Z108:Z110" si="174">E108/E96*100-100</f>
        <v>8.0322036365700029</v>
      </c>
      <c r="AA108" s="70">
        <f t="shared" ref="AA108:AA110" si="175">F108/F96*100-100</f>
        <v>13.404967814616086</v>
      </c>
      <c r="AB108" s="70">
        <f t="shared" ref="AB108:AB110" si="176">G108/G96*100-100</f>
        <v>16.706046503107743</v>
      </c>
      <c r="AC108" s="70">
        <f t="shared" ref="AC108:AC110" si="177">H108/H96*100-100</f>
        <v>27.443031090434928</v>
      </c>
      <c r="AD108" s="70">
        <f t="shared" ref="AD108:AD110" si="178">I108/I96*100-100</f>
        <v>74.416125633931728</v>
      </c>
      <c r="AE108" s="70">
        <f t="shared" ref="AE108:AE110" si="179">J108/J96*100-100</f>
        <v>10.041607056430564</v>
      </c>
      <c r="AF108" s="70">
        <f t="shared" ref="AF108:AF110" si="180">K108/K96*100-100</f>
        <v>11.676054154168341</v>
      </c>
      <c r="AG108" s="70">
        <f t="shared" ref="AG108:AG110" si="181">L108/L96*100-100</f>
        <v>5.1026897381205174</v>
      </c>
      <c r="AH108" s="70">
        <f t="shared" ref="AH108:AH110" si="182">M108/M96*100-100</f>
        <v>10.552699262214588</v>
      </c>
      <c r="AI108" s="70">
        <f t="shared" ref="AI108:AI110" si="183">N108/N96*100-100</f>
        <v>9.5635797565244616</v>
      </c>
      <c r="AJ108" s="70">
        <f t="shared" ref="AJ108:AJ110" si="184">O108/O96*100-100</f>
        <v>1.9990019157110055</v>
      </c>
      <c r="AK108" s="70">
        <f t="shared" ref="AK108:AK110" si="185">P108/P96*100-100</f>
        <v>21.49036246890239</v>
      </c>
      <c r="AL108" s="70">
        <f t="shared" ref="AL108:AL110" si="186">Q108/Q96*100-100</f>
        <v>35.28522682623165</v>
      </c>
      <c r="AM108" s="70">
        <f t="shared" ref="AM108:AM110" si="187">R108/R96*100-100</f>
        <v>18.740957578170509</v>
      </c>
      <c r="AN108" s="70">
        <f t="shared" ref="AN108:AN110" si="188">S108/S96*100-100</f>
        <v>21.415534779688741</v>
      </c>
      <c r="AO108" s="70">
        <f t="shared" ref="AO108:AO110" si="189">T108/T96*100-100</f>
        <v>15.451585372373785</v>
      </c>
      <c r="AP108" s="71"/>
      <c r="AQ108" s="71"/>
      <c r="AR108" s="72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M108" s="72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</row>
    <row r="109" spans="1:84" s="74" customFormat="1" ht="21" x14ac:dyDescent="0.45">
      <c r="A109" s="69">
        <v>44317</v>
      </c>
      <c r="B109" s="70">
        <v>114.96338162395563</v>
      </c>
      <c r="C109" s="70">
        <v>75.341575580288804</v>
      </c>
      <c r="D109" s="70">
        <v>131.66655315296214</v>
      </c>
      <c r="E109" s="70">
        <v>129.47860344273681</v>
      </c>
      <c r="F109" s="70">
        <v>145.14738300748311</v>
      </c>
      <c r="G109" s="70">
        <v>130.41229381785379</v>
      </c>
      <c r="H109" s="70">
        <v>108.26175572893335</v>
      </c>
      <c r="I109" s="70">
        <v>137.61464628407012</v>
      </c>
      <c r="J109" s="70">
        <v>133.86206065743744</v>
      </c>
      <c r="K109" s="70">
        <v>156.33621765148743</v>
      </c>
      <c r="L109" s="70">
        <v>135.00281098667909</v>
      </c>
      <c r="M109" s="70">
        <v>126.64107269410476</v>
      </c>
      <c r="N109" s="70">
        <v>136.72749094753286</v>
      </c>
      <c r="O109" s="70">
        <v>125.75889493638871</v>
      </c>
      <c r="P109" s="70">
        <v>104.62126621546402</v>
      </c>
      <c r="Q109" s="70">
        <v>160.09679467894225</v>
      </c>
      <c r="R109" s="70">
        <v>111.7625263996146</v>
      </c>
      <c r="S109" s="70">
        <v>137.95807388035172</v>
      </c>
      <c r="T109" s="70">
        <v>129.44362545761771</v>
      </c>
      <c r="U109" s="71"/>
      <c r="V109" s="69">
        <v>44317</v>
      </c>
      <c r="W109" s="70">
        <f t="shared" si="171"/>
        <v>4.2892522945492146</v>
      </c>
      <c r="X109" s="70">
        <f t="shared" si="172"/>
        <v>15.314218198893954</v>
      </c>
      <c r="Y109" s="70">
        <f t="shared" si="173"/>
        <v>18.605736434322282</v>
      </c>
      <c r="Z109" s="70">
        <f t="shared" si="174"/>
        <v>27.552875795099069</v>
      </c>
      <c r="AA109" s="70">
        <f t="shared" si="175"/>
        <v>11.452360272716362</v>
      </c>
      <c r="AB109" s="70">
        <f t="shared" si="176"/>
        <v>19.711505230888264</v>
      </c>
      <c r="AC109" s="70">
        <f t="shared" si="177"/>
        <v>29.33103549468936</v>
      </c>
      <c r="AD109" s="70">
        <f t="shared" si="178"/>
        <v>62.654281400012394</v>
      </c>
      <c r="AE109" s="70">
        <f t="shared" si="179"/>
        <v>9.0117362504705198</v>
      </c>
      <c r="AF109" s="70">
        <f t="shared" si="180"/>
        <v>12.453042820783324</v>
      </c>
      <c r="AG109" s="70">
        <f t="shared" si="181"/>
        <v>5.5451053262186178</v>
      </c>
      <c r="AH109" s="70">
        <f t="shared" si="182"/>
        <v>13.705887898828536</v>
      </c>
      <c r="AI109" s="70">
        <f t="shared" si="183"/>
        <v>28.675160903640318</v>
      </c>
      <c r="AJ109" s="70">
        <f t="shared" si="184"/>
        <v>2.142286760908803</v>
      </c>
      <c r="AK109" s="70">
        <f t="shared" si="185"/>
        <v>16.319488465868858</v>
      </c>
      <c r="AL109" s="70">
        <f t="shared" si="186"/>
        <v>36.57376834885747</v>
      </c>
      <c r="AM109" s="70">
        <f t="shared" si="187"/>
        <v>21.624293716488978</v>
      </c>
      <c r="AN109" s="70">
        <f t="shared" si="188"/>
        <v>24.929937701999961</v>
      </c>
      <c r="AO109" s="70">
        <f t="shared" si="189"/>
        <v>16.650644650611056</v>
      </c>
      <c r="AP109" s="71"/>
      <c r="AQ109" s="71"/>
      <c r="AR109" s="72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M109" s="72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</row>
    <row r="110" spans="1:84" s="74" customFormat="1" ht="21" x14ac:dyDescent="0.45">
      <c r="A110" s="69">
        <v>44348</v>
      </c>
      <c r="B110" s="70">
        <v>112.2888002881228</v>
      </c>
      <c r="C110" s="70">
        <v>74.154477506343767</v>
      </c>
      <c r="D110" s="70">
        <v>130.76220741169587</v>
      </c>
      <c r="E110" s="70">
        <v>123.38916889258137</v>
      </c>
      <c r="F110" s="70">
        <v>136.4042203065288</v>
      </c>
      <c r="G110" s="70">
        <v>129.33844244437253</v>
      </c>
      <c r="H110" s="70">
        <v>111.62432738150595</v>
      </c>
      <c r="I110" s="70">
        <v>113.54806768700881</v>
      </c>
      <c r="J110" s="70">
        <v>136.68799604592093</v>
      </c>
      <c r="K110" s="70">
        <v>151.7444120983435</v>
      </c>
      <c r="L110" s="70">
        <v>135.29793636944586</v>
      </c>
      <c r="M110" s="70">
        <v>123.1358120990849</v>
      </c>
      <c r="N110" s="70">
        <v>124.01993989138786</v>
      </c>
      <c r="O110" s="70">
        <v>126.09666844780899</v>
      </c>
      <c r="P110" s="70">
        <v>104.23043667362671</v>
      </c>
      <c r="Q110" s="70">
        <v>168.85334655901718</v>
      </c>
      <c r="R110" s="70">
        <v>107.21579905586958</v>
      </c>
      <c r="S110" s="70">
        <v>137.38957144117464</v>
      </c>
      <c r="T110" s="70">
        <v>127.13431341006937</v>
      </c>
      <c r="U110" s="71"/>
      <c r="V110" s="69">
        <v>44348</v>
      </c>
      <c r="W110" s="70">
        <f t="shared" si="171"/>
        <v>6.615523831958626</v>
      </c>
      <c r="X110" s="70">
        <f t="shared" si="172"/>
        <v>25.839990439865403</v>
      </c>
      <c r="Y110" s="70">
        <f t="shared" si="173"/>
        <v>15.286994300773628</v>
      </c>
      <c r="Z110" s="70">
        <f t="shared" si="174"/>
        <v>16.549518983324802</v>
      </c>
      <c r="AA110" s="70">
        <f t="shared" si="175"/>
        <v>15.463319744020438</v>
      </c>
      <c r="AB110" s="70">
        <f t="shared" si="176"/>
        <v>16.083809843160964</v>
      </c>
      <c r="AC110" s="70">
        <f t="shared" si="177"/>
        <v>35.138525430560463</v>
      </c>
      <c r="AD110" s="70">
        <f t="shared" si="178"/>
        <v>53.811950158938487</v>
      </c>
      <c r="AE110" s="70">
        <f t="shared" si="179"/>
        <v>7.7864738835406371</v>
      </c>
      <c r="AF110" s="70">
        <f t="shared" si="180"/>
        <v>8.5536827612617543</v>
      </c>
      <c r="AG110" s="70">
        <f t="shared" si="181"/>
        <v>5.7760516531821509</v>
      </c>
      <c r="AH110" s="70">
        <f t="shared" si="182"/>
        <v>14.20607393061168</v>
      </c>
      <c r="AI110" s="70">
        <f t="shared" si="183"/>
        <v>23.400969349210669</v>
      </c>
      <c r="AJ110" s="70">
        <f t="shared" si="184"/>
        <v>2.2913674921297229</v>
      </c>
      <c r="AK110" s="70">
        <f t="shared" si="185"/>
        <v>9.5080200321961996</v>
      </c>
      <c r="AL110" s="70">
        <f t="shared" si="186"/>
        <v>32.886658290720192</v>
      </c>
      <c r="AM110" s="70">
        <f t="shared" si="187"/>
        <v>14.025105675132465</v>
      </c>
      <c r="AN110" s="70">
        <f t="shared" si="188"/>
        <v>22.31291316156765</v>
      </c>
      <c r="AO110" s="70">
        <f t="shared" si="189"/>
        <v>14.530150871967365</v>
      </c>
      <c r="AP110" s="71"/>
      <c r="AQ110" s="71"/>
      <c r="AR110" s="72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M110" s="72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3"/>
      <c r="CA110" s="73"/>
      <c r="CB110" s="73"/>
      <c r="CC110" s="73"/>
      <c r="CD110" s="73"/>
      <c r="CE110" s="73"/>
      <c r="CF110" s="73"/>
    </row>
    <row r="111" spans="1:84" s="74" customFormat="1" ht="21" x14ac:dyDescent="0.45">
      <c r="A111" s="69">
        <v>44378</v>
      </c>
      <c r="B111" s="70">
        <v>112.91112052715619</v>
      </c>
      <c r="C111" s="70">
        <v>80.624679365922518</v>
      </c>
      <c r="D111" s="70">
        <v>132.83127271363222</v>
      </c>
      <c r="E111" s="70">
        <v>130.06578945404684</v>
      </c>
      <c r="F111" s="70">
        <v>146.07292094470145</v>
      </c>
      <c r="G111" s="70">
        <v>131.05100208456551</v>
      </c>
      <c r="H111" s="70">
        <v>118.06935458680705</v>
      </c>
      <c r="I111" s="70">
        <v>123.74829175848299</v>
      </c>
      <c r="J111" s="70">
        <v>133.25075864399392</v>
      </c>
      <c r="K111" s="70">
        <v>161.57932494944203</v>
      </c>
      <c r="L111" s="70">
        <v>136.502236420835</v>
      </c>
      <c r="M111" s="70">
        <v>130.09223271640312</v>
      </c>
      <c r="N111" s="70">
        <v>138.64930581199832</v>
      </c>
      <c r="O111" s="70">
        <v>126.62929683808889</v>
      </c>
      <c r="P111" s="70">
        <v>114.78162976912071</v>
      </c>
      <c r="Q111" s="70">
        <v>175.37638769020413</v>
      </c>
      <c r="R111" s="70">
        <v>112.01072433814481</v>
      </c>
      <c r="S111" s="70">
        <v>139.24223899702258</v>
      </c>
      <c r="T111" s="70">
        <v>130.99580128769199</v>
      </c>
      <c r="U111" s="71"/>
      <c r="V111" s="69">
        <v>44378</v>
      </c>
      <c r="W111" s="70">
        <f t="shared" ref="W111:W113" si="190">B111/B99*100-100</f>
        <v>3.2787279654129975</v>
      </c>
      <c r="X111" s="70">
        <f t="shared" ref="X111:X113" si="191">C111/C99*100-100</f>
        <v>14.599769069543342</v>
      </c>
      <c r="Y111" s="70">
        <f t="shared" ref="Y111:Y113" si="192">D111/D99*100-100</f>
        <v>9.0308486251189777</v>
      </c>
      <c r="Z111" s="70">
        <f t="shared" ref="Z111:Z113" si="193">E111/E99*100-100</f>
        <v>24.963427798366951</v>
      </c>
      <c r="AA111" s="70">
        <f t="shared" ref="AA111:AA113" si="194">F111/F99*100-100</f>
        <v>10.931674740071884</v>
      </c>
      <c r="AB111" s="70">
        <f t="shared" ref="AB111:AB113" si="195">G111/G99*100-100</f>
        <v>11.853425144071664</v>
      </c>
      <c r="AC111" s="70">
        <f t="shared" ref="AC111:AC113" si="196">H111/H99*100-100</f>
        <v>17.386168772278992</v>
      </c>
      <c r="AD111" s="70">
        <f t="shared" ref="AD111:AD113" si="197">I111/I99*100-100</f>
        <v>45.226523843433938</v>
      </c>
      <c r="AE111" s="70">
        <f t="shared" ref="AE111:AE113" si="198">J111/J99*100-100</f>
        <v>3.3288300794392001</v>
      </c>
      <c r="AF111" s="70">
        <f t="shared" ref="AF111:AF113" si="199">K111/K99*100-100</f>
        <v>7.0224780142787608</v>
      </c>
      <c r="AG111" s="70">
        <f t="shared" ref="AG111:AG113" si="200">L111/L99*100-100</f>
        <v>5.7003946508538377</v>
      </c>
      <c r="AH111" s="70">
        <f t="shared" ref="AH111:AH113" si="201">M111/M99*100-100</f>
        <v>12.56576655613047</v>
      </c>
      <c r="AI111" s="70">
        <f t="shared" ref="AI111:AI113" si="202">N111/N99*100-100</f>
        <v>18.668505121254213</v>
      </c>
      <c r="AJ111" s="70">
        <f t="shared" ref="AJ111:AJ113" si="203">O111/O99*100-100</f>
        <v>2.5155220862992991</v>
      </c>
      <c r="AK111" s="70">
        <f t="shared" ref="AK111:AK113" si="204">P111/P99*100-100</f>
        <v>4.6618395405383097</v>
      </c>
      <c r="AL111" s="70">
        <f t="shared" ref="AL111:AL113" si="205">Q111/Q99*100-100</f>
        <v>26.136273104720729</v>
      </c>
      <c r="AM111" s="70">
        <f t="shared" ref="AM111:AM113" si="206">R111/R99*100-100</f>
        <v>12.884904303241981</v>
      </c>
      <c r="AN111" s="70">
        <f t="shared" ref="AN111:AN113" si="207">S111/S99*100-100</f>
        <v>16.744823078718184</v>
      </c>
      <c r="AO111" s="70">
        <f t="shared" ref="AO111:AO113" si="208">T111/T99*100-100</f>
        <v>10.780014679471137</v>
      </c>
      <c r="AP111" s="71"/>
      <c r="AQ111" s="71"/>
      <c r="AR111" s="72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M111" s="72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</row>
    <row r="112" spans="1:84" s="74" customFormat="1" ht="21" x14ac:dyDescent="0.45">
      <c r="A112" s="69">
        <v>44409</v>
      </c>
      <c r="B112" s="70">
        <v>116.66080738477757</v>
      </c>
      <c r="C112" s="70">
        <v>78.745743650865947</v>
      </c>
      <c r="D112" s="70">
        <v>124.36179925100467</v>
      </c>
      <c r="E112" s="70">
        <v>128.69743905352954</v>
      </c>
      <c r="F112" s="70">
        <v>144.27464197411092</v>
      </c>
      <c r="G112" s="70">
        <v>132.53130477919569</v>
      </c>
      <c r="H112" s="70">
        <v>119.72345727018644</v>
      </c>
      <c r="I112" s="70">
        <v>118.0390573759051</v>
      </c>
      <c r="J112" s="70">
        <v>135.91817381838916</v>
      </c>
      <c r="K112" s="70">
        <v>161.48659533764749</v>
      </c>
      <c r="L112" s="70">
        <v>136.91820893459834</v>
      </c>
      <c r="M112" s="70">
        <v>127.2180536587593</v>
      </c>
      <c r="N112" s="70">
        <v>121.3293603555436</v>
      </c>
      <c r="O112" s="70">
        <v>127.60953266314822</v>
      </c>
      <c r="P112" s="70">
        <v>115.2960570763165</v>
      </c>
      <c r="Q112" s="70">
        <v>179.01234480820028</v>
      </c>
      <c r="R112" s="70">
        <v>111.56149007705646</v>
      </c>
      <c r="S112" s="70">
        <v>141.0931777675375</v>
      </c>
      <c r="T112" s="70">
        <v>129.96769859291567</v>
      </c>
      <c r="U112" s="71"/>
      <c r="V112" s="69">
        <v>44409</v>
      </c>
      <c r="W112" s="70">
        <f t="shared" si="190"/>
        <v>4.2322701009844366</v>
      </c>
      <c r="X112" s="70">
        <f t="shared" si="191"/>
        <v>4.9714659349715475</v>
      </c>
      <c r="Y112" s="70">
        <f t="shared" si="192"/>
        <v>4.2529277758019504</v>
      </c>
      <c r="Z112" s="70">
        <f t="shared" si="193"/>
        <v>11.766897585660558</v>
      </c>
      <c r="AA112" s="70">
        <f t="shared" si="194"/>
        <v>6.8241791308366118</v>
      </c>
      <c r="AB112" s="70">
        <f t="shared" si="195"/>
        <v>7.8838376507009542</v>
      </c>
      <c r="AC112" s="70">
        <f t="shared" si="196"/>
        <v>13.216389528805621</v>
      </c>
      <c r="AD112" s="70">
        <f t="shared" si="197"/>
        <v>20.557709270059149</v>
      </c>
      <c r="AE112" s="70">
        <f t="shared" si="198"/>
        <v>6.3437502056899291</v>
      </c>
      <c r="AF112" s="70">
        <f t="shared" si="199"/>
        <v>8.5308352033801214</v>
      </c>
      <c r="AG112" s="70">
        <f t="shared" si="200"/>
        <v>5.2905690927760816</v>
      </c>
      <c r="AH112" s="70">
        <f t="shared" si="201"/>
        <v>11.179060834639316</v>
      </c>
      <c r="AI112" s="70">
        <f t="shared" si="202"/>
        <v>15.711551818906798</v>
      </c>
      <c r="AJ112" s="70">
        <f t="shared" si="203"/>
        <v>3.4932898590668486</v>
      </c>
      <c r="AK112" s="70">
        <f t="shared" si="204"/>
        <v>2.026899393481969</v>
      </c>
      <c r="AL112" s="70">
        <f t="shared" si="205"/>
        <v>26.418940745695593</v>
      </c>
      <c r="AM112" s="70">
        <f t="shared" si="206"/>
        <v>6.4450392523849729</v>
      </c>
      <c r="AN112" s="70">
        <f t="shared" si="207"/>
        <v>12.065911010799766</v>
      </c>
      <c r="AO112" s="70">
        <f t="shared" si="208"/>
        <v>7.7408159371974818</v>
      </c>
      <c r="AP112" s="71"/>
      <c r="AQ112" s="71"/>
      <c r="AR112" s="72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M112" s="72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</row>
    <row r="113" spans="1:84" s="74" customFormat="1" ht="21" x14ac:dyDescent="0.45">
      <c r="A113" s="69">
        <v>44440</v>
      </c>
      <c r="B113" s="70">
        <v>112.97915625390748</v>
      </c>
      <c r="C113" s="70">
        <v>73.197859333670408</v>
      </c>
      <c r="D113" s="70">
        <v>122.57677610941813</v>
      </c>
      <c r="E113" s="70">
        <v>128.4646777975629</v>
      </c>
      <c r="F113" s="70">
        <v>138.75029853941174</v>
      </c>
      <c r="G113" s="70">
        <v>133.23915280698967</v>
      </c>
      <c r="H113" s="70">
        <v>121.98189666869138</v>
      </c>
      <c r="I113" s="70">
        <v>116.35240922819339</v>
      </c>
      <c r="J113" s="70">
        <v>137.73787375770343</v>
      </c>
      <c r="K113" s="70">
        <v>161.07725637150671</v>
      </c>
      <c r="L113" s="70">
        <v>137.72105099525322</v>
      </c>
      <c r="M113" s="70">
        <v>124.65374015179528</v>
      </c>
      <c r="N113" s="70">
        <v>123.65789733708816</v>
      </c>
      <c r="O113" s="70">
        <v>127.62276146011845</v>
      </c>
      <c r="P113" s="70">
        <v>108.35180727439196</v>
      </c>
      <c r="Q113" s="70">
        <v>172.23303617262599</v>
      </c>
      <c r="R113" s="70">
        <v>117.94794493591382</v>
      </c>
      <c r="S113" s="70">
        <v>143.21190870180118</v>
      </c>
      <c r="T113" s="70">
        <v>129.12160551342723</v>
      </c>
      <c r="U113" s="71"/>
      <c r="V113" s="69">
        <v>44440</v>
      </c>
      <c r="W113" s="70">
        <f t="shared" si="190"/>
        <v>4.2775877818303627</v>
      </c>
      <c r="X113" s="70">
        <f t="shared" si="191"/>
        <v>0.49430929876538698</v>
      </c>
      <c r="Y113" s="70">
        <f t="shared" si="192"/>
        <v>2.3900066126541617</v>
      </c>
      <c r="Z113" s="70">
        <f t="shared" si="193"/>
        <v>2.507128395206351</v>
      </c>
      <c r="AA113" s="70">
        <f t="shared" si="194"/>
        <v>7.6777402195676672</v>
      </c>
      <c r="AB113" s="70">
        <f t="shared" si="195"/>
        <v>4.8773235046217849</v>
      </c>
      <c r="AC113" s="70">
        <f t="shared" si="196"/>
        <v>10.191898477850955</v>
      </c>
      <c r="AD113" s="70">
        <f t="shared" si="197"/>
        <v>16.599890769190509</v>
      </c>
      <c r="AE113" s="70">
        <f t="shared" si="198"/>
        <v>6.7275849228289815</v>
      </c>
      <c r="AF113" s="70">
        <f t="shared" si="199"/>
        <v>8.1006774274879234</v>
      </c>
      <c r="AG113" s="70">
        <f t="shared" si="200"/>
        <v>4.9746926648823688</v>
      </c>
      <c r="AH113" s="70">
        <f t="shared" si="201"/>
        <v>10.108972172524318</v>
      </c>
      <c r="AI113" s="70">
        <f t="shared" si="202"/>
        <v>12.072871947998863</v>
      </c>
      <c r="AJ113" s="70">
        <f t="shared" si="203"/>
        <v>3.4343240645701627</v>
      </c>
      <c r="AK113" s="70">
        <f t="shared" si="204"/>
        <v>0.91142054227148606</v>
      </c>
      <c r="AL113" s="70">
        <f t="shared" si="205"/>
        <v>17.947854662900696</v>
      </c>
      <c r="AM113" s="70">
        <f t="shared" si="206"/>
        <v>8.9585763700086147</v>
      </c>
      <c r="AN113" s="70">
        <f t="shared" si="207"/>
        <v>8.877704483392975</v>
      </c>
      <c r="AO113" s="70">
        <f t="shared" si="208"/>
        <v>5.9853826540215778</v>
      </c>
      <c r="AP113" s="71"/>
      <c r="AQ113" s="71"/>
      <c r="AR113" s="72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M113" s="72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3"/>
      <c r="CD113" s="73"/>
      <c r="CE113" s="73"/>
      <c r="CF113" s="73"/>
    </row>
    <row r="114" spans="1:84" s="74" customFormat="1" ht="21" x14ac:dyDescent="0.45">
      <c r="A114" s="69">
        <v>44470</v>
      </c>
      <c r="B114" s="70">
        <v>107.88148139410298</v>
      </c>
      <c r="C114" s="70">
        <v>75.799757222478036</v>
      </c>
      <c r="D114" s="70">
        <v>125.52345424906451</v>
      </c>
      <c r="E114" s="70">
        <v>127.22065431441381</v>
      </c>
      <c r="F114" s="70">
        <v>140.80198417078799</v>
      </c>
      <c r="G114" s="70">
        <v>135.47086708387434</v>
      </c>
      <c r="H114" s="70">
        <v>120.81505731983023</v>
      </c>
      <c r="I114" s="70">
        <v>128.43061518187451</v>
      </c>
      <c r="J114" s="70">
        <v>143.99033353694853</v>
      </c>
      <c r="K114" s="70">
        <v>169.29892753040301</v>
      </c>
      <c r="L114" s="70">
        <v>139.7194615099128</v>
      </c>
      <c r="M114" s="70">
        <v>137.42153882840049</v>
      </c>
      <c r="N114" s="70">
        <v>134.5976882030497</v>
      </c>
      <c r="O114" s="70">
        <v>126.55388848161815</v>
      </c>
      <c r="P114" s="70">
        <v>105.28943385902889</v>
      </c>
      <c r="Q114" s="70">
        <v>167.28079873480411</v>
      </c>
      <c r="R114" s="70">
        <v>126.85807228763211</v>
      </c>
      <c r="S114" s="70">
        <v>147.9594432411119</v>
      </c>
      <c r="T114" s="70">
        <v>131.42590163835771</v>
      </c>
      <c r="U114" s="71"/>
      <c r="V114" s="69">
        <v>44470</v>
      </c>
      <c r="W114" s="70">
        <f t="shared" ref="W114:W116" si="209">B114/B102*100-100</f>
        <v>2.0910496272993413</v>
      </c>
      <c r="X114" s="70">
        <f t="shared" ref="X114:X116" si="210">C114/C102*100-100</f>
        <v>-2.4694549819955967</v>
      </c>
      <c r="Y114" s="70">
        <f t="shared" ref="Y114:Y116" si="211">D114/D102*100-100</f>
        <v>2.1292622730059776</v>
      </c>
      <c r="Z114" s="70">
        <f t="shared" ref="Z114:Z116" si="212">E114/E102*100-100</f>
        <v>-7.0942150197842153</v>
      </c>
      <c r="AA114" s="70">
        <f t="shared" ref="AA114:AA116" si="213">F114/F102*100-100</f>
        <v>9.9811874839041081</v>
      </c>
      <c r="AB114" s="70">
        <f t="shared" ref="AB114:AB116" si="214">G114/G102*100-100</f>
        <v>3.7192544470721458</v>
      </c>
      <c r="AC114" s="70">
        <f t="shared" ref="AC114:AC116" si="215">H114/H102*100-100</f>
        <v>7.140541466888223</v>
      </c>
      <c r="AD114" s="70">
        <f t="shared" ref="AD114:AD116" si="216">I114/I102*100-100</f>
        <v>11.960417243141279</v>
      </c>
      <c r="AE114" s="70">
        <f t="shared" ref="AE114:AE116" si="217">J114/J102*100-100</f>
        <v>7.1007163780954414</v>
      </c>
      <c r="AF114" s="70">
        <f t="shared" ref="AF114:AF116" si="218">K114/K102*100-100</f>
        <v>9.6005187973401149</v>
      </c>
      <c r="AG114" s="70">
        <f t="shared" ref="AG114:AG116" si="219">L114/L102*100-100</f>
        <v>5.1386987882530093</v>
      </c>
      <c r="AH114" s="70">
        <f t="shared" ref="AH114:AH116" si="220">M114/M102*100-100</f>
        <v>8.4416267053361906</v>
      </c>
      <c r="AI114" s="70">
        <f t="shared" ref="AI114:AI116" si="221">N114/N102*100-100</f>
        <v>3.0632891962093254</v>
      </c>
      <c r="AJ114" s="70">
        <f t="shared" ref="AJ114:AJ116" si="222">O114/O102*100-100</f>
        <v>3.0466785388695143</v>
      </c>
      <c r="AK114" s="70">
        <f t="shared" ref="AK114:AK116" si="223">P114/P102*100-100</f>
        <v>6.8817842934180362E-2</v>
      </c>
      <c r="AL114" s="70">
        <f t="shared" ref="AL114:AL116" si="224">Q114/Q102*100-100</f>
        <v>8.0105408653522687</v>
      </c>
      <c r="AM114" s="70">
        <f t="shared" ref="AM114:AM116" si="225">R114/R102*100-100</f>
        <v>7.8164672156978412</v>
      </c>
      <c r="AN114" s="70">
        <f t="shared" ref="AN114:AN116" si="226">S114/S102*100-100</f>
        <v>8.6445369699586223</v>
      </c>
      <c r="AO114" s="70">
        <f t="shared" ref="AO114:AO116" si="227">T114/T102*100-100</f>
        <v>4.5550917297126432</v>
      </c>
      <c r="AP114" s="71"/>
      <c r="AQ114" s="71"/>
      <c r="AR114" s="72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M114" s="72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</row>
    <row r="115" spans="1:84" s="74" customFormat="1" ht="21" x14ac:dyDescent="0.45">
      <c r="A115" s="69">
        <v>44501</v>
      </c>
      <c r="B115" s="70">
        <v>119.15140861539162</v>
      </c>
      <c r="C115" s="70">
        <v>76.23357737514462</v>
      </c>
      <c r="D115" s="70">
        <v>131.44826226331585</v>
      </c>
      <c r="E115" s="70">
        <v>129.81009360269826</v>
      </c>
      <c r="F115" s="70">
        <v>153.11054011866077</v>
      </c>
      <c r="G115" s="70">
        <v>139.52251855629345</v>
      </c>
      <c r="H115" s="70">
        <v>130.156746570883</v>
      </c>
      <c r="I115" s="70">
        <v>130.7444100059991</v>
      </c>
      <c r="J115" s="70">
        <v>141.69566015705411</v>
      </c>
      <c r="K115" s="70">
        <v>172.87319145557038</v>
      </c>
      <c r="L115" s="70">
        <v>140.81212862333732</v>
      </c>
      <c r="M115" s="70">
        <v>142.44658300057657</v>
      </c>
      <c r="N115" s="70">
        <v>147.50924419782277</v>
      </c>
      <c r="O115" s="70">
        <v>127.04571787972166</v>
      </c>
      <c r="P115" s="70">
        <v>113.94831611325688</v>
      </c>
      <c r="Q115" s="70">
        <v>163.11698329249907</v>
      </c>
      <c r="R115" s="70">
        <v>127.11623990127951</v>
      </c>
      <c r="S115" s="70">
        <v>154.32588572859132</v>
      </c>
      <c r="T115" s="70">
        <v>136.69449678289152</v>
      </c>
      <c r="U115" s="71"/>
      <c r="V115" s="69">
        <v>44501</v>
      </c>
      <c r="W115" s="70">
        <f t="shared" si="209"/>
        <v>6.125748593435361</v>
      </c>
      <c r="X115" s="70">
        <f t="shared" si="210"/>
        <v>10.316064999456501</v>
      </c>
      <c r="Y115" s="70">
        <f t="shared" si="211"/>
        <v>5.9661782005423021</v>
      </c>
      <c r="Z115" s="70">
        <f t="shared" si="212"/>
        <v>-4.0426596580866061</v>
      </c>
      <c r="AA115" s="70">
        <f t="shared" si="213"/>
        <v>13.611270803561155</v>
      </c>
      <c r="AB115" s="70">
        <f t="shared" si="214"/>
        <v>3.8514089815642194</v>
      </c>
      <c r="AC115" s="70">
        <f t="shared" si="215"/>
        <v>10.997883801225328</v>
      </c>
      <c r="AD115" s="70">
        <f t="shared" si="216"/>
        <v>12.209739652317907</v>
      </c>
      <c r="AE115" s="70">
        <f t="shared" si="217"/>
        <v>4.4438640204480322</v>
      </c>
      <c r="AF115" s="70">
        <f t="shared" si="218"/>
        <v>10.692508405319217</v>
      </c>
      <c r="AG115" s="70">
        <f t="shared" si="219"/>
        <v>5.328054559875909</v>
      </c>
      <c r="AH115" s="70">
        <f t="shared" si="220"/>
        <v>9.2755574035787021</v>
      </c>
      <c r="AI115" s="70">
        <f t="shared" si="221"/>
        <v>13.84626333440518</v>
      </c>
      <c r="AJ115" s="70">
        <f t="shared" si="222"/>
        <v>3.1415628225937695</v>
      </c>
      <c r="AK115" s="70">
        <f t="shared" si="223"/>
        <v>1.2938273425193927</v>
      </c>
      <c r="AL115" s="70">
        <f t="shared" si="224"/>
        <v>6.530826184134142</v>
      </c>
      <c r="AM115" s="70">
        <f t="shared" si="225"/>
        <v>6.8859757157232764</v>
      </c>
      <c r="AN115" s="70">
        <f t="shared" si="226"/>
        <v>7.6240899044771311</v>
      </c>
      <c r="AO115" s="70">
        <f t="shared" si="227"/>
        <v>6.2161648709837323</v>
      </c>
      <c r="AP115" s="71"/>
      <c r="AQ115" s="71"/>
      <c r="AR115" s="72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M115" s="72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3"/>
      <c r="CD115" s="73"/>
      <c r="CE115" s="73"/>
      <c r="CF115" s="73"/>
    </row>
    <row r="116" spans="1:84" s="74" customFormat="1" ht="21" x14ac:dyDescent="0.45">
      <c r="A116" s="75">
        <v>44531</v>
      </c>
      <c r="B116" s="76">
        <v>126.04973970086571</v>
      </c>
      <c r="C116" s="76">
        <v>72.055771012447622</v>
      </c>
      <c r="D116" s="76">
        <v>141.4623709400509</v>
      </c>
      <c r="E116" s="76">
        <v>135.40854964847634</v>
      </c>
      <c r="F116" s="76">
        <v>143.55497706240666</v>
      </c>
      <c r="G116" s="76">
        <v>141.0234247307626</v>
      </c>
      <c r="H116" s="76">
        <v>141.36167328520307</v>
      </c>
      <c r="I116" s="76">
        <v>166.27460666955267</v>
      </c>
      <c r="J116" s="76">
        <v>150.2917304941503</v>
      </c>
      <c r="K116" s="76">
        <v>183.20734134984662</v>
      </c>
      <c r="L116" s="76">
        <v>141.92216670683382</v>
      </c>
      <c r="M116" s="76">
        <v>152.14447659955383</v>
      </c>
      <c r="N116" s="76">
        <v>153.58983165900122</v>
      </c>
      <c r="O116" s="76">
        <v>127.65941751108696</v>
      </c>
      <c r="P116" s="76">
        <v>111.44880432647889</v>
      </c>
      <c r="Q116" s="76">
        <v>169.42764326069556</v>
      </c>
      <c r="R116" s="76">
        <v>129.40017225931362</v>
      </c>
      <c r="S116" s="76">
        <v>155.8531647261965</v>
      </c>
      <c r="T116" s="76">
        <v>141.45939719456507</v>
      </c>
      <c r="U116" s="71"/>
      <c r="V116" s="75">
        <v>44531</v>
      </c>
      <c r="W116" s="76">
        <f t="shared" si="209"/>
        <v>4.2821668072532617</v>
      </c>
      <c r="X116" s="76">
        <f t="shared" si="210"/>
        <v>-0.89477851166660116</v>
      </c>
      <c r="Y116" s="76">
        <f t="shared" si="211"/>
        <v>4.2744552825123776</v>
      </c>
      <c r="Z116" s="76">
        <f t="shared" si="212"/>
        <v>-6.1745608840274997</v>
      </c>
      <c r="AA116" s="76">
        <f t="shared" si="213"/>
        <v>4.215223130603988</v>
      </c>
      <c r="AB116" s="76">
        <f t="shared" si="214"/>
        <v>3.7037243065973513</v>
      </c>
      <c r="AC116" s="76">
        <f t="shared" si="215"/>
        <v>11.021503675308608</v>
      </c>
      <c r="AD116" s="76">
        <f t="shared" si="216"/>
        <v>14.391939860325436</v>
      </c>
      <c r="AE116" s="76">
        <f t="shared" si="217"/>
        <v>-5.5616116242875364</v>
      </c>
      <c r="AF116" s="76">
        <f t="shared" si="218"/>
        <v>9.3404946345559949</v>
      </c>
      <c r="AG116" s="76">
        <f t="shared" si="219"/>
        <v>5.2148140012940587</v>
      </c>
      <c r="AH116" s="76">
        <f t="shared" si="220"/>
        <v>6.661794185471166</v>
      </c>
      <c r="AI116" s="76">
        <f t="shared" si="221"/>
        <v>1.7620040540297026</v>
      </c>
      <c r="AJ116" s="76">
        <f t="shared" si="222"/>
        <v>2.878115445075963</v>
      </c>
      <c r="AK116" s="76">
        <f t="shared" si="223"/>
        <v>0.7686718088002209</v>
      </c>
      <c r="AL116" s="76">
        <f t="shared" si="224"/>
        <v>5.2042532880832511</v>
      </c>
      <c r="AM116" s="76">
        <f t="shared" si="225"/>
        <v>5.5762126705528345</v>
      </c>
      <c r="AN116" s="76">
        <f t="shared" si="226"/>
        <v>4.6559673837454483</v>
      </c>
      <c r="AO116" s="76">
        <f t="shared" si="227"/>
        <v>4.0408408217402609</v>
      </c>
      <c r="AP116" s="71"/>
      <c r="AQ116" s="71"/>
      <c r="AR116" s="72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M116" s="72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  <c r="BZ116" s="73"/>
      <c r="CA116" s="73"/>
      <c r="CB116" s="73"/>
      <c r="CC116" s="73"/>
      <c r="CD116" s="73"/>
      <c r="CE116" s="73"/>
      <c r="CF116" s="73"/>
    </row>
    <row r="117" spans="1:84" s="74" customFormat="1" ht="21" x14ac:dyDescent="0.45">
      <c r="A117" s="106">
        <v>44562</v>
      </c>
      <c r="B117" s="107">
        <v>129.53403209760532</v>
      </c>
      <c r="C117" s="107">
        <v>72.569207129860658</v>
      </c>
      <c r="D117" s="107">
        <v>134.89248655792969</v>
      </c>
      <c r="E117" s="107">
        <v>137.23410189952853</v>
      </c>
      <c r="F117" s="107">
        <v>134.23187447026072</v>
      </c>
      <c r="G117" s="107">
        <v>135.72849706268397</v>
      </c>
      <c r="H117" s="107">
        <v>130.38293776700678</v>
      </c>
      <c r="I117" s="107">
        <v>134.5531896963293</v>
      </c>
      <c r="J117" s="107">
        <v>138.58552781483183</v>
      </c>
      <c r="K117" s="107">
        <v>178.765394180203</v>
      </c>
      <c r="L117" s="107">
        <v>141.23562012334304</v>
      </c>
      <c r="M117" s="107">
        <v>128.30706430949772</v>
      </c>
      <c r="N117" s="107">
        <v>141.90384570492623</v>
      </c>
      <c r="O117" s="107">
        <v>125.78002049286376</v>
      </c>
      <c r="P117" s="107">
        <v>101.67086181770128</v>
      </c>
      <c r="Q117" s="107">
        <v>164.31325843838084</v>
      </c>
      <c r="R117" s="107">
        <v>117.33923796831539</v>
      </c>
      <c r="S117" s="107">
        <v>146.09473805819474</v>
      </c>
      <c r="T117" s="107">
        <v>134.83032107210994</v>
      </c>
      <c r="U117" s="71"/>
      <c r="V117" s="106">
        <v>44562</v>
      </c>
      <c r="W117" s="107">
        <f t="shared" ref="W117:W119" si="228">B117/B105*100-100</f>
        <v>2.9417412314848121</v>
      </c>
      <c r="X117" s="107">
        <f t="shared" ref="X117:X119" si="229">C117/C105*100-100</f>
        <v>10.718514995455038</v>
      </c>
      <c r="Y117" s="107">
        <f t="shared" ref="Y117:Y119" si="230">D117/D105*100-100</f>
        <v>4.8644192544036429</v>
      </c>
      <c r="Z117" s="107">
        <f t="shared" ref="Z117:Z119" si="231">E117/E105*100-100</f>
        <v>2.3573527219702868</v>
      </c>
      <c r="AA117" s="107">
        <f t="shared" ref="AA117:AA119" si="232">F117/F105*100-100</f>
        <v>7.3005213855562801</v>
      </c>
      <c r="AB117" s="107">
        <f t="shared" ref="AB117:AB119" si="233">G117/G105*100-100</f>
        <v>2.7561386026978312</v>
      </c>
      <c r="AC117" s="107">
        <f t="shared" ref="AC117:AC119" si="234">H117/H105*100-100</f>
        <v>13.453021057015889</v>
      </c>
      <c r="AD117" s="107">
        <f t="shared" ref="AD117:AD119" si="235">I117/I105*100-100</f>
        <v>14.058902151328482</v>
      </c>
      <c r="AE117" s="107">
        <f t="shared" ref="AE117:AE119" si="236">J117/J105*100-100</f>
        <v>3.4341619872396194</v>
      </c>
      <c r="AF117" s="107">
        <f t="shared" ref="AF117:AF119" si="237">K117/K105*100-100</f>
        <v>5.7629718267357362</v>
      </c>
      <c r="AG117" s="107">
        <f t="shared" ref="AG117:AG119" si="238">L117/L105*100-100</f>
        <v>5.2548017155193918</v>
      </c>
      <c r="AH117" s="107">
        <f t="shared" ref="AH117:AH119" si="239">M117/M105*100-100</f>
        <v>6.138640577592696</v>
      </c>
      <c r="AI117" s="107">
        <f t="shared" ref="AI117:AI119" si="240">N117/N105*100-100</f>
        <v>13.265256102579045</v>
      </c>
      <c r="AJ117" s="107">
        <f t="shared" ref="AJ117:AJ119" si="241">O117/O105*100-100</f>
        <v>3.2733219170082037</v>
      </c>
      <c r="AK117" s="107">
        <f t="shared" ref="AK117:AK119" si="242">P117/P105*100-100</f>
        <v>2.9980671464941366</v>
      </c>
      <c r="AL117" s="107">
        <f t="shared" ref="AL117:AL119" si="243">Q117/Q105*100-100</f>
        <v>6.6070581060614302</v>
      </c>
      <c r="AM117" s="107">
        <f t="shared" ref="AM117:AM119" si="244">R117/R105*100-100</f>
        <v>4.9538972284137088</v>
      </c>
      <c r="AN117" s="107">
        <f t="shared" ref="AN117:AN119" si="245">S117/S105*100-100</f>
        <v>-0.53664069458366725</v>
      </c>
      <c r="AO117" s="107">
        <f t="shared" ref="AO117:AO119" si="246">T117/T105*100-100</f>
        <v>4.6488489393268395</v>
      </c>
      <c r="AP117" s="71"/>
      <c r="AQ117" s="71"/>
      <c r="AR117" s="72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M117" s="72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/>
    </row>
    <row r="118" spans="1:84" s="74" customFormat="1" ht="21" x14ac:dyDescent="0.45">
      <c r="A118" s="108">
        <v>44593</v>
      </c>
      <c r="B118" s="109">
        <v>136.7303364391714</v>
      </c>
      <c r="C118" s="109">
        <v>73.417849225343573</v>
      </c>
      <c r="D118" s="109">
        <v>134.44391115213236</v>
      </c>
      <c r="E118" s="109">
        <v>132.84671592326012</v>
      </c>
      <c r="F118" s="109">
        <v>138.98807695701944</v>
      </c>
      <c r="G118" s="109">
        <v>133.02929584075216</v>
      </c>
      <c r="H118" s="109">
        <v>129.6376588300898</v>
      </c>
      <c r="I118" s="109">
        <v>131.21152641759238</v>
      </c>
      <c r="J118" s="109">
        <v>126.11074563353856</v>
      </c>
      <c r="K118" s="109">
        <v>163.14221227832959</v>
      </c>
      <c r="L118" s="109">
        <v>140.59082918588859</v>
      </c>
      <c r="M118" s="109">
        <v>128.24242936259543</v>
      </c>
      <c r="N118" s="109">
        <v>145.26011088816031</v>
      </c>
      <c r="O118" s="109">
        <v>128.52250163554686</v>
      </c>
      <c r="P118" s="109">
        <v>114.6787624333586</v>
      </c>
      <c r="Q118" s="109">
        <v>159.69928799970305</v>
      </c>
      <c r="R118" s="109">
        <v>112.66661988987354</v>
      </c>
      <c r="S118" s="109">
        <v>139.77059897416086</v>
      </c>
      <c r="T118" s="109">
        <v>134.25797829654607</v>
      </c>
      <c r="U118" s="71"/>
      <c r="V118" s="108">
        <v>44593</v>
      </c>
      <c r="W118" s="109">
        <f t="shared" si="228"/>
        <v>4.9925482657428972</v>
      </c>
      <c r="X118" s="109">
        <f t="shared" si="229"/>
        <v>4.7669902078139899</v>
      </c>
      <c r="Y118" s="109">
        <f t="shared" si="230"/>
        <v>4.9396290598006374</v>
      </c>
      <c r="Z118" s="109">
        <f t="shared" si="231"/>
        <v>6.7085219679252219</v>
      </c>
      <c r="AA118" s="109">
        <f t="shared" si="232"/>
        <v>1.2330227473005237</v>
      </c>
      <c r="AB118" s="109">
        <f t="shared" si="233"/>
        <v>2.9920317789728443</v>
      </c>
      <c r="AC118" s="109">
        <f t="shared" si="234"/>
        <v>10.542199148939886</v>
      </c>
      <c r="AD118" s="109">
        <f t="shared" si="235"/>
        <v>19.34538298575275</v>
      </c>
      <c r="AE118" s="109">
        <f t="shared" si="236"/>
        <v>-3.0140162737782958</v>
      </c>
      <c r="AF118" s="109">
        <f t="shared" si="237"/>
        <v>8.1561779003465062</v>
      </c>
      <c r="AG118" s="109">
        <f t="shared" si="238"/>
        <v>5.0860311642585714</v>
      </c>
      <c r="AH118" s="109">
        <f t="shared" si="239"/>
        <v>4.3680257845237946</v>
      </c>
      <c r="AI118" s="109">
        <f t="shared" si="240"/>
        <v>17.731592023934041</v>
      </c>
      <c r="AJ118" s="109">
        <f t="shared" si="241"/>
        <v>3.0902844518266193</v>
      </c>
      <c r="AK118" s="109">
        <f t="shared" si="242"/>
        <v>2.7394546078754303</v>
      </c>
      <c r="AL118" s="109">
        <f t="shared" si="243"/>
        <v>9.0447245459716896</v>
      </c>
      <c r="AM118" s="109">
        <f t="shared" si="244"/>
        <v>2.3199634844910122</v>
      </c>
      <c r="AN118" s="109">
        <f t="shared" si="245"/>
        <v>-2.0744687862771229</v>
      </c>
      <c r="AO118" s="109">
        <f t="shared" si="246"/>
        <v>4.460232666391903</v>
      </c>
      <c r="AP118" s="71"/>
      <c r="AQ118" s="71"/>
      <c r="AR118" s="72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M118" s="72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/>
    </row>
    <row r="119" spans="1:84" s="74" customFormat="1" ht="21" x14ac:dyDescent="0.45">
      <c r="A119" s="108">
        <v>44621</v>
      </c>
      <c r="B119" s="109">
        <v>140.90653033066607</v>
      </c>
      <c r="C119" s="109">
        <v>72.210606861385543</v>
      </c>
      <c r="D119" s="109">
        <v>141.65318991772182</v>
      </c>
      <c r="E119" s="109">
        <v>143.75146895320955</v>
      </c>
      <c r="F119" s="109">
        <v>142.7287953904368</v>
      </c>
      <c r="G119" s="109">
        <v>134.23713357647557</v>
      </c>
      <c r="H119" s="109">
        <v>133.90770195526352</v>
      </c>
      <c r="I119" s="109">
        <v>142.38452654605919</v>
      </c>
      <c r="J119" s="109">
        <v>137.48160459375524</v>
      </c>
      <c r="K119" s="109">
        <v>169.77588037562046</v>
      </c>
      <c r="L119" s="109">
        <v>141.34722701402697</v>
      </c>
      <c r="M119" s="109">
        <v>132.28065703881367</v>
      </c>
      <c r="N119" s="109">
        <v>141.24304633771192</v>
      </c>
      <c r="O119" s="109">
        <v>129.09834532190371</v>
      </c>
      <c r="P119" s="109">
        <v>133.7337313345183</v>
      </c>
      <c r="Q119" s="109">
        <v>162.58430802282362</v>
      </c>
      <c r="R119" s="109">
        <v>120.20165405449534</v>
      </c>
      <c r="S119" s="109">
        <v>143.0860955831879</v>
      </c>
      <c r="T119" s="109">
        <v>139.0554063798173</v>
      </c>
      <c r="U119" s="71"/>
      <c r="V119" s="108">
        <v>44621</v>
      </c>
      <c r="W119" s="109">
        <f t="shared" si="228"/>
        <v>3.4521206025501812</v>
      </c>
      <c r="X119" s="109">
        <f t="shared" si="229"/>
        <v>-5.1984934460096497</v>
      </c>
      <c r="Y119" s="109">
        <f t="shared" si="230"/>
        <v>5.5725025775231245</v>
      </c>
      <c r="Z119" s="109">
        <f t="shared" si="231"/>
        <v>7.989471103267249</v>
      </c>
      <c r="AA119" s="109">
        <f t="shared" si="232"/>
        <v>4.5561587262696008</v>
      </c>
      <c r="AB119" s="109">
        <f t="shared" si="233"/>
        <v>3.9698556623475127</v>
      </c>
      <c r="AC119" s="109">
        <f t="shared" si="234"/>
        <v>13.247061849299385</v>
      </c>
      <c r="AD119" s="109">
        <f t="shared" si="235"/>
        <v>18.590920898324683</v>
      </c>
      <c r="AE119" s="109">
        <f t="shared" si="236"/>
        <v>-2.9493089343093715</v>
      </c>
      <c r="AF119" s="109">
        <f t="shared" si="237"/>
        <v>11.009533810955702</v>
      </c>
      <c r="AG119" s="109">
        <f t="shared" si="238"/>
        <v>4.9052062334827014</v>
      </c>
      <c r="AH119" s="109">
        <f t="shared" si="239"/>
        <v>4.6728362244626851</v>
      </c>
      <c r="AI119" s="109">
        <f t="shared" si="240"/>
        <v>2.2779515899993328</v>
      </c>
      <c r="AJ119" s="109">
        <f t="shared" si="241"/>
        <v>2.6216260955058459</v>
      </c>
      <c r="AK119" s="109">
        <f t="shared" si="242"/>
        <v>4.361443224684038</v>
      </c>
      <c r="AL119" s="109">
        <f t="shared" si="243"/>
        <v>6.4054391544926546</v>
      </c>
      <c r="AM119" s="109">
        <f t="shared" si="244"/>
        <v>4.5082919264657733</v>
      </c>
      <c r="AN119" s="109">
        <f t="shared" si="245"/>
        <v>-0.23593335174071228</v>
      </c>
      <c r="AO119" s="109">
        <f t="shared" si="246"/>
        <v>4.5660219334307897</v>
      </c>
      <c r="AP119" s="71"/>
      <c r="AQ119" s="71"/>
      <c r="AR119" s="72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M119" s="72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  <c r="CB119" s="73"/>
      <c r="CC119" s="73"/>
      <c r="CD119" s="73"/>
      <c r="CE119" s="73"/>
      <c r="CF119" s="73"/>
    </row>
    <row r="120" spans="1:84" s="74" customFormat="1" ht="21" x14ac:dyDescent="0.45">
      <c r="A120" s="108">
        <v>44652</v>
      </c>
      <c r="B120" s="109">
        <v>127.36884664205212</v>
      </c>
      <c r="C120" s="109">
        <v>64.075981162824078</v>
      </c>
      <c r="D120" s="109">
        <v>136.99745244550371</v>
      </c>
      <c r="E120" s="109">
        <v>131.24436592548355</v>
      </c>
      <c r="F120" s="109">
        <v>135.62932309468707</v>
      </c>
      <c r="G120" s="109">
        <v>137.05450807313176</v>
      </c>
      <c r="H120" s="109">
        <v>117.84470513109812</v>
      </c>
      <c r="I120" s="109">
        <v>157.56059442707698</v>
      </c>
      <c r="J120" s="109">
        <v>137.34323529179372</v>
      </c>
      <c r="K120" s="109">
        <v>181.43675411785679</v>
      </c>
      <c r="L120" s="109">
        <v>141.84326343704805</v>
      </c>
      <c r="M120" s="109">
        <v>135.84301319965772</v>
      </c>
      <c r="N120" s="109">
        <v>145.13484074598142</v>
      </c>
      <c r="O120" s="109">
        <v>130.18651131909246</v>
      </c>
      <c r="P120" s="109">
        <v>116.37043226769201</v>
      </c>
      <c r="Q120" s="109">
        <v>154.14599554118516</v>
      </c>
      <c r="R120" s="109">
        <v>112.79134338866726</v>
      </c>
      <c r="S120" s="109">
        <v>139.64732539088371</v>
      </c>
      <c r="T120" s="109">
        <v>135.76863746329775</v>
      </c>
      <c r="U120" s="71"/>
      <c r="V120" s="108">
        <v>44652</v>
      </c>
      <c r="W120" s="109">
        <f t="shared" ref="W120:W122" si="247">B120/B108*100-100</f>
        <v>4.385304567353927</v>
      </c>
      <c r="X120" s="109">
        <f t="shared" ref="X120:X122" si="248">C120/C108*100-100</f>
        <v>-18.849776311520188</v>
      </c>
      <c r="Y120" s="109">
        <f t="shared" ref="Y120:Y122" si="249">D120/D108*100-100</f>
        <v>3.4955496154905887</v>
      </c>
      <c r="Z120" s="109">
        <f t="shared" ref="Z120:Z122" si="250">E120/E108*100-100</f>
        <v>13.048411974872081</v>
      </c>
      <c r="AA120" s="109">
        <f t="shared" ref="AA120:AA122" si="251">F120/F108*100-100</f>
        <v>0.46292098471975862</v>
      </c>
      <c r="AB120" s="109">
        <f t="shared" ref="AB120:AB122" si="252">G120/G108*100-100</f>
        <v>4.1253731066870358</v>
      </c>
      <c r="AC120" s="109">
        <f t="shared" ref="AC120:AC122" si="253">H120/H108*100-100</f>
        <v>6.4077649049875731</v>
      </c>
      <c r="AD120" s="109">
        <f t="shared" ref="AD120:AD122" si="254">I120/I108*100-100</f>
        <v>24.798437345557119</v>
      </c>
      <c r="AE120" s="109">
        <f t="shared" ref="AE120:AE122" si="255">J120/J108*100-100</f>
        <v>0.83292987444320943</v>
      </c>
      <c r="AF120" s="109">
        <f t="shared" ref="AF120:AF122" si="256">K120/K108*100-100</f>
        <v>18.097670759136903</v>
      </c>
      <c r="AG120" s="109">
        <f t="shared" ref="AG120:AG122" si="257">L120/L108*100-100</f>
        <v>5.2323393524221586</v>
      </c>
      <c r="AH120" s="109">
        <f t="shared" ref="AH120:AH122" si="258">M120/M108*100-100</f>
        <v>4.4053012248580785</v>
      </c>
      <c r="AI120" s="109">
        <f t="shared" ref="AI120:AI122" si="259">N120/N108*100-100</f>
        <v>10.735540396774425</v>
      </c>
      <c r="AJ120" s="109">
        <f t="shared" ref="AJ120:AJ122" si="260">O120/O108*100-100</f>
        <v>3.493668103511169</v>
      </c>
      <c r="AK120" s="109">
        <f t="shared" ref="AK120:AK122" si="261">P120/P108*100-100</f>
        <v>3.6205033149396542</v>
      </c>
      <c r="AL120" s="109">
        <f t="shared" ref="AL120:AL122" si="262">Q120/Q108*100-100</f>
        <v>2.8837882019817584</v>
      </c>
      <c r="AM120" s="109">
        <f t="shared" ref="AM120:AM122" si="263">R120/R108*100-100</f>
        <v>8.1666900371629509</v>
      </c>
      <c r="AN120" s="109">
        <f t="shared" ref="AN120:AN122" si="264">S120/S108*100-100</f>
        <v>-1.2748488517077448</v>
      </c>
      <c r="AO120" s="109">
        <f t="shared" ref="AO120:AO122" si="265">T120/T108*100-100</f>
        <v>4.9121195922562322</v>
      </c>
      <c r="AP120" s="71"/>
      <c r="AQ120" s="71"/>
      <c r="AR120" s="72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</row>
    <row r="121" spans="1:84" s="74" customFormat="1" ht="21" x14ac:dyDescent="0.45">
      <c r="A121" s="108">
        <v>44682</v>
      </c>
      <c r="B121" s="109">
        <v>120.5572175374742</v>
      </c>
      <c r="C121" s="109">
        <v>67.113877946115565</v>
      </c>
      <c r="D121" s="109">
        <v>138.94707843888258</v>
      </c>
      <c r="E121" s="109">
        <v>124.36518427928885</v>
      </c>
      <c r="F121" s="109">
        <v>149.4671514742781</v>
      </c>
      <c r="G121" s="109">
        <v>135.55697462935208</v>
      </c>
      <c r="H121" s="109">
        <v>118.03097225654878</v>
      </c>
      <c r="I121" s="109">
        <v>156.74788943151202</v>
      </c>
      <c r="J121" s="109">
        <v>140.67987090594531</v>
      </c>
      <c r="K121" s="109">
        <v>181.14350503557344</v>
      </c>
      <c r="L121" s="109">
        <v>142.45398547104062</v>
      </c>
      <c r="M121" s="109">
        <v>132.04714752103339</v>
      </c>
      <c r="N121" s="109">
        <v>149.30437067763611</v>
      </c>
      <c r="O121" s="109">
        <v>130.87414551884524</v>
      </c>
      <c r="P121" s="109">
        <v>108.19924265742553</v>
      </c>
      <c r="Q121" s="109">
        <v>163.30334862922791</v>
      </c>
      <c r="R121" s="109">
        <v>118.85055700591512</v>
      </c>
      <c r="S121" s="109">
        <v>143.41938408951154</v>
      </c>
      <c r="T121" s="109">
        <v>136.11217742837388</v>
      </c>
      <c r="U121" s="71"/>
      <c r="V121" s="108">
        <v>44682</v>
      </c>
      <c r="W121" s="109">
        <f t="shared" si="247"/>
        <v>4.8657544989551269</v>
      </c>
      <c r="X121" s="109">
        <f t="shared" si="248"/>
        <v>-10.920527704395127</v>
      </c>
      <c r="Y121" s="109">
        <f t="shared" si="249"/>
        <v>5.5295176425423449</v>
      </c>
      <c r="Z121" s="109">
        <f t="shared" si="250"/>
        <v>-3.9492387371241762</v>
      </c>
      <c r="AA121" s="109">
        <f t="shared" si="251"/>
        <v>2.9761256298863401</v>
      </c>
      <c r="AB121" s="109">
        <f t="shared" si="252"/>
        <v>3.9449354511652359</v>
      </c>
      <c r="AC121" s="109">
        <f t="shared" si="253"/>
        <v>9.0237004395861362</v>
      </c>
      <c r="AD121" s="109">
        <f t="shared" si="254"/>
        <v>13.903493315636069</v>
      </c>
      <c r="AE121" s="109">
        <f t="shared" si="255"/>
        <v>5.0931609860355564</v>
      </c>
      <c r="AF121" s="109">
        <f t="shared" si="256"/>
        <v>15.867908125670311</v>
      </c>
      <c r="AG121" s="109">
        <f t="shared" si="257"/>
        <v>5.519273583938002</v>
      </c>
      <c r="AH121" s="109">
        <f t="shared" si="258"/>
        <v>4.2688163578547176</v>
      </c>
      <c r="AI121" s="109">
        <f t="shared" si="259"/>
        <v>9.1985010790035346</v>
      </c>
      <c r="AJ121" s="109">
        <f t="shared" si="260"/>
        <v>4.067505988378727</v>
      </c>
      <c r="AK121" s="109">
        <f t="shared" si="261"/>
        <v>3.4199322674921575</v>
      </c>
      <c r="AL121" s="109">
        <f t="shared" si="262"/>
        <v>2.0028845403907525</v>
      </c>
      <c r="AM121" s="109">
        <f t="shared" si="263"/>
        <v>6.3420457953471612</v>
      </c>
      <c r="AN121" s="109">
        <f t="shared" si="264"/>
        <v>3.9586738605065648</v>
      </c>
      <c r="AO121" s="109">
        <f t="shared" si="265"/>
        <v>5.1517036448732512</v>
      </c>
      <c r="AP121" s="71"/>
      <c r="AQ121" s="71"/>
      <c r="AR121" s="72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M121" s="72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  <c r="CB121" s="73"/>
      <c r="CC121" s="73"/>
      <c r="CD121" s="73"/>
      <c r="CE121" s="73"/>
      <c r="CF121" s="73"/>
    </row>
    <row r="122" spans="1:84" s="74" customFormat="1" ht="21" x14ac:dyDescent="0.45">
      <c r="A122" s="108">
        <v>44713</v>
      </c>
      <c r="B122" s="109">
        <v>115.87556900815339</v>
      </c>
      <c r="C122" s="109">
        <v>70.064817750520263</v>
      </c>
      <c r="D122" s="109">
        <v>137.78367305358353</v>
      </c>
      <c r="E122" s="109">
        <v>133.96667744846158</v>
      </c>
      <c r="F122" s="109">
        <v>140.46699162674383</v>
      </c>
      <c r="G122" s="109">
        <v>134.28805083625488</v>
      </c>
      <c r="H122" s="109">
        <v>115.84789667950662</v>
      </c>
      <c r="I122" s="109">
        <v>126.81249201927605</v>
      </c>
      <c r="J122" s="109">
        <v>140.50175986427246</v>
      </c>
      <c r="K122" s="109">
        <v>174.49298627536001</v>
      </c>
      <c r="L122" s="109">
        <v>141.84560959637238</v>
      </c>
      <c r="M122" s="109">
        <v>127.64372706185245</v>
      </c>
      <c r="N122" s="109">
        <v>130.80247480687558</v>
      </c>
      <c r="O122" s="109">
        <v>131.17683152399309</v>
      </c>
      <c r="P122" s="109">
        <v>107.95090722762137</v>
      </c>
      <c r="Q122" s="109">
        <v>171.57921419269226</v>
      </c>
      <c r="R122" s="109">
        <v>113.67030466648561</v>
      </c>
      <c r="S122" s="109">
        <v>133.46002697789035</v>
      </c>
      <c r="T122" s="109">
        <v>132.56306676724759</v>
      </c>
      <c r="U122" s="71"/>
      <c r="V122" s="108">
        <v>44713</v>
      </c>
      <c r="W122" s="109">
        <f t="shared" si="247"/>
        <v>3.1942354988451882</v>
      </c>
      <c r="X122" s="109">
        <f t="shared" si="248"/>
        <v>-5.515054374799746</v>
      </c>
      <c r="Y122" s="109">
        <f t="shared" si="249"/>
        <v>5.3696444721073249</v>
      </c>
      <c r="Z122" s="109">
        <f t="shared" si="250"/>
        <v>8.5724773501705442</v>
      </c>
      <c r="AA122" s="109">
        <f t="shared" si="251"/>
        <v>2.978479193008198</v>
      </c>
      <c r="AB122" s="109">
        <f t="shared" si="252"/>
        <v>3.8268656235064213</v>
      </c>
      <c r="AC122" s="109">
        <f t="shared" si="253"/>
        <v>3.7837354966229668</v>
      </c>
      <c r="AD122" s="109">
        <f t="shared" si="254"/>
        <v>11.681770198705749</v>
      </c>
      <c r="AE122" s="109">
        <f t="shared" si="255"/>
        <v>2.7901234407374602</v>
      </c>
      <c r="AF122" s="109">
        <f t="shared" si="256"/>
        <v>14.991375209436669</v>
      </c>
      <c r="AG122" s="109">
        <f t="shared" si="257"/>
        <v>4.8394479639714376</v>
      </c>
      <c r="AH122" s="109">
        <f t="shared" si="258"/>
        <v>3.6609292503306108</v>
      </c>
      <c r="AI122" s="109">
        <f t="shared" si="259"/>
        <v>5.4689067914624161</v>
      </c>
      <c r="AJ122" s="109">
        <f t="shared" si="260"/>
        <v>4.0287845338965269</v>
      </c>
      <c r="AK122" s="109">
        <f t="shared" si="261"/>
        <v>3.5694665327407762</v>
      </c>
      <c r="AL122" s="109">
        <f t="shared" si="262"/>
        <v>1.6143403072691456</v>
      </c>
      <c r="AM122" s="109">
        <f t="shared" si="263"/>
        <v>6.020106800913382</v>
      </c>
      <c r="AN122" s="109">
        <f t="shared" si="264"/>
        <v>-2.8601475512766825</v>
      </c>
      <c r="AO122" s="109">
        <f t="shared" si="265"/>
        <v>4.2700929525358617</v>
      </c>
      <c r="AP122" s="71"/>
      <c r="AQ122" s="71"/>
      <c r="AR122" s="72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M122" s="72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</row>
    <row r="123" spans="1:84" s="74" customFormat="1" ht="21" x14ac:dyDescent="0.45">
      <c r="A123" s="108">
        <v>44743</v>
      </c>
      <c r="B123" s="109">
        <v>115.09668934485923</v>
      </c>
      <c r="C123" s="109">
        <v>73.883924772184344</v>
      </c>
      <c r="D123" s="109">
        <v>137.81759046826534</v>
      </c>
      <c r="E123" s="109">
        <v>135.57877603766534</v>
      </c>
      <c r="F123" s="109">
        <v>151.87828809022974</v>
      </c>
      <c r="G123" s="109">
        <v>135.53133019516901</v>
      </c>
      <c r="H123" s="109">
        <v>121.14030312096742</v>
      </c>
      <c r="I123" s="109">
        <v>143.17002335977105</v>
      </c>
      <c r="J123" s="109">
        <v>137.08984723865336</v>
      </c>
      <c r="K123" s="109">
        <v>182.02426017819869</v>
      </c>
      <c r="L123" s="109">
        <v>143.14200663734138</v>
      </c>
      <c r="M123" s="109">
        <v>133.07851526640871</v>
      </c>
      <c r="N123" s="109">
        <v>140.08377604573278</v>
      </c>
      <c r="O123" s="109">
        <v>131.56618522874842</v>
      </c>
      <c r="P123" s="109">
        <v>119.02904141429457</v>
      </c>
      <c r="Q123" s="109">
        <v>165.9078877323474</v>
      </c>
      <c r="R123" s="109">
        <v>117.76280020464174</v>
      </c>
      <c r="S123" s="109">
        <v>137.56552361599501</v>
      </c>
      <c r="T123" s="109">
        <v>135.54303483843631</v>
      </c>
      <c r="U123" s="71"/>
      <c r="V123" s="108">
        <v>44743</v>
      </c>
      <c r="W123" s="109">
        <f t="shared" ref="W123:W125" si="266">B123/B111*100-100</f>
        <v>1.9356541742736368</v>
      </c>
      <c r="X123" s="109">
        <f t="shared" ref="X123:X125" si="267">C123/C111*100-100</f>
        <v>-8.3606591018423018</v>
      </c>
      <c r="Y123" s="109">
        <f t="shared" ref="Y123:Y125" si="268">D123/D111*100-100</f>
        <v>3.7538733558497199</v>
      </c>
      <c r="Z123" s="109">
        <f t="shared" ref="Z123:Z125" si="269">E123/E111*100-100</f>
        <v>4.2386138636142192</v>
      </c>
      <c r="AA123" s="109">
        <f t="shared" ref="AA123:AA125" si="270">F123/F111*100-100</f>
        <v>3.974293871843642</v>
      </c>
      <c r="AB123" s="109">
        <f t="shared" ref="AB123:AB125" si="271">G123/G111*100-100</f>
        <v>3.418766769682847</v>
      </c>
      <c r="AC123" s="109">
        <f t="shared" ref="AC123:AC125" si="272">H123/H111*100-100</f>
        <v>2.6009700357111143</v>
      </c>
      <c r="AD123" s="109">
        <f t="shared" ref="AD123:AD125" si="273">I123/I111*100-100</f>
        <v>15.69454521375782</v>
      </c>
      <c r="AE123" s="109">
        <f t="shared" ref="AE123:AE125" si="274">J123/J111*100-100</f>
        <v>2.8811007409843938</v>
      </c>
      <c r="AF123" s="109">
        <f t="shared" ref="AF123:AF125" si="275">K123/K111*100-100</f>
        <v>12.653187674322737</v>
      </c>
      <c r="AG123" s="109">
        <f t="shared" ref="AG123:AG125" si="276">L123/L111*100-100</f>
        <v>4.8642208293467206</v>
      </c>
      <c r="AH123" s="109">
        <f t="shared" ref="AH123:AH125" si="277">M123/M111*100-100</f>
        <v>2.2955117977839592</v>
      </c>
      <c r="AI123" s="109">
        <f t="shared" ref="AI123:AI125" si="278">N123/N111*100-100</f>
        <v>1.0346032569968457</v>
      </c>
      <c r="AJ123" s="109">
        <f t="shared" ref="AJ123:AJ125" si="279">O123/O111*100-100</f>
        <v>3.8986936782662127</v>
      </c>
      <c r="AK123" s="109">
        <f t="shared" ref="AK123:AK125" si="280">P123/P111*100-100</f>
        <v>3.7004280682521937</v>
      </c>
      <c r="AL123" s="109">
        <f t="shared" ref="AL123:AL125" si="281">Q123/Q111*100-100</f>
        <v>-5.3989593938851499</v>
      </c>
      <c r="AM123" s="109">
        <f t="shared" ref="AM123:AM125" si="282">R123/R111*100-100</f>
        <v>5.1352903041071301</v>
      </c>
      <c r="AN123" s="109">
        <f t="shared" ref="AN123:AN125" si="283">S123/S111*100-100</f>
        <v>-1.2041715165636191</v>
      </c>
      <c r="AO123" s="109">
        <f t="shared" ref="AO123:AO125" si="284">T123/T111*100-100</f>
        <v>3.4712819083092086</v>
      </c>
      <c r="AP123" s="71"/>
      <c r="AQ123" s="71"/>
      <c r="AR123" s="72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M123" s="72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  <c r="CC123" s="73"/>
      <c r="CD123" s="73"/>
      <c r="CE123" s="73"/>
      <c r="CF123" s="73"/>
    </row>
    <row r="124" spans="1:84" s="74" customFormat="1" ht="21" x14ac:dyDescent="0.45">
      <c r="A124" s="108">
        <v>44774</v>
      </c>
      <c r="B124" s="109">
        <v>119.33892503451301</v>
      </c>
      <c r="C124" s="109">
        <v>74.561394838281373</v>
      </c>
      <c r="D124" s="109">
        <v>128.81382776924846</v>
      </c>
      <c r="E124" s="109">
        <v>138.04746727528928</v>
      </c>
      <c r="F124" s="109">
        <v>159.5644760692411</v>
      </c>
      <c r="G124" s="109">
        <v>137.23822454514115</v>
      </c>
      <c r="H124" s="109">
        <v>124.23345340388401</v>
      </c>
      <c r="I124" s="109">
        <v>139.7201143172029</v>
      </c>
      <c r="J124" s="109">
        <v>136.25141983772386</v>
      </c>
      <c r="K124" s="109">
        <v>173.46514882879134</v>
      </c>
      <c r="L124" s="109">
        <v>144.00934015963585</v>
      </c>
      <c r="M124" s="109">
        <v>131.59450750712205</v>
      </c>
      <c r="N124" s="109">
        <v>147.47234668431881</v>
      </c>
      <c r="O124" s="109">
        <v>131.79049398488533</v>
      </c>
      <c r="P124" s="109">
        <v>119.81553415961933</v>
      </c>
      <c r="Q124" s="109">
        <v>171.06284964600763</v>
      </c>
      <c r="R124" s="109">
        <v>116.59464421804368</v>
      </c>
      <c r="S124" s="109">
        <v>144.65608759787662</v>
      </c>
      <c r="T124" s="109">
        <v>136.03600960826282</v>
      </c>
      <c r="U124" s="71"/>
      <c r="V124" s="108">
        <v>44774</v>
      </c>
      <c r="W124" s="109">
        <f t="shared" si="266"/>
        <v>2.2956447068828396</v>
      </c>
      <c r="X124" s="109">
        <f t="shared" si="267"/>
        <v>-5.3137460116405464</v>
      </c>
      <c r="Y124" s="109">
        <f t="shared" si="268"/>
        <v>3.5799003754023175</v>
      </c>
      <c r="Z124" s="109">
        <f t="shared" si="269"/>
        <v>7.2651237588890609</v>
      </c>
      <c r="AA124" s="109">
        <f t="shared" si="270"/>
        <v>10.597727976253665</v>
      </c>
      <c r="AB124" s="109">
        <f t="shared" si="271"/>
        <v>3.5515531774077402</v>
      </c>
      <c r="AC124" s="109">
        <f t="shared" si="272"/>
        <v>3.7670112745905868</v>
      </c>
      <c r="AD124" s="109">
        <f t="shared" si="273"/>
        <v>18.367697458183429</v>
      </c>
      <c r="AE124" s="109">
        <f t="shared" si="274"/>
        <v>0.24518135431981136</v>
      </c>
      <c r="AF124" s="109">
        <f t="shared" si="275"/>
        <v>7.4176766598479844</v>
      </c>
      <c r="AG124" s="109">
        <f t="shared" si="276"/>
        <v>5.1791001943537935</v>
      </c>
      <c r="AH124" s="109">
        <f t="shared" si="277"/>
        <v>3.4401201107052231</v>
      </c>
      <c r="AI124" s="109">
        <f t="shared" si="278"/>
        <v>21.547122849873929</v>
      </c>
      <c r="AJ124" s="109">
        <f t="shared" si="279"/>
        <v>3.2763706867994244</v>
      </c>
      <c r="AK124" s="109">
        <f t="shared" si="280"/>
        <v>3.9198886743466943</v>
      </c>
      <c r="AL124" s="109">
        <f t="shared" si="281"/>
        <v>-4.4407524915167187</v>
      </c>
      <c r="AM124" s="109">
        <f t="shared" si="282"/>
        <v>4.5115515555688432</v>
      </c>
      <c r="AN124" s="109">
        <f t="shared" si="283"/>
        <v>2.5252176517062423</v>
      </c>
      <c r="AO124" s="109">
        <f t="shared" si="284"/>
        <v>4.6690916905086368</v>
      </c>
      <c r="AP124" s="71"/>
      <c r="AQ124" s="71"/>
      <c r="AR124" s="72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M124" s="72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</row>
    <row r="125" spans="1:84" s="74" customFormat="1" ht="21" x14ac:dyDescent="0.45">
      <c r="A125" s="108">
        <v>44805</v>
      </c>
      <c r="B125" s="109">
        <v>114.21408357528962</v>
      </c>
      <c r="C125" s="109">
        <v>67.091200141641053</v>
      </c>
      <c r="D125" s="109">
        <v>125.44833205999691</v>
      </c>
      <c r="E125" s="109">
        <v>137.02198794641873</v>
      </c>
      <c r="F125" s="109">
        <v>155.10980781190193</v>
      </c>
      <c r="G125" s="109">
        <v>137.26895253257467</v>
      </c>
      <c r="H125" s="109">
        <v>124.03822514869229</v>
      </c>
      <c r="I125" s="109">
        <v>135.8617325367205</v>
      </c>
      <c r="J125" s="109">
        <v>135.82641213812093</v>
      </c>
      <c r="K125" s="109">
        <v>176.85750162688149</v>
      </c>
      <c r="L125" s="109">
        <v>143.79157322899323</v>
      </c>
      <c r="M125" s="109">
        <v>127.77542211540398</v>
      </c>
      <c r="N125" s="109">
        <v>136.54151466213474</v>
      </c>
      <c r="O125" s="109">
        <v>131.73579089207601</v>
      </c>
      <c r="P125" s="109">
        <v>112.42827663687869</v>
      </c>
      <c r="Q125" s="109">
        <v>166.33432979451368</v>
      </c>
      <c r="R125" s="109">
        <v>122.17023065115878</v>
      </c>
      <c r="S125" s="109">
        <v>146.20853361129181</v>
      </c>
      <c r="T125" s="109">
        <v>134.05927352722259</v>
      </c>
      <c r="U125" s="71"/>
      <c r="V125" s="108">
        <v>44805</v>
      </c>
      <c r="W125" s="109">
        <f t="shared" si="266"/>
        <v>1.0930576597746722</v>
      </c>
      <c r="X125" s="109">
        <f t="shared" si="267"/>
        <v>-8.3426745640092008</v>
      </c>
      <c r="Y125" s="109">
        <f t="shared" si="268"/>
        <v>2.3426590596700549</v>
      </c>
      <c r="Z125" s="109">
        <f t="shared" si="269"/>
        <v>6.6612163713519692</v>
      </c>
      <c r="AA125" s="109">
        <f t="shared" si="270"/>
        <v>11.790611944408397</v>
      </c>
      <c r="AB125" s="109">
        <f t="shared" si="271"/>
        <v>3.0244861519215647</v>
      </c>
      <c r="AC125" s="109">
        <f t="shared" si="272"/>
        <v>1.6857652948174717</v>
      </c>
      <c r="AD125" s="109">
        <f t="shared" si="273"/>
        <v>16.767442494692915</v>
      </c>
      <c r="AE125" s="109">
        <f t="shared" si="274"/>
        <v>-1.3877531048177616</v>
      </c>
      <c r="AF125" s="109">
        <f t="shared" si="275"/>
        <v>9.796693593401784</v>
      </c>
      <c r="AG125" s="109">
        <f t="shared" si="276"/>
        <v>4.4078390266926135</v>
      </c>
      <c r="AH125" s="109">
        <f t="shared" si="277"/>
        <v>2.5042826310765633</v>
      </c>
      <c r="AI125" s="109">
        <f t="shared" si="278"/>
        <v>10.418758205087528</v>
      </c>
      <c r="AJ125" s="109">
        <f t="shared" si="279"/>
        <v>3.2228024099312904</v>
      </c>
      <c r="AK125" s="109">
        <f t="shared" si="280"/>
        <v>3.7622532240402933</v>
      </c>
      <c r="AL125" s="109">
        <f t="shared" si="281"/>
        <v>-3.4248402682747496</v>
      </c>
      <c r="AM125" s="109">
        <f t="shared" si="282"/>
        <v>3.5797874371945113</v>
      </c>
      <c r="AN125" s="109">
        <f t="shared" si="283"/>
        <v>2.0924411500794093</v>
      </c>
      <c r="AO125" s="109">
        <f t="shared" si="284"/>
        <v>3.8240447786888012</v>
      </c>
      <c r="AP125" s="71"/>
      <c r="AQ125" s="71"/>
      <c r="AR125" s="72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M125" s="72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  <c r="BY125" s="73"/>
      <c r="BZ125" s="73"/>
      <c r="CA125" s="73"/>
      <c r="CB125" s="73"/>
      <c r="CC125" s="73"/>
      <c r="CD125" s="73"/>
      <c r="CE125" s="73"/>
      <c r="CF125" s="73"/>
    </row>
    <row r="126" spans="1:84" s="74" customFormat="1" ht="21" x14ac:dyDescent="0.45">
      <c r="A126" s="108">
        <v>44835</v>
      </c>
      <c r="B126" s="109">
        <v>108.6930438432388</v>
      </c>
      <c r="C126" s="109">
        <v>75.901573966208957</v>
      </c>
      <c r="D126" s="109">
        <v>127.83235324331432</v>
      </c>
      <c r="E126" s="109">
        <v>138.64064409042302</v>
      </c>
      <c r="F126" s="109">
        <v>159.45809501344314</v>
      </c>
      <c r="G126" s="109">
        <v>138.38352052727831</v>
      </c>
      <c r="H126" s="109">
        <v>125.64206806848318</v>
      </c>
      <c r="I126" s="109">
        <v>147.71744017753454</v>
      </c>
      <c r="J126" s="109">
        <v>137.46677991489366</v>
      </c>
      <c r="K126" s="109">
        <v>180.42418157574414</v>
      </c>
      <c r="L126" s="109">
        <v>145.34639454364122</v>
      </c>
      <c r="M126" s="109">
        <v>140.86198686082469</v>
      </c>
      <c r="N126" s="109">
        <v>148.97503197459488</v>
      </c>
      <c r="O126" s="109">
        <v>129.72095568705518</v>
      </c>
      <c r="P126" s="109">
        <v>109.00723777018111</v>
      </c>
      <c r="Q126" s="109">
        <v>163.11346125457044</v>
      </c>
      <c r="R126" s="109">
        <v>129.80307467115821</v>
      </c>
      <c r="S126" s="109">
        <v>155.32321983924072</v>
      </c>
      <c r="T126" s="109">
        <v>136.29124362253654</v>
      </c>
      <c r="U126" s="71"/>
      <c r="V126" s="108">
        <v>44835</v>
      </c>
      <c r="W126" s="109">
        <f t="shared" ref="W126:W128" si="285">B126/B114*100-100</f>
        <v>0.75227225159349587</v>
      </c>
      <c r="X126" s="109">
        <f t="shared" ref="X126:X128" si="286">C126/C114*100-100</f>
        <v>0.13432331113156692</v>
      </c>
      <c r="Y126" s="109">
        <f t="shared" ref="Y126:Y128" si="287">D126/D114*100-100</f>
        <v>1.8394163927870153</v>
      </c>
      <c r="Z126" s="109">
        <f t="shared" ref="Z126:Z128" si="288">E126/E114*100-100</f>
        <v>8.9765218057956275</v>
      </c>
      <c r="AA126" s="109">
        <f t="shared" ref="AA126:AA128" si="289">F126/F114*100-100</f>
        <v>13.249892004381067</v>
      </c>
      <c r="AB126" s="109">
        <f t="shared" ref="AB126:AB128" si="290">G126/G114*100-100</f>
        <v>2.150021998161904</v>
      </c>
      <c r="AC126" s="109">
        <f t="shared" ref="AC126:AC128" si="291">H126/H114*100-100</f>
        <v>3.9953718151823949</v>
      </c>
      <c r="AD126" s="109">
        <f t="shared" ref="AD126:AD128" si="292">I126/I114*100-100</f>
        <v>15.017311073646539</v>
      </c>
      <c r="AE126" s="109">
        <f t="shared" ref="AE126:AE128" si="293">J126/J114*100-100</f>
        <v>-4.5305496985885441</v>
      </c>
      <c r="AF126" s="109">
        <f t="shared" ref="AF126:AF128" si="294">K126/K114*100-100</f>
        <v>6.5713671123777289</v>
      </c>
      <c r="AG126" s="109">
        <f t="shared" ref="AG126:AG128" si="295">L126/L114*100-100</f>
        <v>4.0273079876773039</v>
      </c>
      <c r="AH126" s="109">
        <f t="shared" ref="AH126:AH128" si="296">M126/M114*100-100</f>
        <v>2.5035726289750926</v>
      </c>
      <c r="AI126" s="109">
        <f t="shared" ref="AI126:AI128" si="297">N126/N114*100-100</f>
        <v>10.681716724477468</v>
      </c>
      <c r="AJ126" s="109">
        <f t="shared" ref="AJ126:AJ128" si="298">O126/O114*100-100</f>
        <v>2.5025443654361084</v>
      </c>
      <c r="AK126" s="109">
        <f t="shared" ref="AK126:AK128" si="299">P126/P114*100-100</f>
        <v>3.5310322934492717</v>
      </c>
      <c r="AL126" s="109">
        <f t="shared" ref="AL126:AL128" si="300">Q126/Q114*100-100</f>
        <v>-2.49122284909717</v>
      </c>
      <c r="AM126" s="109">
        <f t="shared" ref="AM126:AM128" si="301">R126/R114*100-100</f>
        <v>2.3214938792769431</v>
      </c>
      <c r="AN126" s="109">
        <f t="shared" ref="AN126:AN128" si="302">S126/S114*100-100</f>
        <v>4.9768885559598601</v>
      </c>
      <c r="AO126" s="109">
        <f t="shared" ref="AO126:AO128" si="303">T126/T114*100-100</f>
        <v>3.7019658404678069</v>
      </c>
      <c r="AP126" s="71"/>
      <c r="AQ126" s="71"/>
      <c r="AR126" s="72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M126" s="72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  <c r="CB126" s="73"/>
      <c r="CC126" s="73"/>
      <c r="CD126" s="73"/>
      <c r="CE126" s="73"/>
      <c r="CF126" s="73"/>
    </row>
    <row r="127" spans="1:84" s="74" customFormat="1" ht="21" x14ac:dyDescent="0.45">
      <c r="A127" s="108">
        <v>44866</v>
      </c>
      <c r="B127" s="109">
        <v>119.45994622108083</v>
      </c>
      <c r="C127" s="109">
        <v>74.793026810850165</v>
      </c>
      <c r="D127" s="109">
        <v>135.51598748011835</v>
      </c>
      <c r="E127" s="109">
        <v>139.77752997761885</v>
      </c>
      <c r="F127" s="109">
        <v>175.180565831705</v>
      </c>
      <c r="G127" s="109">
        <v>141.65882564753343</v>
      </c>
      <c r="H127" s="109">
        <v>133.57166144688898</v>
      </c>
      <c r="I127" s="109">
        <v>144.4391344900678</v>
      </c>
      <c r="J127" s="109">
        <v>137.22694459521603</v>
      </c>
      <c r="K127" s="109">
        <v>177.73547283869885</v>
      </c>
      <c r="L127" s="109">
        <v>146.11722860981902</v>
      </c>
      <c r="M127" s="109">
        <v>145.28262184207912</v>
      </c>
      <c r="N127" s="109">
        <v>153.96231985869287</v>
      </c>
      <c r="O127" s="109">
        <v>130.06838839751771</v>
      </c>
      <c r="P127" s="109">
        <v>117.7716668491079</v>
      </c>
      <c r="Q127" s="109">
        <v>166.11411156788515</v>
      </c>
      <c r="R127" s="109">
        <v>132.65144419510651</v>
      </c>
      <c r="S127" s="109">
        <v>159.32981043261844</v>
      </c>
      <c r="T127" s="109">
        <v>141.23827542523969</v>
      </c>
      <c r="U127" s="71"/>
      <c r="V127" s="108">
        <v>44866</v>
      </c>
      <c r="W127" s="109">
        <f t="shared" si="285"/>
        <v>0.25894583142121519</v>
      </c>
      <c r="X127" s="109">
        <f t="shared" si="286"/>
        <v>-1.8896536328152536</v>
      </c>
      <c r="Y127" s="109">
        <f t="shared" si="287"/>
        <v>3.0945446875928013</v>
      </c>
      <c r="Z127" s="109">
        <f t="shared" si="288"/>
        <v>7.6784756087052273</v>
      </c>
      <c r="AA127" s="109">
        <f t="shared" si="289"/>
        <v>14.414439199247781</v>
      </c>
      <c r="AB127" s="109">
        <f t="shared" si="290"/>
        <v>1.5311557685063093</v>
      </c>
      <c r="AC127" s="109">
        <f t="shared" si="291"/>
        <v>2.6236940965224846</v>
      </c>
      <c r="AD127" s="109">
        <f t="shared" si="292"/>
        <v>10.474424477069675</v>
      </c>
      <c r="AE127" s="109">
        <f t="shared" si="293"/>
        <v>-3.1537420107891876</v>
      </c>
      <c r="AF127" s="109">
        <f t="shared" si="294"/>
        <v>2.8126289230786341</v>
      </c>
      <c r="AG127" s="109">
        <f t="shared" si="295"/>
        <v>3.7675021593292399</v>
      </c>
      <c r="AH127" s="109">
        <f t="shared" si="296"/>
        <v>1.9909490152466987</v>
      </c>
      <c r="AI127" s="109">
        <f t="shared" si="297"/>
        <v>4.3746923767136678</v>
      </c>
      <c r="AJ127" s="109">
        <f t="shared" si="298"/>
        <v>2.3791990538852446</v>
      </c>
      <c r="AK127" s="109">
        <f t="shared" si="299"/>
        <v>3.3553376357496063</v>
      </c>
      <c r="AL127" s="109">
        <f t="shared" si="300"/>
        <v>1.8374103142967328</v>
      </c>
      <c r="AM127" s="109">
        <f t="shared" si="301"/>
        <v>4.3544430657528324</v>
      </c>
      <c r="AN127" s="109">
        <f t="shared" si="302"/>
        <v>3.2424402947068813</v>
      </c>
      <c r="AO127" s="109">
        <f t="shared" si="303"/>
        <v>3.3240391890574301</v>
      </c>
      <c r="AP127" s="71"/>
      <c r="AQ127" s="71"/>
      <c r="AR127" s="72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M127" s="72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73"/>
      <c r="BY127" s="73"/>
      <c r="BZ127" s="73"/>
      <c r="CA127" s="73"/>
      <c r="CB127" s="73"/>
      <c r="CC127" s="73"/>
      <c r="CD127" s="73"/>
      <c r="CE127" s="73"/>
      <c r="CF127" s="73"/>
    </row>
    <row r="128" spans="1:84" s="74" customFormat="1" ht="21" x14ac:dyDescent="0.45">
      <c r="A128" s="110">
        <v>44896</v>
      </c>
      <c r="B128" s="111">
        <v>125.92501893282119</v>
      </c>
      <c r="C128" s="111">
        <v>73.858748952195114</v>
      </c>
      <c r="D128" s="111">
        <v>144.84677696126298</v>
      </c>
      <c r="E128" s="111">
        <v>147.1659121254942</v>
      </c>
      <c r="F128" s="111">
        <v>166.11406062501851</v>
      </c>
      <c r="G128" s="111">
        <v>143.58392364578032</v>
      </c>
      <c r="H128" s="111">
        <v>144.04445790924046</v>
      </c>
      <c r="I128" s="111">
        <v>181.45295468564214</v>
      </c>
      <c r="J128" s="111">
        <v>151.81176583077641</v>
      </c>
      <c r="K128" s="111">
        <v>190.57347090975188</v>
      </c>
      <c r="L128" s="111">
        <v>147.54249525413337</v>
      </c>
      <c r="M128" s="111">
        <v>155.87215420327732</v>
      </c>
      <c r="N128" s="111">
        <v>158.45997563054212</v>
      </c>
      <c r="O128" s="111">
        <v>130.58829171980119</v>
      </c>
      <c r="P128" s="111">
        <v>115.75385464788458</v>
      </c>
      <c r="Q128" s="111">
        <v>167.25684936406785</v>
      </c>
      <c r="R128" s="111">
        <v>134.24310970598606</v>
      </c>
      <c r="S128" s="111">
        <v>161.90997410089179</v>
      </c>
      <c r="T128" s="111">
        <v>146.19688177488749</v>
      </c>
      <c r="U128" s="71"/>
      <c r="V128" s="110">
        <v>44896</v>
      </c>
      <c r="W128" s="111">
        <f t="shared" si="285"/>
        <v>-9.894567679434374E-2</v>
      </c>
      <c r="X128" s="111">
        <f t="shared" si="286"/>
        <v>2.5021978315047591</v>
      </c>
      <c r="Y128" s="111">
        <f t="shared" si="287"/>
        <v>2.392442597082109</v>
      </c>
      <c r="Z128" s="111">
        <f t="shared" si="288"/>
        <v>8.6828804440637128</v>
      </c>
      <c r="AA128" s="111">
        <f t="shared" si="289"/>
        <v>15.714595219366643</v>
      </c>
      <c r="AB128" s="111">
        <f t="shared" si="290"/>
        <v>1.8156550373855396</v>
      </c>
      <c r="AC128" s="111">
        <f t="shared" si="291"/>
        <v>1.8978161206572253</v>
      </c>
      <c r="AD128" s="111">
        <f t="shared" si="292"/>
        <v>9.1284822860861112</v>
      </c>
      <c r="AE128" s="111">
        <f t="shared" si="293"/>
        <v>1.0113898693084025</v>
      </c>
      <c r="AF128" s="111">
        <f t="shared" si="294"/>
        <v>4.0206519594862442</v>
      </c>
      <c r="AG128" s="111">
        <f t="shared" si="295"/>
        <v>3.9601484938637839</v>
      </c>
      <c r="AH128" s="111">
        <f t="shared" si="296"/>
        <v>2.4500906553017927</v>
      </c>
      <c r="AI128" s="111">
        <f t="shared" si="297"/>
        <v>3.170876560600405</v>
      </c>
      <c r="AJ128" s="111">
        <f t="shared" si="298"/>
        <v>2.2942876176447129</v>
      </c>
      <c r="AK128" s="111">
        <f t="shared" si="299"/>
        <v>3.8628053009832684</v>
      </c>
      <c r="AL128" s="111">
        <f t="shared" si="300"/>
        <v>-1.2812513087298072</v>
      </c>
      <c r="AM128" s="111">
        <f t="shared" si="301"/>
        <v>3.7426051002214678</v>
      </c>
      <c r="AN128" s="111">
        <f t="shared" si="302"/>
        <v>3.8862280309391934</v>
      </c>
      <c r="AO128" s="111">
        <f t="shared" si="303"/>
        <v>3.3490066225903945</v>
      </c>
      <c r="AP128" s="71"/>
      <c r="AQ128" s="71"/>
      <c r="AR128" s="72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M128" s="72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  <c r="BX128" s="73"/>
      <c r="BY128" s="73"/>
      <c r="BZ128" s="73"/>
      <c r="CA128" s="73"/>
      <c r="CB128" s="73"/>
      <c r="CC128" s="73"/>
      <c r="CD128" s="73"/>
      <c r="CE128" s="73"/>
      <c r="CF128" s="73"/>
    </row>
    <row r="129" spans="1:84" s="74" customFormat="1" ht="21" x14ac:dyDescent="0.45">
      <c r="A129" s="77">
        <v>44927</v>
      </c>
      <c r="B129" s="78">
        <v>130.70660609644162</v>
      </c>
      <c r="C129" s="78">
        <v>65.577927607023852</v>
      </c>
      <c r="D129" s="78">
        <v>138.41638661271662</v>
      </c>
      <c r="E129" s="78">
        <v>140.16621723924362</v>
      </c>
      <c r="F129" s="78">
        <v>139.69166576897206</v>
      </c>
      <c r="G129" s="78">
        <v>139.4816286922389</v>
      </c>
      <c r="H129" s="78">
        <v>133.49402886671507</v>
      </c>
      <c r="I129" s="78">
        <v>150.91857074453546</v>
      </c>
      <c r="J129" s="78">
        <v>142.05207411785187</v>
      </c>
      <c r="K129" s="78">
        <v>196.26946936855902</v>
      </c>
      <c r="L129" s="78">
        <v>146.85124150419352</v>
      </c>
      <c r="M129" s="78">
        <v>133.8088072517767</v>
      </c>
      <c r="N129" s="78">
        <v>146.61275640311271</v>
      </c>
      <c r="O129" s="78">
        <v>129.14497548013895</v>
      </c>
      <c r="P129" s="78">
        <v>104.26526306038531</v>
      </c>
      <c r="Q129" s="78">
        <v>159.44934052543584</v>
      </c>
      <c r="R129" s="78">
        <v>122.38786668214433</v>
      </c>
      <c r="S129" s="78">
        <v>156.05611300142434</v>
      </c>
      <c r="T129" s="78">
        <v>139.37365068778635</v>
      </c>
      <c r="U129" s="71"/>
      <c r="V129" s="77">
        <v>44927</v>
      </c>
      <c r="W129" s="78">
        <f t="shared" ref="W129:W131" si="304">B129/B117*100-100</f>
        <v>0.90522465783567441</v>
      </c>
      <c r="X129" s="78">
        <f t="shared" ref="X129:X131" si="305">C129/C117*100-100</f>
        <v>-9.6339477849414834</v>
      </c>
      <c r="Y129" s="78">
        <f t="shared" ref="Y129:Y131" si="306">D129/D117*100-100</f>
        <v>2.6123768229845581</v>
      </c>
      <c r="Z129" s="78">
        <f t="shared" ref="Z129:Z131" si="307">E129/E117*100-100</f>
        <v>2.1365792460694308</v>
      </c>
      <c r="AA129" s="78">
        <f t="shared" ref="AA129:AA131" si="308">F129/F117*100-100</f>
        <v>4.0674328062974041</v>
      </c>
      <c r="AB129" s="78">
        <f t="shared" ref="AB129:AB131" si="309">G129/G117*100-100</f>
        <v>2.7651758553117958</v>
      </c>
      <c r="AC129" s="78">
        <f t="shared" ref="AC129:AC131" si="310">H129/H117*100-100</f>
        <v>2.3861182705269215</v>
      </c>
      <c r="AD129" s="78">
        <f t="shared" ref="AD129:AD131" si="311">I129/I117*100-100</f>
        <v>12.162759638133352</v>
      </c>
      <c r="AE129" s="78">
        <f t="shared" ref="AE129:AE131" si="312">J129/J117*100-100</f>
        <v>2.5013768448115314</v>
      </c>
      <c r="AF129" s="78">
        <f t="shared" ref="AF129:AF131" si="313">K129/K117*100-100</f>
        <v>9.7916463466699639</v>
      </c>
      <c r="AG129" s="78">
        <f t="shared" ref="AG129:AG131" si="314">L129/L117*100-100</f>
        <v>3.9760659357365142</v>
      </c>
      <c r="AH129" s="78">
        <f t="shared" ref="AH129:AH131" si="315">M129/M117*100-100</f>
        <v>4.287950138901067</v>
      </c>
      <c r="AI129" s="78">
        <f t="shared" ref="AI129:AI131" si="316">N129/N117*100-100</f>
        <v>3.3183813129195698</v>
      </c>
      <c r="AJ129" s="78">
        <f t="shared" ref="AJ129:AJ131" si="317">O129/O117*100-100</f>
        <v>2.6752698672569437</v>
      </c>
      <c r="AK129" s="78">
        <f t="shared" ref="AK129:AK131" si="318">P129/P117*100-100</f>
        <v>2.5517647793090106</v>
      </c>
      <c r="AL129" s="78">
        <f t="shared" ref="AL129:AL131" si="319">Q129/Q117*100-100</f>
        <v>-2.9601493873174149</v>
      </c>
      <c r="AM129" s="78">
        <f t="shared" ref="AM129:AM131" si="320">R129/R117*100-100</f>
        <v>4.302592041029115</v>
      </c>
      <c r="AN129" s="78">
        <f t="shared" ref="AN129:AN131" si="321">S129/S117*100-100</f>
        <v>6.8184351302656978</v>
      </c>
      <c r="AO129" s="78">
        <f t="shared" ref="AO129:AO131" si="322">T129/T117*100-100</f>
        <v>3.3696646121954501</v>
      </c>
      <c r="AP129" s="71"/>
      <c r="AQ129" s="71"/>
      <c r="AR129" s="72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M129" s="72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</row>
    <row r="130" spans="1:84" s="74" customFormat="1" ht="21" x14ac:dyDescent="0.45">
      <c r="A130" s="69">
        <v>44958</v>
      </c>
      <c r="B130" s="70">
        <v>141.32093908555737</v>
      </c>
      <c r="C130" s="70">
        <v>63.607704930594288</v>
      </c>
      <c r="D130" s="70">
        <v>138.9025712796051</v>
      </c>
      <c r="E130" s="70">
        <v>133.93620996689722</v>
      </c>
      <c r="F130" s="70">
        <v>158.10532705427786</v>
      </c>
      <c r="G130" s="70">
        <v>137.15953875911916</v>
      </c>
      <c r="H130" s="70">
        <v>133.9756105868081</v>
      </c>
      <c r="I130" s="70">
        <v>145.58447636674677</v>
      </c>
      <c r="J130" s="70">
        <v>129.40755469180604</v>
      </c>
      <c r="K130" s="70">
        <v>185.69209617781689</v>
      </c>
      <c r="L130" s="70">
        <v>146.25900246091916</v>
      </c>
      <c r="M130" s="70">
        <v>135.99858096778291</v>
      </c>
      <c r="N130" s="70">
        <v>148.72742303543092</v>
      </c>
      <c r="O130" s="70">
        <v>133.5736906476894</v>
      </c>
      <c r="P130" s="70">
        <v>121.11237528856807</v>
      </c>
      <c r="Q130" s="70">
        <v>160.12414354886076</v>
      </c>
      <c r="R130" s="70">
        <v>116.77318849537616</v>
      </c>
      <c r="S130" s="70">
        <v>152.50525399462316</v>
      </c>
      <c r="T130" s="70">
        <v>140.67239895257183</v>
      </c>
      <c r="U130" s="71"/>
      <c r="V130" s="69">
        <v>44958</v>
      </c>
      <c r="W130" s="70">
        <f t="shared" si="304"/>
        <v>3.3574134065180488</v>
      </c>
      <c r="X130" s="70">
        <f t="shared" si="305"/>
        <v>-13.362069848489739</v>
      </c>
      <c r="Y130" s="70">
        <f t="shared" si="306"/>
        <v>3.316371927344079</v>
      </c>
      <c r="Z130" s="70">
        <f t="shared" si="307"/>
        <v>0.82011364456045044</v>
      </c>
      <c r="AA130" s="70">
        <f t="shared" si="308"/>
        <v>13.754597168194664</v>
      </c>
      <c r="AB130" s="70">
        <f t="shared" si="309"/>
        <v>3.1047619189920965</v>
      </c>
      <c r="AC130" s="70">
        <f t="shared" si="310"/>
        <v>3.3462126637166847</v>
      </c>
      <c r="AD130" s="70">
        <f t="shared" si="311"/>
        <v>10.954029986215687</v>
      </c>
      <c r="AE130" s="70">
        <f t="shared" si="312"/>
        <v>2.614217402097978</v>
      </c>
      <c r="AF130" s="70">
        <f t="shared" si="313"/>
        <v>13.822225152259151</v>
      </c>
      <c r="AG130" s="70">
        <f t="shared" si="314"/>
        <v>4.0316806635631366</v>
      </c>
      <c r="AH130" s="70">
        <f t="shared" si="315"/>
        <v>6.0480385810982824</v>
      </c>
      <c r="AI130" s="70">
        <f t="shared" si="316"/>
        <v>2.3869678510297803</v>
      </c>
      <c r="AJ130" s="70">
        <f t="shared" si="317"/>
        <v>3.9301981737534817</v>
      </c>
      <c r="AK130" s="70">
        <f t="shared" si="318"/>
        <v>5.6101170946522387</v>
      </c>
      <c r="AL130" s="70">
        <f t="shared" si="319"/>
        <v>0.26603471717325533</v>
      </c>
      <c r="AM130" s="70">
        <f t="shared" si="320"/>
        <v>3.6448848909433877</v>
      </c>
      <c r="AN130" s="70">
        <f t="shared" si="321"/>
        <v>9.1111114311075596</v>
      </c>
      <c r="AO130" s="70">
        <f t="shared" si="322"/>
        <v>4.7776830378435449</v>
      </c>
      <c r="AP130" s="71"/>
      <c r="AQ130" s="71"/>
      <c r="AR130" s="72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M130" s="72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</row>
    <row r="131" spans="1:84" s="74" customFormat="1" ht="21" x14ac:dyDescent="0.45">
      <c r="A131" s="69">
        <v>44986</v>
      </c>
      <c r="B131" s="70">
        <v>144.50967091845618</v>
      </c>
      <c r="C131" s="70">
        <v>69.896361554590015</v>
      </c>
      <c r="D131" s="70">
        <v>148.36316747734574</v>
      </c>
      <c r="E131" s="70">
        <v>142.7106367463976</v>
      </c>
      <c r="F131" s="70">
        <v>157.37775604983597</v>
      </c>
      <c r="G131" s="70">
        <v>136.79887706529141</v>
      </c>
      <c r="H131" s="70">
        <v>135.24529157144275</v>
      </c>
      <c r="I131" s="70">
        <v>158.31775203599284</v>
      </c>
      <c r="J131" s="70">
        <v>138.723038774408</v>
      </c>
      <c r="K131" s="70">
        <v>188.96059521597488</v>
      </c>
      <c r="L131" s="70">
        <v>147.18136692353195</v>
      </c>
      <c r="M131" s="70">
        <v>138.41701981913488</v>
      </c>
      <c r="N131" s="70">
        <v>147.82361397234422</v>
      </c>
      <c r="O131" s="70">
        <v>134.21346529101777</v>
      </c>
      <c r="P131" s="70">
        <v>140.87923965109357</v>
      </c>
      <c r="Q131" s="70">
        <v>165.45094391368298</v>
      </c>
      <c r="R131" s="70">
        <v>123.3056578630828</v>
      </c>
      <c r="S131" s="70">
        <v>150.33707233229532</v>
      </c>
      <c r="T131" s="70">
        <v>144.68618446566984</v>
      </c>
      <c r="U131" s="71"/>
      <c r="V131" s="69">
        <v>44986</v>
      </c>
      <c r="W131" s="70">
        <f t="shared" si="304"/>
        <v>2.5571139813993113</v>
      </c>
      <c r="X131" s="70">
        <f t="shared" si="305"/>
        <v>-3.2048550862311913</v>
      </c>
      <c r="Y131" s="70">
        <f t="shared" si="306"/>
        <v>4.7369053697423595</v>
      </c>
      <c r="Z131" s="70">
        <f t="shared" si="307"/>
        <v>-0.72404978842389767</v>
      </c>
      <c r="AA131" s="70">
        <f t="shared" si="308"/>
        <v>10.263493515325138</v>
      </c>
      <c r="AB131" s="70">
        <f t="shared" si="309"/>
        <v>1.9083717154585855</v>
      </c>
      <c r="AC131" s="70">
        <f t="shared" si="310"/>
        <v>0.99888923239539906</v>
      </c>
      <c r="AD131" s="70">
        <f t="shared" si="311"/>
        <v>11.190278800961906</v>
      </c>
      <c r="AE131" s="70">
        <f t="shared" si="312"/>
        <v>0.9029820275382292</v>
      </c>
      <c r="AF131" s="70">
        <f t="shared" si="313"/>
        <v>11.300023771285538</v>
      </c>
      <c r="AG131" s="70">
        <f t="shared" si="314"/>
        <v>4.1275234277684376</v>
      </c>
      <c r="AH131" s="70">
        <f t="shared" si="315"/>
        <v>4.638896508142281</v>
      </c>
      <c r="AI131" s="70">
        <f t="shared" si="316"/>
        <v>4.6590383068474637</v>
      </c>
      <c r="AJ131" s="70">
        <f t="shared" si="317"/>
        <v>3.962188637166193</v>
      </c>
      <c r="AK131" s="70">
        <f t="shared" si="318"/>
        <v>5.3430860301816381</v>
      </c>
      <c r="AL131" s="70">
        <f t="shared" si="319"/>
        <v>1.7631688603410254</v>
      </c>
      <c r="AM131" s="70">
        <f t="shared" si="320"/>
        <v>2.582330362259583</v>
      </c>
      <c r="AN131" s="70">
        <f t="shared" si="321"/>
        <v>5.0675620992759747</v>
      </c>
      <c r="AO131" s="70">
        <f t="shared" si="322"/>
        <v>4.049305404546871</v>
      </c>
      <c r="AP131" s="71"/>
      <c r="AQ131" s="71"/>
      <c r="AR131" s="72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  <c r="BM131" s="72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  <c r="BX131" s="73"/>
      <c r="BY131" s="73"/>
      <c r="BZ131" s="73"/>
      <c r="CA131" s="73"/>
      <c r="CB131" s="73"/>
      <c r="CC131" s="73"/>
      <c r="CD131" s="73"/>
      <c r="CE131" s="73"/>
      <c r="CF131" s="73"/>
    </row>
    <row r="132" spans="1:84" s="74" customFormat="1" ht="21" x14ac:dyDescent="0.45">
      <c r="A132" s="69">
        <v>45017</v>
      </c>
      <c r="B132" s="70">
        <v>130.15423322644421</v>
      </c>
      <c r="C132" s="70">
        <v>62.568675524454832</v>
      </c>
      <c r="D132" s="70">
        <v>139.73949036535672</v>
      </c>
      <c r="E132" s="70">
        <v>126.39119843296091</v>
      </c>
      <c r="F132" s="70">
        <v>152.91597198597617</v>
      </c>
      <c r="G132" s="70">
        <v>139.72528774942558</v>
      </c>
      <c r="H132" s="70">
        <v>118.53282675772579</v>
      </c>
      <c r="I132" s="70">
        <v>167.7011424768352</v>
      </c>
      <c r="J132" s="70">
        <v>134.40309674372966</v>
      </c>
      <c r="K132" s="70">
        <v>193.63585145118711</v>
      </c>
      <c r="L132" s="70">
        <v>147.26587807756789</v>
      </c>
      <c r="M132" s="70">
        <v>140.64657412440243</v>
      </c>
      <c r="N132" s="70">
        <v>141.27202416051801</v>
      </c>
      <c r="O132" s="70">
        <v>134.57230940948511</v>
      </c>
      <c r="P132" s="70">
        <v>121.78591207725957</v>
      </c>
      <c r="Q132" s="70">
        <v>165.37345074277309</v>
      </c>
      <c r="R132" s="70">
        <v>118.72223391446036</v>
      </c>
      <c r="S132" s="70">
        <v>153.68294438829781</v>
      </c>
      <c r="T132" s="70">
        <v>140.52739881558</v>
      </c>
      <c r="U132" s="71"/>
      <c r="V132" s="69">
        <v>45017</v>
      </c>
      <c r="W132" s="70">
        <f t="shared" ref="W132:W134" si="323">B132/B120*100-100</f>
        <v>2.1868664573998444</v>
      </c>
      <c r="X132" s="70">
        <f t="shared" ref="X132:X134" si="324">C132/C120*100-100</f>
        <v>-2.3523723102093754</v>
      </c>
      <c r="Y132" s="70">
        <f t="shared" ref="Y132:Y134" si="325">D132/D120*100-100</f>
        <v>2.0015247516692085</v>
      </c>
      <c r="Z132" s="70">
        <f t="shared" ref="Z132:Z134" si="326">E132/E120*100-100</f>
        <v>-3.6978101561160486</v>
      </c>
      <c r="AA132" s="70">
        <f t="shared" ref="AA132:AA134" si="327">F132/F120*100-100</f>
        <v>12.745509965585214</v>
      </c>
      <c r="AB132" s="70">
        <f t="shared" ref="AB132:AB134" si="328">G132/G120*100-100</f>
        <v>1.9486988891082007</v>
      </c>
      <c r="AC132" s="70">
        <f t="shared" ref="AC132:AC134" si="329">H132/H120*100-100</f>
        <v>0.58392239673572988</v>
      </c>
      <c r="AD132" s="70">
        <f t="shared" ref="AD132:AD134" si="330">I132/I120*100-100</f>
        <v>6.4359671189559577</v>
      </c>
      <c r="AE132" s="70">
        <f t="shared" ref="AE132:AE134" si="331">J132/J120*100-100</f>
        <v>-2.1407232338873854</v>
      </c>
      <c r="AF132" s="70">
        <f t="shared" ref="AF132:AF134" si="332">K132/K120*100-100</f>
        <v>6.7236086715958692</v>
      </c>
      <c r="AG132" s="70">
        <f t="shared" ref="AG132:AG134" si="333">L132/L120*100-100</f>
        <v>3.8229624087339715</v>
      </c>
      <c r="AH132" s="70">
        <f t="shared" ref="AH132:AH134" si="334">M132/M120*100-100</f>
        <v>3.5361118776749976</v>
      </c>
      <c r="AI132" s="70">
        <f t="shared" ref="AI132:AI134" si="335">N132/N120*100-100</f>
        <v>-2.6615363792793261</v>
      </c>
      <c r="AJ132" s="70">
        <f t="shared" ref="AJ132:AJ134" si="336">O132/O120*100-100</f>
        <v>3.3688575305953634</v>
      </c>
      <c r="AK132" s="70">
        <f t="shared" ref="AK132:AK134" si="337">P132/P120*100-100</f>
        <v>4.6536561771207516</v>
      </c>
      <c r="AL132" s="70">
        <f t="shared" ref="AL132:AL134" si="338">Q132/Q120*100-100</f>
        <v>7.2836502577766566</v>
      </c>
      <c r="AM132" s="70">
        <f t="shared" ref="AM132:AM134" si="339">R132/R120*100-100</f>
        <v>5.2582852084276368</v>
      </c>
      <c r="AN132" s="70">
        <f t="shared" ref="AN132:AN134" si="340">S132/S120*100-100</f>
        <v>10.050761056917707</v>
      </c>
      <c r="AO132" s="70">
        <f t="shared" ref="AO132:AO134" si="341">T132/T120*100-100</f>
        <v>3.5050520069987954</v>
      </c>
      <c r="AP132" s="71"/>
      <c r="AQ132" s="71"/>
      <c r="AR132" s="72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M132" s="72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73"/>
      <c r="CC132" s="73"/>
      <c r="CD132" s="73"/>
      <c r="CE132" s="73"/>
      <c r="CF132" s="73"/>
    </row>
    <row r="133" spans="1:84" s="74" customFormat="1" ht="21" x14ac:dyDescent="0.45">
      <c r="A133" s="69">
        <v>45047</v>
      </c>
      <c r="B133" s="70">
        <v>122.20299738192114</v>
      </c>
      <c r="C133" s="70">
        <v>62.652899638157741</v>
      </c>
      <c r="D133" s="70">
        <v>141.72032878832076</v>
      </c>
      <c r="E133" s="70">
        <v>127.71124756560495</v>
      </c>
      <c r="F133" s="70">
        <v>157.92740393326289</v>
      </c>
      <c r="G133" s="70">
        <v>140.96756762628084</v>
      </c>
      <c r="H133" s="70">
        <v>118.85080647862198</v>
      </c>
      <c r="I133" s="70">
        <v>164.41235777698373</v>
      </c>
      <c r="J133" s="70">
        <v>139.19430645427647</v>
      </c>
      <c r="K133" s="70">
        <v>203.45249553201486</v>
      </c>
      <c r="L133" s="70">
        <v>148.31298510420379</v>
      </c>
      <c r="M133" s="70">
        <v>139.60297276580448</v>
      </c>
      <c r="N133" s="70">
        <v>149.38156378741053</v>
      </c>
      <c r="O133" s="70">
        <v>134.51017236910499</v>
      </c>
      <c r="P133" s="70">
        <v>113.12664372351682</v>
      </c>
      <c r="Q133" s="70">
        <v>172.44486772195236</v>
      </c>
      <c r="R133" s="70">
        <v>122.96982140437029</v>
      </c>
      <c r="S133" s="70">
        <v>160.10356145661129</v>
      </c>
      <c r="T133" s="70">
        <v>141.50957678501507</v>
      </c>
      <c r="U133" s="71"/>
      <c r="V133" s="69">
        <v>45047</v>
      </c>
      <c r="W133" s="70">
        <f t="shared" si="323"/>
        <v>1.3651441846983232</v>
      </c>
      <c r="X133" s="70">
        <f t="shared" si="324"/>
        <v>-6.6468790725212727</v>
      </c>
      <c r="Y133" s="70">
        <f t="shared" si="325"/>
        <v>1.9959040381392583</v>
      </c>
      <c r="Z133" s="70">
        <f t="shared" si="326"/>
        <v>2.6905144761429227</v>
      </c>
      <c r="AA133" s="70">
        <f t="shared" si="327"/>
        <v>5.6602754354629639</v>
      </c>
      <c r="AB133" s="70">
        <f t="shared" si="328"/>
        <v>3.9913792792460185</v>
      </c>
      <c r="AC133" s="70">
        <f t="shared" si="329"/>
        <v>0.69459245009963411</v>
      </c>
      <c r="AD133" s="70">
        <f t="shared" si="330"/>
        <v>4.8896788169007834</v>
      </c>
      <c r="AE133" s="70">
        <f t="shared" si="331"/>
        <v>-1.0559893480866549</v>
      </c>
      <c r="AF133" s="70">
        <f t="shared" si="332"/>
        <v>12.31564471056268</v>
      </c>
      <c r="AG133" s="70">
        <f t="shared" si="333"/>
        <v>4.1129067844537275</v>
      </c>
      <c r="AH133" s="70">
        <f t="shared" si="334"/>
        <v>5.722066236658037</v>
      </c>
      <c r="AI133" s="70">
        <f t="shared" si="335"/>
        <v>5.170184196488492E-2</v>
      </c>
      <c r="AJ133" s="70">
        <f t="shared" si="336"/>
        <v>2.7782621508968504</v>
      </c>
      <c r="AK133" s="70">
        <f t="shared" si="337"/>
        <v>4.5540069829251593</v>
      </c>
      <c r="AL133" s="70">
        <f t="shared" si="338"/>
        <v>5.5978760812062802</v>
      </c>
      <c r="AM133" s="70">
        <f t="shared" si="339"/>
        <v>3.4659193042319174</v>
      </c>
      <c r="AN133" s="70">
        <f t="shared" si="340"/>
        <v>11.633139741198974</v>
      </c>
      <c r="AO133" s="70">
        <f t="shared" si="341"/>
        <v>3.9654051963730126</v>
      </c>
      <c r="AP133" s="71"/>
      <c r="AQ133" s="71"/>
      <c r="AR133" s="72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M133" s="72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</row>
    <row r="134" spans="1:84" s="74" customFormat="1" ht="21" x14ac:dyDescent="0.45">
      <c r="A134" s="69">
        <v>45078</v>
      </c>
      <c r="B134" s="70">
        <v>118.40540993152834</v>
      </c>
      <c r="C134" s="70">
        <v>61.312558166054686</v>
      </c>
      <c r="D134" s="70">
        <v>139.27011715930922</v>
      </c>
      <c r="E134" s="70">
        <v>120.06144905551965</v>
      </c>
      <c r="F134" s="70">
        <v>154.42427823589603</v>
      </c>
      <c r="G134" s="70">
        <v>142.24056047137111</v>
      </c>
      <c r="H134" s="70">
        <v>119.13453600677607</v>
      </c>
      <c r="I134" s="70">
        <v>139.52396632502467</v>
      </c>
      <c r="J134" s="70">
        <v>138.02812970776608</v>
      </c>
      <c r="K134" s="70">
        <v>207.70962702059248</v>
      </c>
      <c r="L134" s="70">
        <v>148.25365892991684</v>
      </c>
      <c r="M134" s="70">
        <v>137.85572566344206</v>
      </c>
      <c r="N134" s="70">
        <v>137.93079969828389</v>
      </c>
      <c r="O134" s="70">
        <v>135.00818959468495</v>
      </c>
      <c r="P134" s="70">
        <v>112.96937069281016</v>
      </c>
      <c r="Q134" s="70">
        <v>176.67755629918076</v>
      </c>
      <c r="R134" s="70">
        <v>119.58861147942095</v>
      </c>
      <c r="S134" s="70">
        <v>156.99876437550569</v>
      </c>
      <c r="T134" s="70">
        <v>139.48641518727348</v>
      </c>
      <c r="U134" s="71"/>
      <c r="V134" s="69">
        <v>45078</v>
      </c>
      <c r="W134" s="70">
        <f t="shared" si="323"/>
        <v>2.1832392669389549</v>
      </c>
      <c r="X134" s="70">
        <f t="shared" si="324"/>
        <v>-12.491661101053225</v>
      </c>
      <c r="Y134" s="70">
        <f t="shared" si="325"/>
        <v>1.0788245608372051</v>
      </c>
      <c r="Z134" s="70">
        <f t="shared" si="326"/>
        <v>-10.379617273326375</v>
      </c>
      <c r="AA134" s="70">
        <f t="shared" si="327"/>
        <v>9.9363462173662924</v>
      </c>
      <c r="AB134" s="70">
        <f t="shared" si="328"/>
        <v>5.9219786016651454</v>
      </c>
      <c r="AC134" s="70">
        <f t="shared" si="329"/>
        <v>2.8370297791093577</v>
      </c>
      <c r="AD134" s="70">
        <f t="shared" si="330"/>
        <v>10.023834484552523</v>
      </c>
      <c r="AE134" s="70">
        <f t="shared" si="331"/>
        <v>-1.7605688063238176</v>
      </c>
      <c r="AF134" s="70">
        <f t="shared" si="332"/>
        <v>19.036089331874166</v>
      </c>
      <c r="AG134" s="70">
        <f t="shared" si="333"/>
        <v>4.517622612204093</v>
      </c>
      <c r="AH134" s="70">
        <f t="shared" si="334"/>
        <v>8.0003920573716698</v>
      </c>
      <c r="AI134" s="70">
        <f t="shared" si="335"/>
        <v>5.4496865613078</v>
      </c>
      <c r="AJ134" s="70">
        <f t="shared" si="336"/>
        <v>2.9207582056828869</v>
      </c>
      <c r="AK134" s="70">
        <f t="shared" si="337"/>
        <v>4.6488386193985747</v>
      </c>
      <c r="AL134" s="70">
        <f t="shared" si="338"/>
        <v>2.9714217601922286</v>
      </c>
      <c r="AM134" s="70">
        <f t="shared" si="339"/>
        <v>5.2065548960214016</v>
      </c>
      <c r="AN134" s="70">
        <f t="shared" si="340"/>
        <v>17.637294050236392</v>
      </c>
      <c r="AO134" s="70">
        <f t="shared" si="341"/>
        <v>5.2226827493224874</v>
      </c>
      <c r="AP134" s="71"/>
      <c r="AQ134" s="71"/>
      <c r="AR134" s="72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M134" s="72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</row>
    <row r="135" spans="1:84" s="74" customFormat="1" ht="21" x14ac:dyDescent="0.45">
      <c r="A135" s="69">
        <v>45108</v>
      </c>
      <c r="B135" s="70">
        <v>118.30364443069293</v>
      </c>
      <c r="C135" s="70">
        <v>66.699177384701073</v>
      </c>
      <c r="D135" s="70">
        <v>138.99128123368598</v>
      </c>
      <c r="E135" s="70">
        <v>130.02386117353018</v>
      </c>
      <c r="F135" s="70">
        <v>165.00647339873788</v>
      </c>
      <c r="G135" s="70">
        <v>143.33415488369292</v>
      </c>
      <c r="H135" s="70">
        <v>124.78982072458393</v>
      </c>
      <c r="I135" s="70">
        <v>154.64869675893107</v>
      </c>
      <c r="J135" s="70">
        <v>137.75576793357024</v>
      </c>
      <c r="K135" s="70">
        <v>200.21108235482279</v>
      </c>
      <c r="L135" s="70">
        <v>149.40121572345771</v>
      </c>
      <c r="M135" s="70">
        <v>143.57423126623758</v>
      </c>
      <c r="N135" s="70">
        <v>150.34610297532768</v>
      </c>
      <c r="O135" s="70">
        <v>135.18996822017854</v>
      </c>
      <c r="P135" s="70">
        <v>123.16902400840277</v>
      </c>
      <c r="Q135" s="70">
        <v>173.5724269142998</v>
      </c>
      <c r="R135" s="70">
        <v>120.40267588711309</v>
      </c>
      <c r="S135" s="70">
        <v>165.07485165626647</v>
      </c>
      <c r="T135" s="70">
        <v>142.44994089611902</v>
      </c>
      <c r="U135" s="71"/>
      <c r="V135" s="69">
        <v>45108</v>
      </c>
      <c r="W135" s="70">
        <f t="shared" ref="W135:W137" si="342">B135/B123*100-100</f>
        <v>2.7863139279574227</v>
      </c>
      <c r="X135" s="70">
        <f t="shared" ref="X135:X137" si="343">C135/C123*100-100</f>
        <v>-9.7243715864268268</v>
      </c>
      <c r="Y135" s="70">
        <f t="shared" ref="Y135:Y137" si="344">D135/D123*100-100</f>
        <v>0.85162624120242469</v>
      </c>
      <c r="Z135" s="70">
        <f t="shared" ref="Z135:Z137" si="345">E135/E123*100-100</f>
        <v>-4.097186172112913</v>
      </c>
      <c r="AA135" s="70">
        <f t="shared" ref="AA135:AA137" si="346">F135/F123*100-100</f>
        <v>8.6438854911959453</v>
      </c>
      <c r="AB135" s="70">
        <f t="shared" ref="AB135:AB137" si="347">G135/G123*100-100</f>
        <v>5.7572110280978137</v>
      </c>
      <c r="AC135" s="70">
        <f t="shared" ref="AC135:AC137" si="348">H135/H123*100-100</f>
        <v>3.0126370081575686</v>
      </c>
      <c r="AD135" s="70">
        <f t="shared" ref="AD135:AD137" si="349">I135/I123*100-100</f>
        <v>8.0175117177394952</v>
      </c>
      <c r="AE135" s="70">
        <f t="shared" ref="AE135:AE137" si="350">J135/J123*100-100</f>
        <v>0.48575493249882129</v>
      </c>
      <c r="AF135" s="70">
        <f t="shared" ref="AF135:AF137" si="351">K135/K123*100-100</f>
        <v>9.9914276035620162</v>
      </c>
      <c r="AG135" s="70">
        <f t="shared" ref="AG135:AG137" si="352">L135/L123*100-100</f>
        <v>4.372726939600895</v>
      </c>
      <c r="AH135" s="70">
        <f t="shared" ref="AH135:AH137" si="353">M135/M123*100-100</f>
        <v>7.8868598577445539</v>
      </c>
      <c r="AI135" s="70">
        <f t="shared" ref="AI135:AI137" si="354">N135/N123*100-100</f>
        <v>7.3258497302675494</v>
      </c>
      <c r="AJ135" s="70">
        <f t="shared" ref="AJ135:AJ137" si="355">O135/O123*100-100</f>
        <v>2.754342223368127</v>
      </c>
      <c r="AK135" s="70">
        <f t="shared" ref="AK135:AK137" si="356">P135/P123*100-100</f>
        <v>3.4781281483218009</v>
      </c>
      <c r="AL135" s="70">
        <f t="shared" ref="AL135:AL137" si="357">Q135/Q123*100-100</f>
        <v>4.6197557492367594</v>
      </c>
      <c r="AM135" s="70">
        <f t="shared" ref="AM135:AM137" si="358">R135/R123*100-100</f>
        <v>2.2416889526097634</v>
      </c>
      <c r="AN135" s="70">
        <f t="shared" ref="AN135:AN137" si="359">S135/S123*100-100</f>
        <v>19.997254629773309</v>
      </c>
      <c r="AO135" s="70">
        <f t="shared" ref="AO135:AO137" si="360">T135/T123*100-100</f>
        <v>5.0957292389945081</v>
      </c>
      <c r="AP135" s="71"/>
      <c r="AQ135" s="71"/>
      <c r="AR135" s="72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M135" s="72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  <c r="BX135" s="73"/>
      <c r="BY135" s="73"/>
      <c r="BZ135" s="73"/>
      <c r="CA135" s="73"/>
      <c r="CB135" s="73"/>
      <c r="CC135" s="73"/>
      <c r="CD135" s="73"/>
      <c r="CE135" s="73"/>
      <c r="CF135" s="73"/>
    </row>
    <row r="136" spans="1:84" s="74" customFormat="1" ht="21" x14ac:dyDescent="0.45">
      <c r="A136" s="69">
        <v>45139</v>
      </c>
      <c r="B136" s="70">
        <v>120.47441254313428</v>
      </c>
      <c r="C136" s="70">
        <v>64.113675583792102</v>
      </c>
      <c r="D136" s="70">
        <v>130.62292508169696</v>
      </c>
      <c r="E136" s="70">
        <v>136.91862795759005</v>
      </c>
      <c r="F136" s="70">
        <v>157.58908404106595</v>
      </c>
      <c r="G136" s="70">
        <v>143.52755467039816</v>
      </c>
      <c r="H136" s="70">
        <v>128.81477918749559</v>
      </c>
      <c r="I136" s="70">
        <v>145.97364626246983</v>
      </c>
      <c r="J136" s="70">
        <v>135.42923788258807</v>
      </c>
      <c r="K136" s="70">
        <v>195.21328658824368</v>
      </c>
      <c r="L136" s="70">
        <v>149.86022081342054</v>
      </c>
      <c r="M136" s="70">
        <v>140.68789382481646</v>
      </c>
      <c r="N136" s="70">
        <v>149.65857197376971</v>
      </c>
      <c r="O136" s="70">
        <v>135.11658074823691</v>
      </c>
      <c r="P136" s="70">
        <v>123.45599800235428</v>
      </c>
      <c r="Q136" s="70">
        <v>182.62705189866972</v>
      </c>
      <c r="R136" s="70">
        <v>121.0191303294566</v>
      </c>
      <c r="S136" s="70">
        <v>162.52083751289337</v>
      </c>
      <c r="T136" s="70">
        <v>140.97441856274128</v>
      </c>
      <c r="U136" s="71"/>
      <c r="V136" s="69">
        <v>45139</v>
      </c>
      <c r="W136" s="70">
        <f t="shared" si="342"/>
        <v>0.95148126086512264</v>
      </c>
      <c r="X136" s="70">
        <f t="shared" si="343"/>
        <v>-14.012236864867759</v>
      </c>
      <c r="Y136" s="70">
        <f t="shared" si="344"/>
        <v>1.4044278815231337</v>
      </c>
      <c r="Z136" s="70">
        <f t="shared" si="345"/>
        <v>-0.81771823850135661</v>
      </c>
      <c r="AA136" s="70">
        <f t="shared" si="346"/>
        <v>-1.237989856412625</v>
      </c>
      <c r="AB136" s="70">
        <f t="shared" si="347"/>
        <v>4.5827830738135873</v>
      </c>
      <c r="AC136" s="70">
        <f t="shared" si="348"/>
        <v>3.6876748235579129</v>
      </c>
      <c r="AD136" s="70">
        <f t="shared" si="349"/>
        <v>4.4757563904290123</v>
      </c>
      <c r="AE136" s="70">
        <f t="shared" si="350"/>
        <v>-0.60343000910744138</v>
      </c>
      <c r="AF136" s="70">
        <f t="shared" si="351"/>
        <v>12.537468134834143</v>
      </c>
      <c r="AG136" s="70">
        <f t="shared" si="352"/>
        <v>4.0628480397861182</v>
      </c>
      <c r="AH136" s="70">
        <f t="shared" si="353"/>
        <v>6.9101564267051572</v>
      </c>
      <c r="AI136" s="70">
        <f t="shared" si="354"/>
        <v>1.4824645695309613</v>
      </c>
      <c r="AJ136" s="70">
        <f t="shared" si="355"/>
        <v>2.5237683407826239</v>
      </c>
      <c r="AK136" s="70">
        <f t="shared" si="356"/>
        <v>3.0383905294659712</v>
      </c>
      <c r="AL136" s="70">
        <f t="shared" si="357"/>
        <v>6.7602067173513802</v>
      </c>
      <c r="AM136" s="70">
        <f t="shared" si="358"/>
        <v>3.7947593057007651</v>
      </c>
      <c r="AN136" s="70">
        <f t="shared" si="359"/>
        <v>12.349808578176265</v>
      </c>
      <c r="AO136" s="70">
        <f t="shared" si="360"/>
        <v>3.6302218572122058</v>
      </c>
      <c r="AP136" s="71"/>
      <c r="AQ136" s="71"/>
      <c r="AR136" s="72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M136" s="72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  <c r="BX136" s="73"/>
      <c r="BY136" s="73"/>
      <c r="BZ136" s="73"/>
      <c r="CA136" s="73"/>
      <c r="CB136" s="73"/>
      <c r="CC136" s="73"/>
      <c r="CD136" s="73"/>
      <c r="CE136" s="73"/>
      <c r="CF136" s="73"/>
    </row>
    <row r="137" spans="1:84" s="74" customFormat="1" ht="21" x14ac:dyDescent="0.45">
      <c r="A137" s="69">
        <v>45170</v>
      </c>
      <c r="B137" s="70">
        <v>115.73175020781379</v>
      </c>
      <c r="C137" s="70">
        <v>61.102927632107004</v>
      </c>
      <c r="D137" s="70">
        <v>126.92518996886506</v>
      </c>
      <c r="E137" s="70">
        <v>134.49794072385848</v>
      </c>
      <c r="F137" s="70">
        <v>151.47048683374689</v>
      </c>
      <c r="G137" s="70">
        <v>142.12048841566474</v>
      </c>
      <c r="H137" s="70">
        <v>130.70891768438904</v>
      </c>
      <c r="I137" s="70">
        <v>146.42986792096747</v>
      </c>
      <c r="J137" s="70">
        <v>138.27663222993209</v>
      </c>
      <c r="K137" s="70">
        <v>191.06841726119492</v>
      </c>
      <c r="L137" s="70">
        <v>150.05662160467909</v>
      </c>
      <c r="M137" s="70">
        <v>134.32180654771676</v>
      </c>
      <c r="N137" s="70">
        <v>146.93756494250923</v>
      </c>
      <c r="O137" s="70">
        <v>135.12819051186713</v>
      </c>
      <c r="P137" s="70">
        <v>115.40404431116502</v>
      </c>
      <c r="Q137" s="70">
        <v>180.40769289530385</v>
      </c>
      <c r="R137" s="70">
        <v>124.5053650277227</v>
      </c>
      <c r="S137" s="70">
        <v>161.17564962847504</v>
      </c>
      <c r="T137" s="70">
        <v>138.68315444001541</v>
      </c>
      <c r="U137" s="71"/>
      <c r="V137" s="69">
        <v>45170</v>
      </c>
      <c r="W137" s="70">
        <f t="shared" si="342"/>
        <v>1.3287911481807129</v>
      </c>
      <c r="X137" s="70">
        <f t="shared" si="343"/>
        <v>-8.9255707110497013</v>
      </c>
      <c r="Y137" s="70">
        <f t="shared" si="344"/>
        <v>1.1772638859493441</v>
      </c>
      <c r="Z137" s="70">
        <f t="shared" si="345"/>
        <v>-1.8420745899171038</v>
      </c>
      <c r="AA137" s="70">
        <f t="shared" si="346"/>
        <v>-2.3462868206041207</v>
      </c>
      <c r="AB137" s="70">
        <f t="shared" si="347"/>
        <v>3.5343286253596062</v>
      </c>
      <c r="AC137" s="70">
        <f t="shared" si="348"/>
        <v>5.3779329135838339</v>
      </c>
      <c r="AD137" s="70">
        <f t="shared" si="349"/>
        <v>7.7785960674324741</v>
      </c>
      <c r="AE137" s="70">
        <f t="shared" si="350"/>
        <v>1.8039349293269566</v>
      </c>
      <c r="AF137" s="70">
        <f t="shared" si="351"/>
        <v>8.0352348662565447</v>
      </c>
      <c r="AG137" s="70">
        <f t="shared" si="352"/>
        <v>4.3570344457588988</v>
      </c>
      <c r="AH137" s="70">
        <f t="shared" si="353"/>
        <v>5.1233518339702613</v>
      </c>
      <c r="AI137" s="70">
        <f t="shared" si="354"/>
        <v>7.6138384037257794</v>
      </c>
      <c r="AJ137" s="70">
        <f t="shared" si="355"/>
        <v>2.5751540995949398</v>
      </c>
      <c r="AK137" s="70">
        <f t="shared" si="356"/>
        <v>2.6468142742216685</v>
      </c>
      <c r="AL137" s="70">
        <f t="shared" si="357"/>
        <v>8.4608890528949416</v>
      </c>
      <c r="AM137" s="70">
        <f t="shared" si="358"/>
        <v>1.9113775623716265</v>
      </c>
      <c r="AN137" s="70">
        <f t="shared" si="359"/>
        <v>10.236827938494073</v>
      </c>
      <c r="AO137" s="70">
        <f t="shared" si="360"/>
        <v>3.4491317095298797</v>
      </c>
      <c r="AP137" s="71"/>
      <c r="AQ137" s="71"/>
      <c r="AR137" s="72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  <c r="BM137" s="72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  <c r="BX137" s="73"/>
      <c r="BY137" s="73"/>
      <c r="BZ137" s="73"/>
      <c r="CA137" s="73"/>
      <c r="CB137" s="73"/>
      <c r="CC137" s="73"/>
      <c r="CD137" s="73"/>
      <c r="CE137" s="73"/>
      <c r="CF137" s="73"/>
    </row>
    <row r="138" spans="1:84" s="74" customFormat="1" ht="21" x14ac:dyDescent="0.45">
      <c r="A138" s="69">
        <v>45200</v>
      </c>
      <c r="B138" s="70">
        <v>109.93227489813972</v>
      </c>
      <c r="C138" s="70">
        <v>48.720993258484505</v>
      </c>
      <c r="D138" s="70">
        <v>126.86042439071993</v>
      </c>
      <c r="E138" s="70">
        <v>134.21024053589031</v>
      </c>
      <c r="F138" s="70">
        <v>152.8456171266356</v>
      </c>
      <c r="G138" s="70">
        <v>142.23296438294861</v>
      </c>
      <c r="H138" s="70">
        <v>126.622656162173</v>
      </c>
      <c r="I138" s="70">
        <v>133.85930190706523</v>
      </c>
      <c r="J138" s="70">
        <v>142.72164759055963</v>
      </c>
      <c r="K138" s="70">
        <v>195.88461389863616</v>
      </c>
      <c r="L138" s="70">
        <v>150.60648395014013</v>
      </c>
      <c r="M138" s="70">
        <v>138.80059614172808</v>
      </c>
      <c r="N138" s="70">
        <v>151.73240999347664</v>
      </c>
      <c r="O138" s="70">
        <v>133.20044620590215</v>
      </c>
      <c r="P138" s="70">
        <v>111.6153872581297</v>
      </c>
      <c r="Q138" s="70">
        <v>166.06510107830928</v>
      </c>
      <c r="R138" s="70">
        <v>130.99856036963695</v>
      </c>
      <c r="S138" s="70">
        <v>162.89656209966256</v>
      </c>
      <c r="T138" s="70">
        <v>137.91188969636215</v>
      </c>
      <c r="U138" s="71"/>
      <c r="V138" s="69">
        <v>45200</v>
      </c>
      <c r="W138" s="70">
        <f t="shared" ref="W138:W140" si="361">B138/B126*100-100</f>
        <v>1.140119929558864</v>
      </c>
      <c r="X138" s="70">
        <f t="shared" ref="X138:X140" si="362">C138/C126*100-100</f>
        <v>-35.810299164316575</v>
      </c>
      <c r="Y138" s="70">
        <f t="shared" ref="Y138:Y140" si="363">D138/D126*100-100</f>
        <v>-0.76031523157868719</v>
      </c>
      <c r="Z138" s="70">
        <f t="shared" ref="Z138:Z140" si="364">E138/E126*100-100</f>
        <v>-3.1956022590627526</v>
      </c>
      <c r="AA138" s="70">
        <f t="shared" ref="AA138:AA140" si="365">F138/F126*100-100</f>
        <v>-4.1468436495808305</v>
      </c>
      <c r="AB138" s="70">
        <f t="shared" ref="AB138:AB140" si="366">G138/G126*100-100</f>
        <v>2.7817212923929731</v>
      </c>
      <c r="AC138" s="70">
        <f t="shared" ref="AC138:AC140" si="367">H138/H126*100-100</f>
        <v>0.7804615991797732</v>
      </c>
      <c r="AD138" s="70">
        <f t="shared" ref="AD138:AD140" si="368">I138/I126*100-100</f>
        <v>-9.3815180210365554</v>
      </c>
      <c r="AE138" s="70">
        <f t="shared" ref="AE138:AE140" si="369">J138/J126*100-100</f>
        <v>3.8226454994575931</v>
      </c>
      <c r="AF138" s="70">
        <f t="shared" ref="AF138:AF140" si="370">K138/K126*100-100</f>
        <v>8.5689358199480381</v>
      </c>
      <c r="AG138" s="70">
        <f t="shared" ref="AG138:AG140" si="371">L138/L126*100-100</f>
        <v>3.6190023309587787</v>
      </c>
      <c r="AH138" s="70">
        <f t="shared" ref="AH138:AH140" si="372">M138/M126*100-100</f>
        <v>-1.4634116449978194</v>
      </c>
      <c r="AI138" s="70">
        <f t="shared" ref="AI138:AI140" si="373">N138/N126*100-100</f>
        <v>1.8508994308200357</v>
      </c>
      <c r="AJ138" s="70">
        <f t="shared" ref="AJ138:AJ140" si="374">O138/O126*100-100</f>
        <v>2.6822886868341129</v>
      </c>
      <c r="AK138" s="70">
        <f t="shared" ref="AK138:AK140" si="375">P138/P126*100-100</f>
        <v>2.3926388204123867</v>
      </c>
      <c r="AL138" s="70">
        <f t="shared" ref="AL138:AL140" si="376">Q138/Q126*100-100</f>
        <v>1.8095623751936927</v>
      </c>
      <c r="AM138" s="70">
        <f t="shared" ref="AM138:AM140" si="377">R138/R126*100-100</f>
        <v>0.92099952293685305</v>
      </c>
      <c r="AN138" s="70">
        <f t="shared" ref="AN138:AN140" si="378">S138/S126*100-100</f>
        <v>4.8758596868261179</v>
      </c>
      <c r="AO138" s="70">
        <f t="shared" ref="AO138:AO140" si="379">T138/T126*100-100</f>
        <v>1.1891050596867672</v>
      </c>
      <c r="AP138" s="71"/>
      <c r="AQ138" s="71"/>
      <c r="AR138" s="72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M138" s="72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73"/>
      <c r="BY138" s="73"/>
      <c r="BZ138" s="73"/>
      <c r="CA138" s="73"/>
      <c r="CB138" s="73"/>
      <c r="CC138" s="73"/>
      <c r="CD138" s="73"/>
      <c r="CE138" s="73"/>
      <c r="CF138" s="73"/>
    </row>
    <row r="139" spans="1:84" s="74" customFormat="1" ht="21" x14ac:dyDescent="0.45">
      <c r="A139" s="69">
        <v>45231</v>
      </c>
      <c r="B139" s="70">
        <v>117.72052846443086</v>
      </c>
      <c r="C139" s="70">
        <v>60.797787089483379</v>
      </c>
      <c r="D139" s="70">
        <v>135.04961769922036</v>
      </c>
      <c r="E139" s="70">
        <v>147.14314148943805</v>
      </c>
      <c r="F139" s="70">
        <v>160.43621788815199</v>
      </c>
      <c r="G139" s="70">
        <v>146.08649610585434</v>
      </c>
      <c r="H139" s="70">
        <v>139.63069932553009</v>
      </c>
      <c r="I139" s="70">
        <v>154.98174051932693</v>
      </c>
      <c r="J139" s="70">
        <v>147.1292645483486</v>
      </c>
      <c r="K139" s="70">
        <v>198.28067095921298</v>
      </c>
      <c r="L139" s="70">
        <v>152.51548544454673</v>
      </c>
      <c r="M139" s="70">
        <v>143.58689480196225</v>
      </c>
      <c r="N139" s="70">
        <v>160.54339037262656</v>
      </c>
      <c r="O139" s="70">
        <v>133.34865320436867</v>
      </c>
      <c r="P139" s="70">
        <v>120.5299059882021</v>
      </c>
      <c r="Q139" s="70">
        <v>172.68370665553502</v>
      </c>
      <c r="R139" s="70">
        <v>137.19169152965674</v>
      </c>
      <c r="S139" s="70">
        <v>169.95343933772148</v>
      </c>
      <c r="T139" s="70">
        <v>144.51037721125275</v>
      </c>
      <c r="U139" s="71"/>
      <c r="V139" s="69">
        <v>45231</v>
      </c>
      <c r="W139" s="70">
        <f t="shared" si="361"/>
        <v>-1.4560677546521532</v>
      </c>
      <c r="X139" s="70">
        <f t="shared" si="362"/>
        <v>-18.711957943299211</v>
      </c>
      <c r="Y139" s="70">
        <f t="shared" si="363"/>
        <v>-0.34414373504559137</v>
      </c>
      <c r="Z139" s="70">
        <f t="shared" si="364"/>
        <v>5.2695247319068983</v>
      </c>
      <c r="AA139" s="70">
        <f t="shared" si="365"/>
        <v>-8.4166573349910436</v>
      </c>
      <c r="AB139" s="70">
        <f t="shared" si="366"/>
        <v>3.1255874373387513</v>
      </c>
      <c r="AC139" s="70">
        <f t="shared" si="367"/>
        <v>4.5361701823633638</v>
      </c>
      <c r="AD139" s="70">
        <f t="shared" si="368"/>
        <v>7.2989955710265519</v>
      </c>
      <c r="AE139" s="70">
        <f t="shared" si="369"/>
        <v>7.2160172204823567</v>
      </c>
      <c r="AF139" s="70">
        <f t="shared" si="370"/>
        <v>11.559424684547693</v>
      </c>
      <c r="AG139" s="70">
        <f t="shared" si="371"/>
        <v>4.3788517586883273</v>
      </c>
      <c r="AH139" s="70">
        <f t="shared" si="372"/>
        <v>-1.1671919315719066</v>
      </c>
      <c r="AI139" s="70">
        <f t="shared" si="373"/>
        <v>4.274468272479794</v>
      </c>
      <c r="AJ139" s="70">
        <f t="shared" si="374"/>
        <v>2.5219539099890653</v>
      </c>
      <c r="AK139" s="70">
        <f t="shared" si="375"/>
        <v>2.3420226722511472</v>
      </c>
      <c r="AL139" s="70">
        <f t="shared" si="376"/>
        <v>3.9548687499466837</v>
      </c>
      <c r="AM139" s="70">
        <f t="shared" si="377"/>
        <v>3.4226897129535416</v>
      </c>
      <c r="AN139" s="70">
        <f t="shared" si="378"/>
        <v>6.6676969465144964</v>
      </c>
      <c r="AO139" s="70">
        <f t="shared" si="379"/>
        <v>2.3167245395495257</v>
      </c>
      <c r="AP139" s="71"/>
      <c r="AQ139" s="71"/>
      <c r="AR139" s="72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73"/>
      <c r="BK139" s="73"/>
      <c r="BM139" s="72"/>
      <c r="BN139" s="73"/>
      <c r="BO139" s="73"/>
      <c r="BP139" s="73"/>
      <c r="BQ139" s="73"/>
      <c r="BR139" s="73"/>
      <c r="BS139" s="73"/>
      <c r="BT139" s="73"/>
      <c r="BU139" s="73"/>
      <c r="BV139" s="73"/>
      <c r="BW139" s="73"/>
      <c r="BX139" s="73"/>
      <c r="BY139" s="73"/>
      <c r="BZ139" s="73"/>
      <c r="CA139" s="73"/>
      <c r="CB139" s="73"/>
      <c r="CC139" s="73"/>
      <c r="CD139" s="73"/>
      <c r="CE139" s="73"/>
      <c r="CF139" s="73"/>
    </row>
    <row r="140" spans="1:84" s="74" customFormat="1" ht="21" x14ac:dyDescent="0.45">
      <c r="A140" s="75">
        <v>45261</v>
      </c>
      <c r="B140" s="76">
        <v>124.87536282614955</v>
      </c>
      <c r="C140" s="76">
        <v>55.650890019467198</v>
      </c>
      <c r="D140" s="76">
        <v>145.05162425916114</v>
      </c>
      <c r="E140" s="76">
        <v>146.8552091925614</v>
      </c>
      <c r="F140" s="76">
        <v>155.30271116926988</v>
      </c>
      <c r="G140" s="76">
        <v>147.4741877964131</v>
      </c>
      <c r="H140" s="76">
        <v>151.69916797093757</v>
      </c>
      <c r="I140" s="76">
        <v>190.10998788856884</v>
      </c>
      <c r="J140" s="76">
        <v>155.75372905216869</v>
      </c>
      <c r="K140" s="76">
        <v>207.78627466615515</v>
      </c>
      <c r="L140" s="76">
        <v>154.01558314424463</v>
      </c>
      <c r="M140" s="76">
        <v>159.49078102638387</v>
      </c>
      <c r="N140" s="76">
        <v>167.53089282934562</v>
      </c>
      <c r="O140" s="76">
        <v>133.56430374414907</v>
      </c>
      <c r="P140" s="76">
        <v>118.16035652201566</v>
      </c>
      <c r="Q140" s="76">
        <v>179.1027151087587</v>
      </c>
      <c r="R140" s="76">
        <v>135.00285903395442</v>
      </c>
      <c r="S140" s="76">
        <v>170.16619807756553</v>
      </c>
      <c r="T140" s="76">
        <v>149.17966188027734</v>
      </c>
      <c r="U140" s="71"/>
      <c r="V140" s="75">
        <v>45261</v>
      </c>
      <c r="W140" s="70">
        <f t="shared" si="361"/>
        <v>-0.83355644141821017</v>
      </c>
      <c r="X140" s="70">
        <f t="shared" si="362"/>
        <v>-24.652270978097533</v>
      </c>
      <c r="Y140" s="70">
        <f t="shared" si="363"/>
        <v>0.1414234422026226</v>
      </c>
      <c r="Z140" s="70">
        <f t="shared" si="364"/>
        <v>-0.21112425319516603</v>
      </c>
      <c r="AA140" s="70">
        <f t="shared" si="365"/>
        <v>-6.5083891243582883</v>
      </c>
      <c r="AB140" s="70">
        <f t="shared" si="366"/>
        <v>2.7094009216728239</v>
      </c>
      <c r="AC140" s="70">
        <f t="shared" si="367"/>
        <v>5.3141302156311809</v>
      </c>
      <c r="AD140" s="70">
        <f t="shared" si="368"/>
        <v>4.7709519075754656</v>
      </c>
      <c r="AE140" s="70">
        <f t="shared" si="369"/>
        <v>2.5966124561032728</v>
      </c>
      <c r="AF140" s="70">
        <f t="shared" si="370"/>
        <v>9.032109072807188</v>
      </c>
      <c r="AG140" s="70">
        <f t="shared" si="371"/>
        <v>4.3872701752547556</v>
      </c>
      <c r="AH140" s="70">
        <f t="shared" si="372"/>
        <v>2.3215351334577576</v>
      </c>
      <c r="AI140" s="70">
        <f t="shared" si="373"/>
        <v>5.7244216798018783</v>
      </c>
      <c r="AJ140" s="70">
        <f t="shared" si="374"/>
        <v>2.2789271420545134</v>
      </c>
      <c r="AK140" s="70">
        <f t="shared" si="375"/>
        <v>2.0789820619377934</v>
      </c>
      <c r="AL140" s="70">
        <f t="shared" si="376"/>
        <v>7.0824398460991915</v>
      </c>
      <c r="AM140" s="70">
        <f t="shared" si="377"/>
        <v>0.56595033416041929</v>
      </c>
      <c r="AN140" s="70">
        <f t="shared" si="378"/>
        <v>5.0992682955584883</v>
      </c>
      <c r="AO140" s="70">
        <f t="shared" si="379"/>
        <v>2.0402487858685703</v>
      </c>
      <c r="AP140" s="71"/>
      <c r="AQ140" s="71"/>
      <c r="AR140" s="72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M140" s="72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</row>
    <row r="141" spans="1:84" s="74" customFormat="1" ht="21" x14ac:dyDescent="0.45">
      <c r="A141" s="106">
        <v>45292</v>
      </c>
      <c r="B141" s="107">
        <v>132.10191666249995</v>
      </c>
      <c r="C141" s="107">
        <v>60.718058157942998</v>
      </c>
      <c r="D141" s="107">
        <v>140.77874379065685</v>
      </c>
      <c r="E141" s="107">
        <v>142.37834146848013</v>
      </c>
      <c r="F141" s="107">
        <v>155.12969710742803</v>
      </c>
      <c r="G141" s="107">
        <v>144.27499079494021</v>
      </c>
      <c r="H141" s="107">
        <v>138.35023612115444</v>
      </c>
      <c r="I141" s="107">
        <v>151.66671535171014</v>
      </c>
      <c r="J141" s="107">
        <v>145.27334956670472</v>
      </c>
      <c r="K141" s="107">
        <v>212.14039788048873</v>
      </c>
      <c r="L141" s="107">
        <v>153.2477967691666</v>
      </c>
      <c r="M141" s="107">
        <v>137.89848039381576</v>
      </c>
      <c r="N141" s="107">
        <v>149.08600998645153</v>
      </c>
      <c r="O141" s="107">
        <v>132.382997417768</v>
      </c>
      <c r="P141" s="107">
        <v>110.66247944874794</v>
      </c>
      <c r="Q141" s="107">
        <v>172.22109512561852</v>
      </c>
      <c r="R141" s="107">
        <v>127.52089699464958</v>
      </c>
      <c r="S141" s="107">
        <v>165.95790319327065</v>
      </c>
      <c r="T141" s="107">
        <v>144.68432588500156</v>
      </c>
      <c r="U141" s="71"/>
      <c r="V141" s="106">
        <v>45292</v>
      </c>
      <c r="W141" s="107">
        <f t="shared" ref="W141:W143" si="380">B141/B129*100-100</f>
        <v>1.0675134239418753</v>
      </c>
      <c r="X141" s="107">
        <f t="shared" ref="X141:X143" si="381">C141/C129*100-100</f>
        <v>-7.4108310927476282</v>
      </c>
      <c r="Y141" s="107">
        <f t="shared" ref="Y141:Y143" si="382">D141/D129*100-100</f>
        <v>1.7067034010575668</v>
      </c>
      <c r="Z141" s="107">
        <f t="shared" ref="Z141:Z143" si="383">E141/E129*100-100</f>
        <v>1.5782149741979055</v>
      </c>
      <c r="AA141" s="107">
        <f t="shared" ref="AA141:AA143" si="384">F141/F129*100-100</f>
        <v>11.051504936585161</v>
      </c>
      <c r="AB141" s="107">
        <f t="shared" ref="AB141:AB143" si="385">G141/G129*100-100</f>
        <v>3.436554439206958</v>
      </c>
      <c r="AC141" s="107">
        <f t="shared" ref="AC141:AC143" si="386">H141/H129*100-100</f>
        <v>3.6377711390282315</v>
      </c>
      <c r="AD141" s="107">
        <f t="shared" ref="AD141:AD143" si="387">I141/I129*100-100</f>
        <v>0.49572733394160196</v>
      </c>
      <c r="AE141" s="107">
        <f t="shared" ref="AE141:AE143" si="388">J141/J129*100-100</f>
        <v>2.2676722384076982</v>
      </c>
      <c r="AF141" s="107">
        <f t="shared" ref="AF141:AF143" si="389">K141/K129*100-100</f>
        <v>8.0862951140541242</v>
      </c>
      <c r="AG141" s="107">
        <f t="shared" ref="AG141:AG143" si="390">L141/L129*100-100</f>
        <v>4.3558060520655602</v>
      </c>
      <c r="AH141" s="107">
        <f t="shared" ref="AH141:AH143" si="391">M141/M129*100-100</f>
        <v>3.0563557257810885</v>
      </c>
      <c r="AI141" s="107">
        <f t="shared" ref="AI141:AI143" si="392">N141/N129*100-100</f>
        <v>1.6869293259439218</v>
      </c>
      <c r="AJ141" s="107">
        <f t="shared" ref="AJ141:AJ143" si="393">O141/O129*100-100</f>
        <v>2.5072767450616169</v>
      </c>
      <c r="AK141" s="107">
        <f t="shared" ref="AK141:AK143" si="394">P141/P129*100-100</f>
        <v>6.135520307139771</v>
      </c>
      <c r="AL141" s="107">
        <f t="shared" ref="AL141:AL143" si="395">Q141/Q129*100-100</f>
        <v>8.0099137181099138</v>
      </c>
      <c r="AM141" s="107">
        <f t="shared" ref="AM141:AM143" si="396">R141/R129*100-100</f>
        <v>4.1940679674042514</v>
      </c>
      <c r="AN141" s="107">
        <f t="shared" ref="AN141:AN143" si="397">S141/S129*100-100</f>
        <v>6.3450191097326183</v>
      </c>
      <c r="AO141" s="107">
        <f t="shared" ref="AO141:AO143" si="398">T141/T129*100-100</f>
        <v>3.8103868062635087</v>
      </c>
      <c r="AP141" s="71"/>
      <c r="AQ141" s="71"/>
      <c r="AR141" s="72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M141" s="72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73"/>
      <c r="BY141" s="73"/>
      <c r="BZ141" s="73"/>
      <c r="CA141" s="73"/>
      <c r="CB141" s="73"/>
      <c r="CC141" s="73"/>
      <c r="CD141" s="73"/>
      <c r="CE141" s="73"/>
      <c r="CF141" s="73"/>
    </row>
    <row r="142" spans="1:84" s="74" customFormat="1" ht="21" x14ac:dyDescent="0.45">
      <c r="A142" s="108">
        <v>45323</v>
      </c>
      <c r="B142" s="109">
        <v>139.37441548502164</v>
      </c>
      <c r="C142" s="109">
        <v>54.510339223220306</v>
      </c>
      <c r="D142" s="109">
        <v>139.63068664211684</v>
      </c>
      <c r="E142" s="109">
        <v>139.629527685759</v>
      </c>
      <c r="F142" s="109">
        <v>149.08360826781816</v>
      </c>
      <c r="G142" s="109">
        <v>142.45079534411573</v>
      </c>
      <c r="H142" s="109">
        <v>138.04918576563915</v>
      </c>
      <c r="I142" s="109">
        <v>147.22518540900811</v>
      </c>
      <c r="J142" s="109">
        <v>135.08281640818095</v>
      </c>
      <c r="K142" s="109">
        <v>199.95369241936456</v>
      </c>
      <c r="L142" s="109">
        <v>152.86506756889187</v>
      </c>
      <c r="M142" s="109">
        <v>138.85486743708171</v>
      </c>
      <c r="N142" s="109">
        <v>157.62822472430017</v>
      </c>
      <c r="O142" s="109">
        <v>133.80667611388949</v>
      </c>
      <c r="P142" s="109">
        <v>125.23474457911152</v>
      </c>
      <c r="Q142" s="109">
        <v>176.60340591809592</v>
      </c>
      <c r="R142" s="109">
        <v>120.99495120618154</v>
      </c>
      <c r="S142" s="109">
        <v>164.60138112799697</v>
      </c>
      <c r="T142" s="109">
        <v>144.49611203764277</v>
      </c>
      <c r="U142" s="71"/>
      <c r="V142" s="108">
        <v>45323</v>
      </c>
      <c r="W142" s="109">
        <f t="shared" si="380"/>
        <v>-1.3773780539041525</v>
      </c>
      <c r="X142" s="109">
        <f t="shared" si="381"/>
        <v>-14.302301454360915</v>
      </c>
      <c r="Y142" s="109">
        <f t="shared" si="382"/>
        <v>0.52419142122724338</v>
      </c>
      <c r="Z142" s="109">
        <f t="shared" si="383"/>
        <v>4.2507681233244625</v>
      </c>
      <c r="AA142" s="109">
        <f t="shared" si="384"/>
        <v>-5.7061447293060041</v>
      </c>
      <c r="AB142" s="109">
        <f t="shared" si="385"/>
        <v>3.857738683628213</v>
      </c>
      <c r="AC142" s="109">
        <f t="shared" si="386"/>
        <v>3.0405348861549868</v>
      </c>
      <c r="AD142" s="109">
        <f t="shared" si="387"/>
        <v>1.1269807627896995</v>
      </c>
      <c r="AE142" s="109">
        <f t="shared" si="388"/>
        <v>4.3855721792216684</v>
      </c>
      <c r="AF142" s="109">
        <f t="shared" si="389"/>
        <v>7.6802387043393168</v>
      </c>
      <c r="AG142" s="109">
        <f t="shared" si="390"/>
        <v>4.5166895690662585</v>
      </c>
      <c r="AH142" s="109">
        <f t="shared" si="391"/>
        <v>2.1002325531436412</v>
      </c>
      <c r="AI142" s="109">
        <f t="shared" si="392"/>
        <v>5.9846405640665523</v>
      </c>
      <c r="AJ142" s="109">
        <f t="shared" si="393"/>
        <v>0.17442466781471921</v>
      </c>
      <c r="AK142" s="109">
        <f t="shared" si="394"/>
        <v>3.4037556283751371</v>
      </c>
      <c r="AL142" s="109">
        <f t="shared" si="395"/>
        <v>10.291553793202098</v>
      </c>
      <c r="AM142" s="109">
        <f t="shared" si="396"/>
        <v>3.6153527750700505</v>
      </c>
      <c r="AN142" s="109">
        <f t="shared" si="397"/>
        <v>7.931613381529985</v>
      </c>
      <c r="AO142" s="109">
        <f t="shared" si="398"/>
        <v>2.7181686766855506</v>
      </c>
      <c r="AP142" s="71"/>
      <c r="AQ142" s="71"/>
      <c r="AR142" s="72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M142" s="72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  <c r="BZ142" s="73"/>
      <c r="CA142" s="73"/>
      <c r="CB142" s="73"/>
      <c r="CC142" s="73"/>
      <c r="CD142" s="73"/>
      <c r="CE142" s="73"/>
      <c r="CF142" s="73"/>
    </row>
    <row r="143" spans="1:84" s="74" customFormat="1" ht="21" x14ac:dyDescent="0.45">
      <c r="A143" s="108">
        <v>45352</v>
      </c>
      <c r="B143" s="109">
        <v>143.66172036856491</v>
      </c>
      <c r="C143" s="109">
        <v>56.519951413471752</v>
      </c>
      <c r="D143" s="109">
        <v>146.24534926621089</v>
      </c>
      <c r="E143" s="109">
        <v>144.11178767550822</v>
      </c>
      <c r="F143" s="109">
        <v>151.2293716252174</v>
      </c>
      <c r="G143" s="109">
        <v>142.40620403656922</v>
      </c>
      <c r="H143" s="109">
        <v>138.27006129260735</v>
      </c>
      <c r="I143" s="109">
        <v>168.51919652524043</v>
      </c>
      <c r="J143" s="109">
        <v>142.16462161231087</v>
      </c>
      <c r="K143" s="109">
        <v>207.28986771061616</v>
      </c>
      <c r="L143" s="109">
        <v>153.01011955358643</v>
      </c>
      <c r="M143" s="109">
        <v>139.93535675573187</v>
      </c>
      <c r="N143" s="109">
        <v>148.10769800493188</v>
      </c>
      <c r="O143" s="109">
        <v>134.5456742338875</v>
      </c>
      <c r="P143" s="109">
        <v>143.69642667501182</v>
      </c>
      <c r="Q143" s="109">
        <v>167.39154912099966</v>
      </c>
      <c r="R143" s="109">
        <v>127.01048331252861</v>
      </c>
      <c r="S143" s="109">
        <v>162.22929755203657</v>
      </c>
      <c r="T143" s="109">
        <v>147.77952564598382</v>
      </c>
      <c r="U143" s="71"/>
      <c r="V143" s="108">
        <v>45352</v>
      </c>
      <c r="W143" s="109">
        <f t="shared" si="380"/>
        <v>-0.58677771840595483</v>
      </c>
      <c r="X143" s="109">
        <f t="shared" si="381"/>
        <v>-19.137491342337043</v>
      </c>
      <c r="Y143" s="109">
        <f t="shared" si="382"/>
        <v>-1.4274555114619147</v>
      </c>
      <c r="Z143" s="109">
        <f t="shared" si="383"/>
        <v>0.98181254113562488</v>
      </c>
      <c r="AA143" s="109">
        <f t="shared" si="384"/>
        <v>-3.9067683889657161</v>
      </c>
      <c r="AB143" s="109">
        <f t="shared" si="385"/>
        <v>4.0989568712625868</v>
      </c>
      <c r="AC143" s="109">
        <f t="shared" si="386"/>
        <v>2.2365064883362606</v>
      </c>
      <c r="AD143" s="109">
        <f t="shared" si="387"/>
        <v>6.4436516802792454</v>
      </c>
      <c r="AE143" s="109">
        <f t="shared" si="388"/>
        <v>2.4809021401986229</v>
      </c>
      <c r="AF143" s="109">
        <f t="shared" si="389"/>
        <v>9.7000501473291934</v>
      </c>
      <c r="AG143" s="109">
        <f t="shared" si="390"/>
        <v>3.9602517301546811</v>
      </c>
      <c r="AH143" s="109">
        <f t="shared" si="391"/>
        <v>1.0969293650311016</v>
      </c>
      <c r="AI143" s="109">
        <f t="shared" si="392"/>
        <v>0.1921777075757376</v>
      </c>
      <c r="AJ143" s="109">
        <f t="shared" si="393"/>
        <v>0.24752281162652423</v>
      </c>
      <c r="AK143" s="109">
        <f t="shared" si="394"/>
        <v>1.9997176524343843</v>
      </c>
      <c r="AL143" s="109">
        <f t="shared" si="395"/>
        <v>1.1729187887432602</v>
      </c>
      <c r="AM143" s="109">
        <f t="shared" si="396"/>
        <v>3.0045867429372919</v>
      </c>
      <c r="AN143" s="109">
        <f t="shared" si="397"/>
        <v>7.9103743576005314</v>
      </c>
      <c r="AO143" s="109">
        <f t="shared" si="398"/>
        <v>2.1379658270330282</v>
      </c>
      <c r="AP143" s="71"/>
      <c r="AQ143" s="71"/>
      <c r="AR143" s="72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M143" s="72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3"/>
      <c r="CA143" s="73"/>
      <c r="CB143" s="73"/>
      <c r="CC143" s="73"/>
      <c r="CD143" s="73"/>
      <c r="CE143" s="73"/>
      <c r="CF143" s="73"/>
    </row>
    <row r="144" spans="1:84" s="74" customFormat="1" ht="21" x14ac:dyDescent="0.45">
      <c r="A144" s="108">
        <v>45383</v>
      </c>
      <c r="B144" s="109">
        <v>129.76663603274676</v>
      </c>
      <c r="C144" s="109">
        <v>57.819409640824105</v>
      </c>
      <c r="D144" s="109">
        <v>147.59694198140573</v>
      </c>
      <c r="E144" s="109">
        <v>139.07429660872629</v>
      </c>
      <c r="F144" s="109">
        <v>138.71721511654539</v>
      </c>
      <c r="G144" s="109">
        <v>147.60552137183487</v>
      </c>
      <c r="H144" s="109">
        <v>128.58739987475332</v>
      </c>
      <c r="I144" s="109">
        <v>161.36605071927141</v>
      </c>
      <c r="J144" s="109">
        <v>146.51685180801894</v>
      </c>
      <c r="K144" s="109">
        <v>210.42514886358038</v>
      </c>
      <c r="L144" s="109">
        <v>153.89789309899481</v>
      </c>
      <c r="M144" s="109">
        <v>144.97090023464361</v>
      </c>
      <c r="N144" s="109">
        <v>151.04397612236269</v>
      </c>
      <c r="O144" s="109">
        <v>135.90957265226669</v>
      </c>
      <c r="P144" s="109">
        <v>124.58841398498069</v>
      </c>
      <c r="Q144" s="109">
        <v>179.6680381463957</v>
      </c>
      <c r="R144" s="109">
        <v>123.3602788383611</v>
      </c>
      <c r="S144" s="109">
        <v>168.18652064828737</v>
      </c>
      <c r="T144" s="109">
        <v>146.35436469354295</v>
      </c>
      <c r="U144" s="71"/>
      <c r="V144" s="108">
        <v>45383</v>
      </c>
      <c r="W144" s="109">
        <f t="shared" ref="W144:W146" si="399">B144/B132*100-100</f>
        <v>-0.2977983766560186</v>
      </c>
      <c r="X144" s="109">
        <f t="shared" ref="X144:X146" si="400">C144/C132*100-100</f>
        <v>-7.5904849252794122</v>
      </c>
      <c r="Y144" s="109">
        <f t="shared" ref="Y144:Y146" si="401">D144/D132*100-100</f>
        <v>5.6229284903682242</v>
      </c>
      <c r="Z144" s="109">
        <f t="shared" ref="Z144:Z146" si="402">E144/E132*100-100</f>
        <v>10.034795407444946</v>
      </c>
      <c r="AA144" s="109">
        <f t="shared" ref="AA144:AA146" si="403">F144/F132*100-100</f>
        <v>-9.2853327778820471</v>
      </c>
      <c r="AB144" s="109">
        <f t="shared" ref="AB144:AB146" si="404">G144/G132*100-100</f>
        <v>5.6398048981235291</v>
      </c>
      <c r="AC144" s="109">
        <f t="shared" ref="AC144:AC146" si="405">H144/H132*100-100</f>
        <v>8.4825220085052706</v>
      </c>
      <c r="AD144" s="109">
        <f t="shared" ref="AD144:AD146" si="406">I144/I132*100-100</f>
        <v>-3.7776079900224033</v>
      </c>
      <c r="AE144" s="109">
        <f t="shared" ref="AE144:AE146" si="407">J144/J132*100-100</f>
        <v>9.0130029424745572</v>
      </c>
      <c r="AF144" s="109">
        <f t="shared" ref="AF144:AF146" si="408">K144/K132*100-100</f>
        <v>8.6705521144805147</v>
      </c>
      <c r="AG144" s="109">
        <f t="shared" ref="AG144:AG146" si="409">L144/L132*100-100</f>
        <v>4.5034295167368725</v>
      </c>
      <c r="AH144" s="109">
        <f t="shared" ref="AH144:AH146" si="410">M144/M132*100-100</f>
        <v>3.0746046515262435</v>
      </c>
      <c r="AI144" s="109">
        <f t="shared" ref="AI144:AI146" si="411">N144/N132*100-100</f>
        <v>6.9171175396633799</v>
      </c>
      <c r="AJ144" s="109">
        <f t="shared" ref="AJ144:AJ146" si="412">O144/O132*100-100</f>
        <v>0.99371352743339969</v>
      </c>
      <c r="AK144" s="109">
        <f t="shared" ref="AK144:AK146" si="413">P144/P132*100-100</f>
        <v>2.3011708496654819</v>
      </c>
      <c r="AL144" s="109">
        <f t="shared" ref="AL144:AL146" si="414">Q144/Q132*100-100</f>
        <v>8.6438224149152347</v>
      </c>
      <c r="AM144" s="109">
        <f t="shared" ref="AM144:AM146" si="415">R144/R132*100-100</f>
        <v>3.9066354893915474</v>
      </c>
      <c r="AN144" s="109">
        <f t="shared" ref="AN144:AN146" si="416">S144/S132*100-100</f>
        <v>9.437336275484526</v>
      </c>
      <c r="AO144" s="109">
        <f t="shared" ref="AO144:AO146" si="417">T144/T132*100-100</f>
        <v>4.1464980687573245</v>
      </c>
      <c r="AP144" s="79"/>
      <c r="AQ144" s="79"/>
      <c r="AR144" s="72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M144" s="72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  <c r="BX144" s="73"/>
      <c r="BY144" s="73"/>
      <c r="BZ144" s="73"/>
      <c r="CA144" s="73"/>
      <c r="CB144" s="73"/>
      <c r="CC144" s="73"/>
      <c r="CD144" s="73"/>
      <c r="CE144" s="73"/>
      <c r="CF144" s="73"/>
    </row>
    <row r="145" spans="1:84" s="74" customFormat="1" ht="21" x14ac:dyDescent="0.45">
      <c r="A145" s="108">
        <v>45413</v>
      </c>
      <c r="B145" s="109">
        <v>120.89366414902989</v>
      </c>
      <c r="C145" s="109">
        <v>62.199843986080943</v>
      </c>
      <c r="D145" s="109">
        <v>149.80645996734123</v>
      </c>
      <c r="E145" s="109">
        <v>137.41768586446977</v>
      </c>
      <c r="F145" s="109">
        <v>156.90425865417805</v>
      </c>
      <c r="G145" s="109">
        <v>148.28678254406543</v>
      </c>
      <c r="H145" s="109">
        <v>123.13803506688141</v>
      </c>
      <c r="I145" s="109">
        <v>173.57277072759865</v>
      </c>
      <c r="J145" s="109">
        <v>148.51874633592249</v>
      </c>
      <c r="K145" s="109">
        <v>214.32957390203782</v>
      </c>
      <c r="L145" s="109">
        <v>155.69337932643901</v>
      </c>
      <c r="M145" s="109">
        <v>145.07686315799435</v>
      </c>
      <c r="N145" s="109">
        <v>157.37393428986556</v>
      </c>
      <c r="O145" s="109">
        <v>136.12175367343241</v>
      </c>
      <c r="P145" s="109">
        <v>116.39695911717887</v>
      </c>
      <c r="Q145" s="109">
        <v>187.02707790955958</v>
      </c>
      <c r="R145" s="109">
        <v>129.0461381282656</v>
      </c>
      <c r="S145" s="109">
        <v>176.1403462474313</v>
      </c>
      <c r="T145" s="109">
        <v>147.88225622893569</v>
      </c>
      <c r="U145" s="71"/>
      <c r="V145" s="108">
        <v>45413</v>
      </c>
      <c r="W145" s="109">
        <f t="shared" si="399"/>
        <v>-1.0714411765197553</v>
      </c>
      <c r="X145" s="109">
        <f t="shared" si="400"/>
        <v>-0.72312000672491195</v>
      </c>
      <c r="Y145" s="109">
        <f t="shared" si="401"/>
        <v>5.7056960339812974</v>
      </c>
      <c r="Z145" s="109">
        <f t="shared" si="402"/>
        <v>7.6003002741623362</v>
      </c>
      <c r="AA145" s="109">
        <f t="shared" si="403"/>
        <v>-0.64785797372898912</v>
      </c>
      <c r="AB145" s="109">
        <f t="shared" si="404"/>
        <v>5.1921268423872959</v>
      </c>
      <c r="AC145" s="109">
        <f t="shared" si="405"/>
        <v>3.6072355882840412</v>
      </c>
      <c r="AD145" s="109">
        <f t="shared" si="406"/>
        <v>5.5716085302058218</v>
      </c>
      <c r="AE145" s="109">
        <f t="shared" si="407"/>
        <v>6.6988658654001654</v>
      </c>
      <c r="AF145" s="109">
        <f t="shared" si="408"/>
        <v>5.3462496695261024</v>
      </c>
      <c r="AG145" s="109">
        <f t="shared" si="409"/>
        <v>4.9762293011969234</v>
      </c>
      <c r="AH145" s="109">
        <f t="shared" si="410"/>
        <v>3.9210414246498573</v>
      </c>
      <c r="AI145" s="109">
        <f t="shared" si="411"/>
        <v>5.3503058207565743</v>
      </c>
      <c r="AJ145" s="109">
        <f t="shared" si="412"/>
        <v>1.1981110989175932</v>
      </c>
      <c r="AK145" s="109">
        <f t="shared" si="413"/>
        <v>2.8908445314215641</v>
      </c>
      <c r="AL145" s="109">
        <f t="shared" si="414"/>
        <v>8.4561578319160873</v>
      </c>
      <c r="AM145" s="109">
        <f t="shared" si="415"/>
        <v>4.9413072691340432</v>
      </c>
      <c r="AN145" s="109">
        <f t="shared" si="416"/>
        <v>10.016507218776667</v>
      </c>
      <c r="AO145" s="109">
        <f t="shared" si="417"/>
        <v>4.5033555952203415</v>
      </c>
      <c r="AP145" s="71"/>
      <c r="AQ145" s="71"/>
      <c r="AR145" s="72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M145" s="72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</row>
    <row r="146" spans="1:84" s="74" customFormat="1" ht="21" x14ac:dyDescent="0.45">
      <c r="A146" s="108">
        <v>45444</v>
      </c>
      <c r="B146" s="109">
        <v>116.60817888337721</v>
      </c>
      <c r="C146" s="109">
        <v>59.427994612963658</v>
      </c>
      <c r="D146" s="109">
        <v>140.39190966227241</v>
      </c>
      <c r="E146" s="109">
        <v>130.44013410624922</v>
      </c>
      <c r="F146" s="109">
        <v>152.64726399632011</v>
      </c>
      <c r="G146" s="109">
        <v>146.27811034647911</v>
      </c>
      <c r="H146" s="109">
        <v>121.25742702921607</v>
      </c>
      <c r="I146" s="109">
        <v>147.14119039042794</v>
      </c>
      <c r="J146" s="109">
        <v>143.52727440912636</v>
      </c>
      <c r="K146" s="109">
        <v>219.49206720009525</v>
      </c>
      <c r="L146" s="109">
        <v>154.99126530501744</v>
      </c>
      <c r="M146" s="109">
        <v>139.45068479830792</v>
      </c>
      <c r="N146" s="109">
        <v>142.00543612588879</v>
      </c>
      <c r="O146" s="109">
        <v>136.17371826994088</v>
      </c>
      <c r="P146" s="109">
        <v>116.30825049160367</v>
      </c>
      <c r="Q146" s="109">
        <v>185.62748703832145</v>
      </c>
      <c r="R146" s="109">
        <v>124.53289183815191</v>
      </c>
      <c r="S146" s="109">
        <v>166.90250189188961</v>
      </c>
      <c r="T146" s="109">
        <v>143.02443903395357</v>
      </c>
      <c r="U146" s="71"/>
      <c r="V146" s="108">
        <v>45444</v>
      </c>
      <c r="W146" s="109">
        <f t="shared" si="399"/>
        <v>-1.5178622743592882</v>
      </c>
      <c r="X146" s="109">
        <f t="shared" si="400"/>
        <v>-3.0736991074275579</v>
      </c>
      <c r="Y146" s="109">
        <f t="shared" si="401"/>
        <v>0.8054796864139746</v>
      </c>
      <c r="Z146" s="109">
        <f t="shared" si="402"/>
        <v>8.6444775840829493</v>
      </c>
      <c r="AA146" s="109">
        <f t="shared" si="403"/>
        <v>-1.1507350138696353</v>
      </c>
      <c r="AB146" s="109">
        <f t="shared" si="404"/>
        <v>2.8385362527593827</v>
      </c>
      <c r="AC146" s="109">
        <f t="shared" si="405"/>
        <v>1.7819274692262752</v>
      </c>
      <c r="AD146" s="109">
        <f t="shared" si="406"/>
        <v>5.4594377339149958</v>
      </c>
      <c r="AE146" s="109">
        <f t="shared" si="407"/>
        <v>3.9840753569602754</v>
      </c>
      <c r="AF146" s="109">
        <f t="shared" si="408"/>
        <v>5.672553722478483</v>
      </c>
      <c r="AG146" s="109">
        <f t="shared" si="409"/>
        <v>4.5446476152643385</v>
      </c>
      <c r="AH146" s="109">
        <f t="shared" si="410"/>
        <v>1.1569770694615613</v>
      </c>
      <c r="AI146" s="109">
        <f t="shared" si="411"/>
        <v>2.9541164384734486</v>
      </c>
      <c r="AJ146" s="109">
        <f t="shared" si="412"/>
        <v>0.86330220318858153</v>
      </c>
      <c r="AK146" s="109">
        <f t="shared" si="413"/>
        <v>2.9555620061589138</v>
      </c>
      <c r="AL146" s="109">
        <f t="shared" si="414"/>
        <v>5.0656862855772857</v>
      </c>
      <c r="AM146" s="109">
        <f t="shared" si="415"/>
        <v>4.1344073633481315</v>
      </c>
      <c r="AN146" s="109">
        <f t="shared" si="416"/>
        <v>6.3081627143869952</v>
      </c>
      <c r="AO146" s="109">
        <f t="shared" si="417"/>
        <v>2.536464817688497</v>
      </c>
      <c r="AP146" s="71"/>
      <c r="AQ146" s="71"/>
      <c r="AR146" s="72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M146" s="72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73"/>
      <c r="BY146" s="73"/>
      <c r="BZ146" s="73"/>
      <c r="CA146" s="73"/>
      <c r="CB146" s="73"/>
      <c r="CC146" s="73"/>
      <c r="CD146" s="73"/>
      <c r="CE146" s="73"/>
      <c r="CF146" s="73"/>
    </row>
    <row r="147" spans="1:84" s="74" customFormat="1" ht="21" x14ac:dyDescent="0.45">
      <c r="A147" s="108">
        <v>45474</v>
      </c>
      <c r="B147" s="109">
        <v>117.42244725520551</v>
      </c>
      <c r="C147" s="109">
        <v>62.68335463165841</v>
      </c>
      <c r="D147" s="109">
        <v>141.66024803126686</v>
      </c>
      <c r="E147" s="109">
        <v>140.17754266235366</v>
      </c>
      <c r="F147" s="109">
        <v>162.86310190130555</v>
      </c>
      <c r="G147" s="109">
        <v>146.6685471453911</v>
      </c>
      <c r="H147" s="109">
        <v>128.16604237612586</v>
      </c>
      <c r="I147" s="109">
        <v>157.38282564296094</v>
      </c>
      <c r="J147" s="109">
        <v>149.16429911899269</v>
      </c>
      <c r="K147" s="109">
        <v>217.13491681623626</v>
      </c>
      <c r="L147" s="109">
        <v>156.39915865332819</v>
      </c>
      <c r="M147" s="109">
        <v>146.50351484604377</v>
      </c>
      <c r="N147" s="109">
        <v>156.29493749568147</v>
      </c>
      <c r="O147" s="109">
        <v>136.7085008151293</v>
      </c>
      <c r="P147" s="109">
        <v>126.92676921147722</v>
      </c>
      <c r="Q147" s="109">
        <v>189.4695682127805</v>
      </c>
      <c r="R147" s="109">
        <v>124.23752120069568</v>
      </c>
      <c r="S147" s="109">
        <v>171.59046500825789</v>
      </c>
      <c r="T147" s="109">
        <v>146.38449961562441</v>
      </c>
      <c r="U147" s="71"/>
      <c r="V147" s="108">
        <v>45474</v>
      </c>
      <c r="W147" s="109">
        <f t="shared" ref="W147:W149" si="418">B147/B135*100-100</f>
        <v>-0.74486054907940513</v>
      </c>
      <c r="X147" s="109">
        <f t="shared" ref="X147:X149" si="419">C147/C135*100-100</f>
        <v>-6.0207980225611948</v>
      </c>
      <c r="Y147" s="109">
        <f t="shared" ref="Y147:Y149" si="420">D147/D135*100-100</f>
        <v>1.920240445221566</v>
      </c>
      <c r="Z147" s="109">
        <f t="shared" ref="Z147:Z149" si="421">E147/E135*100-100</f>
        <v>7.8090908831513133</v>
      </c>
      <c r="AA147" s="109">
        <f t="shared" ref="AA147:AA149" si="422">F147/F135*100-100</f>
        <v>-1.2989620669322903</v>
      </c>
      <c r="AB147" s="109">
        <f t="shared" ref="AB147:AB149" si="423">G147/G135*100-100</f>
        <v>2.3263068487785432</v>
      </c>
      <c r="AC147" s="109">
        <f t="shared" ref="AC147:AC149" si="424">H147/H135*100-100</f>
        <v>2.7055264860051267</v>
      </c>
      <c r="AD147" s="109">
        <f t="shared" ref="AD147:AD149" si="425">I147/I135*100-100</f>
        <v>1.7679611541065157</v>
      </c>
      <c r="AE147" s="109">
        <f t="shared" ref="AE147:AE149" si="426">J147/J135*100-100</f>
        <v>8.2817085313799481</v>
      </c>
      <c r="AF147" s="109">
        <f t="shared" ref="AF147:AF149" si="427">K147/K135*100-100</f>
        <v>8.4529958393713116</v>
      </c>
      <c r="AG147" s="109">
        <f t="shared" ref="AG147:AG149" si="428">L147/L135*100-100</f>
        <v>4.6839932968308062</v>
      </c>
      <c r="AH147" s="109">
        <f t="shared" ref="AH147:AH149" si="429">M147/M135*100-100</f>
        <v>2.0402571923747672</v>
      </c>
      <c r="AI147" s="109">
        <f t="shared" ref="AI147:AI149" si="430">N147/N135*100-100</f>
        <v>3.9567600374251128</v>
      </c>
      <c r="AJ147" s="109">
        <f t="shared" ref="AJ147:AJ149" si="431">O147/O135*100-100</f>
        <v>1.1232583415343242</v>
      </c>
      <c r="AK147" s="109">
        <f t="shared" ref="AK147:AK149" si="432">P147/P135*100-100</f>
        <v>3.0508849390720911</v>
      </c>
      <c r="AL147" s="109">
        <f t="shared" ref="AL147:AL149" si="433">Q147/Q135*100-100</f>
        <v>9.1587941593567876</v>
      </c>
      <c r="AM147" s="109">
        <f t="shared" ref="AM147:AM149" si="434">R147/R135*100-100</f>
        <v>3.1850166828335773</v>
      </c>
      <c r="AN147" s="109">
        <f t="shared" ref="AN147:AN149" si="435">S147/S135*100-100</f>
        <v>3.9470660046745394</v>
      </c>
      <c r="AO147" s="109">
        <f t="shared" ref="AO147:AO149" si="436">T147/T135*100-100</f>
        <v>2.7620641291628374</v>
      </c>
      <c r="AP147" s="71"/>
      <c r="AQ147" s="71"/>
      <c r="AR147" s="72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M147" s="72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73"/>
      <c r="BY147" s="73"/>
      <c r="BZ147" s="73"/>
      <c r="CA147" s="73"/>
      <c r="CB147" s="73"/>
      <c r="CC147" s="73"/>
      <c r="CD147" s="73"/>
      <c r="CE147" s="73"/>
      <c r="CF147" s="73"/>
    </row>
    <row r="148" spans="1:84" s="74" customFormat="1" ht="21" x14ac:dyDescent="0.45">
      <c r="A148" s="108">
        <v>45505</v>
      </c>
      <c r="B148" s="109">
        <v>120.69325378410717</v>
      </c>
      <c r="C148" s="109">
        <v>64.216024044855345</v>
      </c>
      <c r="D148" s="109">
        <v>135.65337287287505</v>
      </c>
      <c r="E148" s="109">
        <v>140.63182933750969</v>
      </c>
      <c r="F148" s="109">
        <v>163.23456013357824</v>
      </c>
      <c r="G148" s="109">
        <v>148.19977343755977</v>
      </c>
      <c r="H148" s="109">
        <v>132.54694836425256</v>
      </c>
      <c r="I148" s="109">
        <v>160.72442170613621</v>
      </c>
      <c r="J148" s="109">
        <v>142.96306712607986</v>
      </c>
      <c r="K148" s="109">
        <v>215.31295044287899</v>
      </c>
      <c r="L148" s="109">
        <v>156.91002781926943</v>
      </c>
      <c r="M148" s="109">
        <v>145.04301898136436</v>
      </c>
      <c r="N148" s="109">
        <v>155.73944299985655</v>
      </c>
      <c r="O148" s="109">
        <v>136.60871097403896</v>
      </c>
      <c r="P148" s="109">
        <v>127.53814962975508</v>
      </c>
      <c r="Q148" s="109">
        <v>192.14753237521901</v>
      </c>
      <c r="R148" s="109">
        <v>124.70397241968695</v>
      </c>
      <c r="S148" s="109">
        <v>170.57771124205019</v>
      </c>
      <c r="T148" s="109">
        <v>146.26018964286416</v>
      </c>
      <c r="U148" s="71"/>
      <c r="V148" s="108">
        <v>45505</v>
      </c>
      <c r="W148" s="109">
        <f t="shared" si="418"/>
        <v>0.18164956056085657</v>
      </c>
      <c r="X148" s="109">
        <f t="shared" si="419"/>
        <v>0.15963592810940952</v>
      </c>
      <c r="Y148" s="109">
        <f t="shared" si="420"/>
        <v>3.8511216832970376</v>
      </c>
      <c r="Z148" s="109">
        <f t="shared" si="421"/>
        <v>2.7119767670106967</v>
      </c>
      <c r="AA148" s="109">
        <f t="shared" si="422"/>
        <v>3.5824030115189487</v>
      </c>
      <c r="AB148" s="109">
        <f t="shared" si="423"/>
        <v>3.2552765062367826</v>
      </c>
      <c r="AC148" s="109">
        <f t="shared" si="424"/>
        <v>2.8973144233121104</v>
      </c>
      <c r="AD148" s="109">
        <f t="shared" si="425"/>
        <v>10.105094872497446</v>
      </c>
      <c r="AE148" s="109">
        <f t="shared" si="426"/>
        <v>5.5629267071733324</v>
      </c>
      <c r="AF148" s="109">
        <f t="shared" si="427"/>
        <v>10.296258111278462</v>
      </c>
      <c r="AG148" s="109">
        <f t="shared" si="428"/>
        <v>4.7042550501951155</v>
      </c>
      <c r="AH148" s="109">
        <f t="shared" si="429"/>
        <v>3.0955934005031622</v>
      </c>
      <c r="AI148" s="109">
        <f t="shared" si="430"/>
        <v>4.0631625344872475</v>
      </c>
      <c r="AJ148" s="109">
        <f t="shared" si="431"/>
        <v>1.1043279940471109</v>
      </c>
      <c r="AK148" s="109">
        <f t="shared" si="432"/>
        <v>3.306564033707744</v>
      </c>
      <c r="AL148" s="109">
        <f t="shared" si="433"/>
        <v>5.2130724214021171</v>
      </c>
      <c r="AM148" s="109">
        <f t="shared" si="434"/>
        <v>3.0448426461162796</v>
      </c>
      <c r="AN148" s="109">
        <f t="shared" si="435"/>
        <v>4.9574404442246589</v>
      </c>
      <c r="AO148" s="109">
        <f t="shared" si="436"/>
        <v>3.7494540740172795</v>
      </c>
      <c r="AP148" s="71"/>
      <c r="AQ148" s="71"/>
      <c r="AR148" s="72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M148" s="72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73"/>
      <c r="BY148" s="73"/>
      <c r="BZ148" s="73"/>
      <c r="CA148" s="73"/>
      <c r="CB148" s="73"/>
      <c r="CC148" s="73"/>
      <c r="CD148" s="73"/>
      <c r="CE148" s="73"/>
      <c r="CF148" s="73"/>
    </row>
    <row r="149" spans="1:84" s="74" customFormat="1" ht="21" x14ac:dyDescent="0.45">
      <c r="A149" s="108">
        <v>45536</v>
      </c>
      <c r="B149" s="109">
        <v>117.1815896090005</v>
      </c>
      <c r="C149" s="109">
        <v>58.735200698331894</v>
      </c>
      <c r="D149" s="109">
        <v>130.97533688452472</v>
      </c>
      <c r="E149" s="109">
        <v>136.05530774061469</v>
      </c>
      <c r="F149" s="109">
        <v>155.31081651985426</v>
      </c>
      <c r="G149" s="109">
        <v>150.18298465068031</v>
      </c>
      <c r="H149" s="109">
        <v>134.95079251169747</v>
      </c>
      <c r="I149" s="109">
        <v>155.3361773487091</v>
      </c>
      <c r="J149" s="109">
        <v>145.57221756080003</v>
      </c>
      <c r="K149" s="109">
        <v>211.68075139209176</v>
      </c>
      <c r="L149" s="109">
        <v>156.8345317358233</v>
      </c>
      <c r="M149" s="109">
        <v>137.90473449561915</v>
      </c>
      <c r="N149" s="109">
        <v>146.02142257302532</v>
      </c>
      <c r="O149" s="109">
        <v>136.69875450578309</v>
      </c>
      <c r="P149" s="109">
        <v>119.52728964759135</v>
      </c>
      <c r="Q149" s="109">
        <v>188.79786974940697</v>
      </c>
      <c r="R149" s="109">
        <v>128.88970023317685</v>
      </c>
      <c r="S149" s="109">
        <v>172.96140147707627</v>
      </c>
      <c r="T149" s="109">
        <v>144.29621932004812</v>
      </c>
      <c r="U149" s="71"/>
      <c r="V149" s="108">
        <v>45536</v>
      </c>
      <c r="W149" s="109">
        <f t="shared" si="418"/>
        <v>1.2527585546604882</v>
      </c>
      <c r="X149" s="109">
        <f t="shared" si="419"/>
        <v>-3.8749811597095629</v>
      </c>
      <c r="Y149" s="109">
        <f t="shared" si="420"/>
        <v>3.1909717185794051</v>
      </c>
      <c r="Z149" s="109">
        <f t="shared" si="421"/>
        <v>1.1579114210779551</v>
      </c>
      <c r="AA149" s="109">
        <f t="shared" si="422"/>
        <v>2.5353649852083038</v>
      </c>
      <c r="AB149" s="109">
        <f t="shared" si="423"/>
        <v>5.6730006524005887</v>
      </c>
      <c r="AC149" s="109">
        <f t="shared" si="424"/>
        <v>3.2452834148247689</v>
      </c>
      <c r="AD149" s="109">
        <f t="shared" si="425"/>
        <v>6.082303804677764</v>
      </c>
      <c r="AE149" s="109">
        <f t="shared" si="426"/>
        <v>5.2760797057427027</v>
      </c>
      <c r="AF149" s="109">
        <f t="shared" si="427"/>
        <v>10.787933676510917</v>
      </c>
      <c r="AG149" s="109">
        <f t="shared" si="428"/>
        <v>4.5169017259367905</v>
      </c>
      <c r="AH149" s="109">
        <f t="shared" si="429"/>
        <v>2.6674209050557778</v>
      </c>
      <c r="AI149" s="109">
        <f t="shared" si="430"/>
        <v>-0.62349091591545402</v>
      </c>
      <c r="AJ149" s="109">
        <f t="shared" si="431"/>
        <v>1.1622770851638364</v>
      </c>
      <c r="AK149" s="109">
        <f t="shared" si="432"/>
        <v>3.5728776760273462</v>
      </c>
      <c r="AL149" s="109">
        <f t="shared" si="433"/>
        <v>4.6506757663445057</v>
      </c>
      <c r="AM149" s="109">
        <f t="shared" si="434"/>
        <v>3.5214026355233159</v>
      </c>
      <c r="AN149" s="109">
        <f t="shared" si="435"/>
        <v>7.3123650351454899</v>
      </c>
      <c r="AO149" s="109">
        <f t="shared" si="436"/>
        <v>4.0474020818876966</v>
      </c>
      <c r="AP149" s="71"/>
      <c r="AQ149" s="71"/>
      <c r="AR149" s="72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M149" s="72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73"/>
      <c r="BY149" s="73"/>
      <c r="BZ149" s="73"/>
      <c r="CA149" s="73"/>
      <c r="CB149" s="73"/>
      <c r="CC149" s="73"/>
      <c r="CD149" s="73"/>
      <c r="CE149" s="73"/>
      <c r="CF149" s="73"/>
    </row>
    <row r="150" spans="1:84" s="74" customFormat="1" ht="21" x14ac:dyDescent="0.45">
      <c r="A150" s="108">
        <v>45566</v>
      </c>
      <c r="B150" s="109">
        <v>113.26187562840737</v>
      </c>
      <c r="C150" s="109">
        <v>64.23239422903481</v>
      </c>
      <c r="D150" s="109">
        <v>133.83070902381627</v>
      </c>
      <c r="E150" s="109">
        <v>142.26535841734892</v>
      </c>
      <c r="F150" s="109">
        <v>166.74706529378935</v>
      </c>
      <c r="G150" s="109">
        <v>151.08362983899661</v>
      </c>
      <c r="H150" s="109">
        <v>135.08156907400939</v>
      </c>
      <c r="I150" s="109">
        <v>170.22591742994899</v>
      </c>
      <c r="J150" s="109">
        <v>148.91480267605957</v>
      </c>
      <c r="K150" s="109">
        <v>219.79648608203726</v>
      </c>
      <c r="L150" s="109">
        <v>158.38695003001021</v>
      </c>
      <c r="M150" s="109">
        <v>145.03908018838524</v>
      </c>
      <c r="N150" s="109">
        <v>162.97252271762309</v>
      </c>
      <c r="O150" s="109">
        <v>135.20912172268069</v>
      </c>
      <c r="P150" s="109">
        <v>116.37226114242843</v>
      </c>
      <c r="Q150" s="109">
        <v>191.94560067781043</v>
      </c>
      <c r="R150" s="109">
        <v>139.46521571697062</v>
      </c>
      <c r="S150" s="109">
        <v>177.00263256106646</v>
      </c>
      <c r="T150" s="109">
        <v>147.30745079796267</v>
      </c>
      <c r="U150" s="71"/>
      <c r="V150" s="108">
        <v>45566</v>
      </c>
      <c r="W150" s="109">
        <f t="shared" ref="W150:W155" si="437">B150/B138*100-100</f>
        <v>3.0287745189961441</v>
      </c>
      <c r="X150" s="109">
        <f t="shared" ref="X150:X155" si="438">C150/C138*100-100</f>
        <v>31.83720185722828</v>
      </c>
      <c r="Y150" s="109">
        <f t="shared" ref="Y150:Y155" si="439">D150/D138*100-100</f>
        <v>5.4944516121343128</v>
      </c>
      <c r="Z150" s="109">
        <f t="shared" ref="Z150:Z155" si="440">E150/E138*100-100</f>
        <v>6.0018653191404923</v>
      </c>
      <c r="AA150" s="109">
        <f t="shared" ref="AA150:AA155" si="441">F150/F138*100-100</f>
        <v>9.0950911308344047</v>
      </c>
      <c r="AB150" s="109">
        <f t="shared" ref="AB150:AB155" si="442">G150/G138*100-100</f>
        <v>6.222654146628372</v>
      </c>
      <c r="AC150" s="109">
        <f t="shared" ref="AC150:AC155" si="443">H150/H138*100-100</f>
        <v>6.6804102584947884</v>
      </c>
      <c r="AD150" s="109">
        <f t="shared" ref="AD150:AD155" si="444">I150/I138*100-100</f>
        <v>27.167791109602589</v>
      </c>
      <c r="AE150" s="109">
        <f t="shared" ref="AE150:AE155" si="445">J150/J138*100-100</f>
        <v>4.3393242651366393</v>
      </c>
      <c r="AF150" s="109">
        <f t="shared" ref="AF150:AF155" si="446">K150/K138*100-100</f>
        <v>12.207121175823787</v>
      </c>
      <c r="AG150" s="109">
        <f t="shared" ref="AG150:AG155" si="447">L150/L138*100-100</f>
        <v>5.1660897165927366</v>
      </c>
      <c r="AH150" s="109">
        <f t="shared" ref="AH150:AH155" si="448">M150/M138*100-100</f>
        <v>4.4945657440023581</v>
      </c>
      <c r="AI150" s="109">
        <f t="shared" ref="AI150:AI155" si="449">N150/N138*100-100</f>
        <v>7.4078522344894537</v>
      </c>
      <c r="AJ150" s="109">
        <f t="shared" ref="AJ150:AJ155" si="450">O150/O138*100-100</f>
        <v>1.5080096005635824</v>
      </c>
      <c r="AK150" s="109">
        <f t="shared" ref="AK150:AK155" si="451">P150/P138*100-100</f>
        <v>4.2618441786145951</v>
      </c>
      <c r="AL150" s="109">
        <f t="shared" ref="AL150:AL155" si="452">Q150/Q138*100-100</f>
        <v>15.584550535573996</v>
      </c>
      <c r="AM150" s="109">
        <f t="shared" ref="AM150:AM155" si="453">R150/R138*100-100</f>
        <v>6.4631667122473857</v>
      </c>
      <c r="AN150" s="109">
        <f t="shared" ref="AN150:AN155" si="454">S150/S138*100-100</f>
        <v>8.6595261923168181</v>
      </c>
      <c r="AO150" s="109">
        <f t="shared" ref="AO150:AO155" si="455">T150/T138*100-100</f>
        <v>6.8127274031894842</v>
      </c>
      <c r="AP150" s="71"/>
      <c r="AQ150" s="71"/>
      <c r="AR150" s="72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M150" s="72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73"/>
      <c r="BY150" s="73"/>
      <c r="BZ150" s="73"/>
      <c r="CA150" s="73"/>
      <c r="CB150" s="73"/>
      <c r="CC150" s="73"/>
      <c r="CD150" s="73"/>
      <c r="CE150" s="73"/>
      <c r="CF150" s="73"/>
    </row>
    <row r="151" spans="1:84" s="74" customFormat="1" ht="21" x14ac:dyDescent="0.45">
      <c r="A151" s="108">
        <v>45597</v>
      </c>
      <c r="B151" s="109">
        <v>118.2265183043539</v>
      </c>
      <c r="C151" s="109">
        <v>63.96756291687862</v>
      </c>
      <c r="D151" s="109">
        <v>135.53504854018109</v>
      </c>
      <c r="E151" s="109">
        <v>140.69924713193407</v>
      </c>
      <c r="F151" s="109">
        <v>168.05860966289359</v>
      </c>
      <c r="G151" s="109">
        <v>154.63458422300994</v>
      </c>
      <c r="H151" s="109">
        <v>143.50371959271376</v>
      </c>
      <c r="I151" s="109">
        <v>172.00335082782601</v>
      </c>
      <c r="J151" s="109">
        <v>150.54325259793043</v>
      </c>
      <c r="K151" s="109">
        <v>217.09906774897891</v>
      </c>
      <c r="L151" s="109">
        <v>159.47347408256985</v>
      </c>
      <c r="M151" s="109">
        <v>147.07219015342307</v>
      </c>
      <c r="N151" s="109">
        <v>167.82314303459199</v>
      </c>
      <c r="O151" s="109">
        <v>135.83947661718986</v>
      </c>
      <c r="P151" s="109">
        <v>125.18948363278952</v>
      </c>
      <c r="Q151" s="109">
        <v>179.88371206295531</v>
      </c>
      <c r="R151" s="109">
        <v>142.24984037044601</v>
      </c>
      <c r="S151" s="109">
        <v>179.78349728731163</v>
      </c>
      <c r="T151" s="109">
        <v>149.88879626067029</v>
      </c>
      <c r="U151" s="71"/>
      <c r="V151" s="108">
        <v>45597</v>
      </c>
      <c r="W151" s="109">
        <f t="shared" si="437"/>
        <v>0.42982294296778889</v>
      </c>
      <c r="X151" s="109">
        <f t="shared" si="438"/>
        <v>5.2136368429493984</v>
      </c>
      <c r="Y151" s="109">
        <f t="shared" si="439"/>
        <v>0.3594462903566864</v>
      </c>
      <c r="Z151" s="109">
        <f t="shared" si="440"/>
        <v>-4.3793372169959639</v>
      </c>
      <c r="AA151" s="109">
        <f t="shared" si="441"/>
        <v>4.7510418003343489</v>
      </c>
      <c r="AB151" s="109">
        <f t="shared" si="442"/>
        <v>5.8513882836656279</v>
      </c>
      <c r="AC151" s="109">
        <f t="shared" si="443"/>
        <v>2.7737598435672481</v>
      </c>
      <c r="AD151" s="109">
        <f t="shared" si="444"/>
        <v>10.982977898855381</v>
      </c>
      <c r="AE151" s="109">
        <f t="shared" si="445"/>
        <v>2.3204004044076214</v>
      </c>
      <c r="AF151" s="109">
        <f t="shared" si="446"/>
        <v>9.4907873262325921</v>
      </c>
      <c r="AG151" s="109">
        <f t="shared" si="447"/>
        <v>4.562152241618108</v>
      </c>
      <c r="AH151" s="109">
        <f t="shared" si="448"/>
        <v>2.4273074198503934</v>
      </c>
      <c r="AI151" s="109">
        <f t="shared" si="449"/>
        <v>4.5344455757841473</v>
      </c>
      <c r="AJ151" s="109">
        <f t="shared" si="450"/>
        <v>1.8679029393748721</v>
      </c>
      <c r="AK151" s="109">
        <f t="shared" si="451"/>
        <v>3.8659099634936354</v>
      </c>
      <c r="AL151" s="109">
        <f t="shared" si="452"/>
        <v>4.1694758277239572</v>
      </c>
      <c r="AM151" s="109">
        <f t="shared" si="453"/>
        <v>3.6869206760205628</v>
      </c>
      <c r="AN151" s="109">
        <f t="shared" si="454"/>
        <v>5.7839711793395594</v>
      </c>
      <c r="AO151" s="109">
        <f t="shared" si="455"/>
        <v>3.7218220263553121</v>
      </c>
      <c r="AP151" s="71"/>
      <c r="AQ151" s="71"/>
      <c r="AR151" s="72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  <c r="BM151" s="72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  <c r="BX151" s="73"/>
      <c r="BY151" s="73"/>
      <c r="BZ151" s="73"/>
      <c r="CA151" s="73"/>
      <c r="CB151" s="73"/>
      <c r="CC151" s="73"/>
      <c r="CD151" s="73"/>
      <c r="CE151" s="73"/>
      <c r="CF151" s="73"/>
    </row>
    <row r="152" spans="1:84" s="74" customFormat="1" ht="21" x14ac:dyDescent="0.45">
      <c r="A152" s="110">
        <v>45627</v>
      </c>
      <c r="B152" s="111">
        <v>126.26574109367128</v>
      </c>
      <c r="C152" s="111">
        <v>59.98929162686283</v>
      </c>
      <c r="D152" s="111">
        <v>147.52614330862846</v>
      </c>
      <c r="E152" s="111">
        <v>149.2159880137838</v>
      </c>
      <c r="F152" s="111">
        <v>151.83130432699804</v>
      </c>
      <c r="G152" s="111">
        <v>153.85509080054416</v>
      </c>
      <c r="H152" s="111">
        <v>154.10485917098083</v>
      </c>
      <c r="I152" s="111">
        <v>198.5607541838647</v>
      </c>
      <c r="J152" s="111">
        <v>157.63205239838865</v>
      </c>
      <c r="K152" s="111">
        <v>226.04052104252386</v>
      </c>
      <c r="L152" s="111">
        <v>160.99843592017035</v>
      </c>
      <c r="M152" s="111">
        <v>165.94543585425964</v>
      </c>
      <c r="N152" s="111">
        <v>171.59217224587073</v>
      </c>
      <c r="O152" s="111">
        <v>136.39273599395551</v>
      </c>
      <c r="P152" s="111">
        <v>122.89014315774115</v>
      </c>
      <c r="Q152" s="111">
        <v>185.3960993937722</v>
      </c>
      <c r="R152" s="111">
        <v>138.59098889441924</v>
      </c>
      <c r="S152" s="111">
        <v>177.42673426412475</v>
      </c>
      <c r="T152" s="111">
        <v>153.68729794002667</v>
      </c>
      <c r="U152" s="71"/>
      <c r="V152" s="110">
        <v>45627</v>
      </c>
      <c r="W152" s="111">
        <f t="shared" si="437"/>
        <v>1.1134127950101771</v>
      </c>
      <c r="X152" s="111">
        <f t="shared" si="438"/>
        <v>7.7957452358408403</v>
      </c>
      <c r="Y152" s="111">
        <f t="shared" si="439"/>
        <v>1.7059574907249129</v>
      </c>
      <c r="Z152" s="111">
        <f t="shared" si="440"/>
        <v>1.6075553834299825</v>
      </c>
      <c r="AA152" s="111">
        <f t="shared" si="441"/>
        <v>-2.2352519258264891</v>
      </c>
      <c r="AB152" s="111">
        <f t="shared" si="442"/>
        <v>4.3267931151042234</v>
      </c>
      <c r="AC152" s="111">
        <f t="shared" si="443"/>
        <v>1.5858301876145759</v>
      </c>
      <c r="AD152" s="111">
        <f t="shared" si="444"/>
        <v>4.4451984817595331</v>
      </c>
      <c r="AE152" s="111">
        <f t="shared" si="445"/>
        <v>1.20595722340029</v>
      </c>
      <c r="AF152" s="111">
        <f t="shared" si="446"/>
        <v>8.7851069112709013</v>
      </c>
      <c r="AG152" s="111">
        <f t="shared" si="447"/>
        <v>4.5338612063597878</v>
      </c>
      <c r="AH152" s="111">
        <f t="shared" si="448"/>
        <v>4.0470394503918214</v>
      </c>
      <c r="AI152" s="111">
        <f t="shared" si="449"/>
        <v>2.4241973214230512</v>
      </c>
      <c r="AJ152" s="111">
        <f t="shared" si="450"/>
        <v>2.1176558185969299</v>
      </c>
      <c r="AK152" s="111">
        <f t="shared" si="451"/>
        <v>4.0028540662402605</v>
      </c>
      <c r="AL152" s="111">
        <f t="shared" si="452"/>
        <v>3.5138408042513021</v>
      </c>
      <c r="AM152" s="111">
        <f t="shared" si="453"/>
        <v>2.6578176833739207</v>
      </c>
      <c r="AN152" s="111">
        <f t="shared" si="454"/>
        <v>4.2667323290902459</v>
      </c>
      <c r="AO152" s="111">
        <f t="shared" si="455"/>
        <v>3.0216156833542556</v>
      </c>
      <c r="AP152" s="71"/>
      <c r="AQ152" s="71"/>
      <c r="AR152" s="72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M152" s="72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  <c r="BX152" s="73"/>
      <c r="BY152" s="73"/>
      <c r="BZ152" s="73"/>
      <c r="CA152" s="73"/>
      <c r="CB152" s="73"/>
      <c r="CC152" s="73"/>
      <c r="CD152" s="73"/>
      <c r="CE152" s="73"/>
      <c r="CF152" s="73"/>
    </row>
    <row r="153" spans="1:84" s="74" customFormat="1" ht="21" x14ac:dyDescent="0.45">
      <c r="A153" s="77">
        <v>45658</v>
      </c>
      <c r="B153" s="78">
        <v>133.2495595502869</v>
      </c>
      <c r="C153" s="78">
        <v>62.425136128999291</v>
      </c>
      <c r="D153" s="78">
        <v>143.97066917703702</v>
      </c>
      <c r="E153" s="78">
        <v>154.32560507137509</v>
      </c>
      <c r="F153" s="78">
        <v>155.70347965931163</v>
      </c>
      <c r="G153" s="78">
        <v>150.35462264981203</v>
      </c>
      <c r="H153" s="78">
        <v>143.60487900115285</v>
      </c>
      <c r="I153" s="78">
        <v>159.12823240606593</v>
      </c>
      <c r="J153" s="78">
        <v>154.44805638653418</v>
      </c>
      <c r="K153" s="78">
        <v>231.33194481706926</v>
      </c>
      <c r="L153" s="78">
        <v>159.87723466078677</v>
      </c>
      <c r="M153" s="78">
        <v>144.66537219264384</v>
      </c>
      <c r="N153" s="78">
        <v>158.37430027096633</v>
      </c>
      <c r="O153" s="78">
        <v>135.75560485134275</v>
      </c>
      <c r="P153" s="78">
        <v>116.44019056890357</v>
      </c>
      <c r="Q153" s="78">
        <v>181.27943669412849</v>
      </c>
      <c r="R153" s="78">
        <v>132.16041000438369</v>
      </c>
      <c r="S153" s="78">
        <v>172.18316712069748</v>
      </c>
      <c r="T153" s="78">
        <v>150.21423129113518</v>
      </c>
      <c r="U153" s="71"/>
      <c r="V153" s="77">
        <v>45658</v>
      </c>
      <c r="W153" s="78">
        <f t="shared" si="437"/>
        <v>0.86875566742835986</v>
      </c>
      <c r="X153" s="78">
        <f t="shared" si="438"/>
        <v>2.8114831449578901</v>
      </c>
      <c r="Y153" s="78">
        <f t="shared" si="439"/>
        <v>2.2673347555414125</v>
      </c>
      <c r="Z153" s="78">
        <f t="shared" si="440"/>
        <v>8.3912085782652923</v>
      </c>
      <c r="AA153" s="78">
        <f t="shared" si="441"/>
        <v>0.36987279842766441</v>
      </c>
      <c r="AB153" s="78">
        <f t="shared" si="442"/>
        <v>4.2139194196954719</v>
      </c>
      <c r="AC153" s="78">
        <f t="shared" si="443"/>
        <v>3.7980729396058734</v>
      </c>
      <c r="AD153" s="78">
        <f t="shared" si="444"/>
        <v>4.9196799950818217</v>
      </c>
      <c r="AE153" s="78">
        <f t="shared" si="445"/>
        <v>6.3154782671385448</v>
      </c>
      <c r="AF153" s="78">
        <f t="shared" si="446"/>
        <v>9.0466253143318056</v>
      </c>
      <c r="AG153" s="78">
        <f t="shared" si="447"/>
        <v>4.3259596753654677</v>
      </c>
      <c r="AH153" s="78">
        <f t="shared" si="448"/>
        <v>4.9071547267982538</v>
      </c>
      <c r="AI153" s="78">
        <f t="shared" si="449"/>
        <v>6.2301555225462693</v>
      </c>
      <c r="AJ153" s="78">
        <f t="shared" si="450"/>
        <v>2.5476137414622997</v>
      </c>
      <c r="AK153" s="78">
        <f t="shared" si="451"/>
        <v>5.2210208454903579</v>
      </c>
      <c r="AL153" s="78">
        <f t="shared" si="452"/>
        <v>5.2597166229275274</v>
      </c>
      <c r="AM153" s="78">
        <f t="shared" si="453"/>
        <v>3.6382374332959699</v>
      </c>
      <c r="AN153" s="78">
        <f t="shared" si="454"/>
        <v>3.7511102560611675</v>
      </c>
      <c r="AO153" s="78">
        <f t="shared" si="455"/>
        <v>3.8220487065951545</v>
      </c>
      <c r="AP153" s="71"/>
      <c r="AQ153" s="71"/>
      <c r="AR153" s="72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M153" s="72"/>
      <c r="BN153" s="73"/>
      <c r="BO153" s="73"/>
      <c r="BP153" s="73"/>
      <c r="BQ153" s="73"/>
      <c r="BR153" s="73"/>
      <c r="BS153" s="73"/>
      <c r="BT153" s="73"/>
      <c r="BU153" s="73"/>
      <c r="BV153" s="73"/>
      <c r="BW153" s="73"/>
      <c r="BX153" s="73"/>
      <c r="BY153" s="73"/>
      <c r="BZ153" s="73"/>
      <c r="CA153" s="73"/>
      <c r="CB153" s="73"/>
      <c r="CC153" s="73"/>
      <c r="CD153" s="73"/>
      <c r="CE153" s="73"/>
      <c r="CF153" s="73"/>
    </row>
    <row r="154" spans="1:84" s="74" customFormat="1" ht="21" x14ac:dyDescent="0.45">
      <c r="A154" s="69">
        <v>45689</v>
      </c>
      <c r="B154" s="70">
        <v>139.62477782235598</v>
      </c>
      <c r="C154" s="70">
        <v>59.45130401229833</v>
      </c>
      <c r="D154" s="70">
        <v>142.57159479214232</v>
      </c>
      <c r="E154" s="70">
        <v>143.93456752371452</v>
      </c>
      <c r="F154" s="70">
        <v>161.72843411822413</v>
      </c>
      <c r="G154" s="70">
        <v>148.10167801026515</v>
      </c>
      <c r="H154" s="70">
        <v>142.65667242870731</v>
      </c>
      <c r="I154" s="70">
        <v>151.49300311468625</v>
      </c>
      <c r="J154" s="70">
        <v>138.73163455090534</v>
      </c>
      <c r="K154" s="70">
        <v>214.8697671600263</v>
      </c>
      <c r="L154" s="70">
        <v>159.35919594564149</v>
      </c>
      <c r="M154" s="70">
        <v>145.17381043647237</v>
      </c>
      <c r="N154" s="70">
        <v>167.32199588143439</v>
      </c>
      <c r="O154" s="70">
        <v>138.03413287176215</v>
      </c>
      <c r="P154" s="70">
        <v>130.63167820272858</v>
      </c>
      <c r="Q154" s="70">
        <v>178.60041741439466</v>
      </c>
      <c r="R154" s="70">
        <v>124.85959741220813</v>
      </c>
      <c r="S154" s="70">
        <v>170.462098775263</v>
      </c>
      <c r="T154" s="70">
        <v>149.6997972207073</v>
      </c>
      <c r="U154" s="71"/>
      <c r="V154" s="69">
        <v>45689</v>
      </c>
      <c r="W154" s="70">
        <f t="shared" si="437"/>
        <v>0.17963292363457128</v>
      </c>
      <c r="X154" s="70">
        <f t="shared" si="438"/>
        <v>9.0642708511585965</v>
      </c>
      <c r="Y154" s="70">
        <f t="shared" si="439"/>
        <v>2.1062047467855081</v>
      </c>
      <c r="Z154" s="70">
        <f t="shared" si="440"/>
        <v>3.083187280876686</v>
      </c>
      <c r="AA154" s="70">
        <f t="shared" si="441"/>
        <v>8.4817009712365063</v>
      </c>
      <c r="AB154" s="70">
        <f t="shared" si="442"/>
        <v>3.9669014500752269</v>
      </c>
      <c r="AC154" s="70">
        <f t="shared" si="443"/>
        <v>3.3375688798991519</v>
      </c>
      <c r="AD154" s="70">
        <f t="shared" si="444"/>
        <v>2.8988366995916408</v>
      </c>
      <c r="AE154" s="70">
        <f t="shared" si="445"/>
        <v>2.7011712072235241</v>
      </c>
      <c r="AF154" s="70">
        <f t="shared" si="446"/>
        <v>7.4597645885819048</v>
      </c>
      <c r="AG154" s="70">
        <f t="shared" si="447"/>
        <v>4.2482749525642305</v>
      </c>
      <c r="AH154" s="70">
        <f t="shared" si="448"/>
        <v>4.550753686941448</v>
      </c>
      <c r="AI154" s="70">
        <f t="shared" si="449"/>
        <v>6.1497686560190203</v>
      </c>
      <c r="AJ154" s="70">
        <f t="shared" si="450"/>
        <v>3.1593765577694057</v>
      </c>
      <c r="AK154" s="70">
        <f t="shared" si="451"/>
        <v>4.3094539312992168</v>
      </c>
      <c r="AL154" s="70">
        <f t="shared" si="452"/>
        <v>1.1307887783460444</v>
      </c>
      <c r="AM154" s="70">
        <f t="shared" si="453"/>
        <v>3.1940557581126257</v>
      </c>
      <c r="AN154" s="70">
        <f t="shared" si="454"/>
        <v>3.5605519267840435</v>
      </c>
      <c r="AO154" s="70">
        <f t="shared" si="455"/>
        <v>3.6012631133693844</v>
      </c>
      <c r="AP154" s="71"/>
      <c r="AQ154" s="71"/>
      <c r="AR154" s="72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  <c r="BG154" s="73"/>
      <c r="BH154" s="73"/>
      <c r="BI154" s="73"/>
      <c r="BJ154" s="73"/>
      <c r="BK154" s="73"/>
      <c r="BM154" s="72"/>
      <c r="BN154" s="73"/>
      <c r="BO154" s="73"/>
      <c r="BP154" s="73"/>
      <c r="BQ154" s="73"/>
      <c r="BR154" s="73"/>
      <c r="BS154" s="73"/>
      <c r="BT154" s="73"/>
      <c r="BU154" s="73"/>
      <c r="BV154" s="73"/>
      <c r="BW154" s="73"/>
      <c r="BX154" s="73"/>
      <c r="BY154" s="73"/>
      <c r="BZ154" s="73"/>
      <c r="CA154" s="73"/>
      <c r="CB154" s="73"/>
      <c r="CC154" s="73"/>
      <c r="CD154" s="73"/>
      <c r="CE154" s="73"/>
      <c r="CF154" s="73"/>
    </row>
    <row r="155" spans="1:84" s="74" customFormat="1" ht="21" x14ac:dyDescent="0.45">
      <c r="A155" s="69">
        <v>45717</v>
      </c>
      <c r="B155" s="70">
        <v>144.2750585452585</v>
      </c>
      <c r="C155" s="70">
        <v>62.843137246179424</v>
      </c>
      <c r="D155" s="70">
        <v>152.74877279100491</v>
      </c>
      <c r="E155" s="70">
        <v>157.72415868265813</v>
      </c>
      <c r="F155" s="70">
        <v>164.68932659614703</v>
      </c>
      <c r="G155" s="70">
        <v>148.32486414615212</v>
      </c>
      <c r="H155" s="70">
        <v>144.80106726086069</v>
      </c>
      <c r="I155" s="70">
        <v>171.53643379520693</v>
      </c>
      <c r="J155" s="70">
        <v>153.25418765220263</v>
      </c>
      <c r="K155" s="70">
        <v>220.16185259035967</v>
      </c>
      <c r="L155" s="70">
        <v>159.76871816780857</v>
      </c>
      <c r="M155" s="70">
        <v>149.63993464431306</v>
      </c>
      <c r="N155" s="70">
        <v>154.46226899274299</v>
      </c>
      <c r="O155" s="70">
        <v>138.78658614350152</v>
      </c>
      <c r="P155" s="70">
        <v>148.34356932590387</v>
      </c>
      <c r="Q155" s="70">
        <v>178.73969192409442</v>
      </c>
      <c r="R155" s="70">
        <v>130.97978470658262</v>
      </c>
      <c r="S155" s="70">
        <v>169.77556367554769</v>
      </c>
      <c r="T155" s="70">
        <v>154.32525933609071</v>
      </c>
      <c r="U155" s="71"/>
      <c r="V155" s="69">
        <v>45717</v>
      </c>
      <c r="W155" s="70">
        <f t="shared" si="437"/>
        <v>0.42693222322553481</v>
      </c>
      <c r="X155" s="70">
        <f t="shared" si="438"/>
        <v>11.187528783332468</v>
      </c>
      <c r="Y155" s="70">
        <f t="shared" si="439"/>
        <v>4.4469267278755069</v>
      </c>
      <c r="Z155" s="70">
        <f t="shared" si="440"/>
        <v>9.4457026914414683</v>
      </c>
      <c r="AA155" s="70">
        <f t="shared" si="441"/>
        <v>8.9003576661593371</v>
      </c>
      <c r="AB155" s="70">
        <f t="shared" si="442"/>
        <v>4.156181361356289</v>
      </c>
      <c r="AC155" s="70">
        <f t="shared" si="443"/>
        <v>4.7233695473906039</v>
      </c>
      <c r="AD155" s="70">
        <f t="shared" si="444"/>
        <v>1.7904412863222916</v>
      </c>
      <c r="AE155" s="70">
        <f t="shared" si="445"/>
        <v>7.8005103619475165</v>
      </c>
      <c r="AF155" s="70">
        <f t="shared" si="446"/>
        <v>6.209654635755399</v>
      </c>
      <c r="AG155" s="70">
        <f t="shared" si="447"/>
        <v>4.4170925648190149</v>
      </c>
      <c r="AH155" s="70">
        <f t="shared" si="448"/>
        <v>6.9350435183591799</v>
      </c>
      <c r="AI155" s="70">
        <f t="shared" si="449"/>
        <v>4.2905068901952177</v>
      </c>
      <c r="AJ155" s="70">
        <f t="shared" si="450"/>
        <v>3.1520239753244113</v>
      </c>
      <c r="AK155" s="70">
        <f t="shared" si="451"/>
        <v>3.2340001476878371</v>
      </c>
      <c r="AL155" s="70">
        <f t="shared" si="452"/>
        <v>6.7794000728744805</v>
      </c>
      <c r="AM155" s="70">
        <f t="shared" si="453"/>
        <v>3.125176198477206</v>
      </c>
      <c r="AN155" s="70">
        <f t="shared" si="454"/>
        <v>4.6516050043861981</v>
      </c>
      <c r="AO155" s="70">
        <f t="shared" si="455"/>
        <v>4.429391461025304</v>
      </c>
      <c r="AP155" s="71"/>
      <c r="AQ155" s="71"/>
      <c r="AR155" s="72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M155" s="72"/>
      <c r="BN155" s="73"/>
      <c r="BO155" s="73"/>
      <c r="BP155" s="73"/>
      <c r="BQ155" s="73"/>
      <c r="BR155" s="73"/>
      <c r="BS155" s="73"/>
      <c r="BT155" s="73"/>
      <c r="BU155" s="73"/>
      <c r="BV155" s="73"/>
      <c r="BW155" s="73"/>
      <c r="BX155" s="73"/>
      <c r="BY155" s="73"/>
      <c r="BZ155" s="73"/>
      <c r="CA155" s="73"/>
      <c r="CB155" s="73"/>
      <c r="CC155" s="73"/>
      <c r="CD155" s="73"/>
      <c r="CE155" s="73"/>
      <c r="CF155" s="73"/>
    </row>
    <row r="156" spans="1:84" s="74" customFormat="1" ht="21" x14ac:dyDescent="0.45">
      <c r="A156" s="69">
        <v>45748</v>
      </c>
      <c r="B156" s="70">
        <v>131.93059757863347</v>
      </c>
      <c r="C156" s="70">
        <v>66.786885998021248</v>
      </c>
      <c r="D156" s="70">
        <v>149.64432344385307</v>
      </c>
      <c r="E156" s="70">
        <v>143.75730878544476</v>
      </c>
      <c r="F156" s="70">
        <v>154.18168848249613</v>
      </c>
      <c r="G156" s="70">
        <v>152.88668447273642</v>
      </c>
      <c r="H156" s="70">
        <v>133.99645079806893</v>
      </c>
      <c r="I156" s="70">
        <v>180.41966612912356</v>
      </c>
      <c r="J156" s="70">
        <v>149.85633019039727</v>
      </c>
      <c r="K156" s="70">
        <v>229.66120729065813</v>
      </c>
      <c r="L156" s="70">
        <v>160.5896933990704</v>
      </c>
      <c r="M156" s="70">
        <v>152.62490921074806</v>
      </c>
      <c r="N156" s="70">
        <v>156.13056692495044</v>
      </c>
      <c r="O156" s="70">
        <v>140.01299286733902</v>
      </c>
      <c r="P156" s="70">
        <v>127.94822820403857</v>
      </c>
      <c r="Q156" s="70">
        <v>178.44942720306659</v>
      </c>
      <c r="R156" s="70">
        <v>128.94172877257319</v>
      </c>
      <c r="S156" s="70">
        <v>176.34159163545982</v>
      </c>
      <c r="T156" s="70">
        <v>152.20194091361139</v>
      </c>
      <c r="U156" s="71"/>
      <c r="V156" s="69">
        <v>45748</v>
      </c>
      <c r="W156" s="70">
        <f t="shared" ref="W156:W158" si="456">B156/B144*100-100</f>
        <v>1.667579288516535</v>
      </c>
      <c r="X156" s="70">
        <f t="shared" ref="X156:X158" si="457">C156/C144*100-100</f>
        <v>15.509456794705059</v>
      </c>
      <c r="Y156" s="70">
        <f t="shared" ref="Y156:Y158" si="458">D156/D144*100-100</f>
        <v>1.3871435511890695</v>
      </c>
      <c r="Z156" s="70">
        <f t="shared" ref="Z156:Z158" si="459">E156/E144*100-100</f>
        <v>3.3672736737930364</v>
      </c>
      <c r="AA156" s="70">
        <f t="shared" ref="AA156:AA158" si="460">F156/F144*100-100</f>
        <v>11.148200569740396</v>
      </c>
      <c r="AB156" s="70">
        <f t="shared" ref="AB156:AB158" si="461">G156/G144*100-100</f>
        <v>3.5778899405786575</v>
      </c>
      <c r="AC156" s="70">
        <f t="shared" ref="AC156:AC158" si="462">H156/H144*100-100</f>
        <v>4.2065170682229649</v>
      </c>
      <c r="AD156" s="70">
        <f t="shared" ref="AD156:AD158" si="463">I156/I144*100-100</f>
        <v>11.807697669319367</v>
      </c>
      <c r="AE156" s="70">
        <f t="shared" ref="AE156:AE158" si="464">J156/J144*100-100</f>
        <v>2.2792452480169629</v>
      </c>
      <c r="AF156" s="70">
        <f t="shared" ref="AF156:AF158" si="465">K156/K144*100-100</f>
        <v>9.1415206456850768</v>
      </c>
      <c r="AG156" s="70">
        <f t="shared" ref="AG156:AG158" si="466">L156/L144*100-100</f>
        <v>4.3482078703774647</v>
      </c>
      <c r="AH156" s="70">
        <f t="shared" ref="AH156:AH158" si="467">M156/M144*100-100</f>
        <v>5.279686449981341</v>
      </c>
      <c r="AI156" s="70">
        <f t="shared" ref="AI156:AI158" si="468">N156/N144*100-100</f>
        <v>3.3676224190940474</v>
      </c>
      <c r="AJ156" s="70">
        <f t="shared" ref="AJ156:AJ158" si="469">O156/O144*100-100</f>
        <v>3.0192282522815361</v>
      </c>
      <c r="AK156" s="70">
        <f t="shared" ref="AK156:AK158" si="470">P156/P144*100-100</f>
        <v>2.696730868941728</v>
      </c>
      <c r="AL156" s="70">
        <f t="shared" ref="AL156:AL158" si="471">Q156/Q144*100-100</f>
        <v>-0.67825694313874862</v>
      </c>
      <c r="AM156" s="70">
        <f t="shared" ref="AM156:AM158" si="472">R156/R144*100-100</f>
        <v>4.5245114446648387</v>
      </c>
      <c r="AN156" s="70">
        <f t="shared" ref="AN156:AN158" si="473">S156/S144*100-100</f>
        <v>4.8488255513807701</v>
      </c>
      <c r="AO156" s="70">
        <f t="shared" ref="AO156:AO158" si="474">T156/T144*100-100</f>
        <v>3.9954915128858062</v>
      </c>
      <c r="AP156" s="71"/>
      <c r="AQ156" s="71"/>
      <c r="AR156" s="72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M156" s="72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3"/>
      <c r="CA156" s="73"/>
      <c r="CB156" s="73"/>
      <c r="CC156" s="73"/>
      <c r="CD156" s="73"/>
      <c r="CE156" s="73"/>
      <c r="CF156" s="73"/>
    </row>
    <row r="157" spans="1:84" s="74" customFormat="1" ht="21" x14ac:dyDescent="0.45">
      <c r="A157" s="69">
        <v>45778</v>
      </c>
      <c r="B157" s="70">
        <v>122.76895930648101</v>
      </c>
      <c r="C157" s="70">
        <v>62.319073739044121</v>
      </c>
      <c r="D157" s="70">
        <v>152.44524777304736</v>
      </c>
      <c r="E157" s="70">
        <v>146.71845674072279</v>
      </c>
      <c r="F157" s="70">
        <v>173.18371061607138</v>
      </c>
      <c r="G157" s="70">
        <v>154.14425709970078</v>
      </c>
      <c r="H157" s="70">
        <v>130.16358645606127</v>
      </c>
      <c r="I157" s="70">
        <v>189.67707453147318</v>
      </c>
      <c r="J157" s="70">
        <v>151.84144474325632</v>
      </c>
      <c r="K157" s="70">
        <v>231.42099263188672</v>
      </c>
      <c r="L157" s="70">
        <v>162.7370579762968</v>
      </c>
      <c r="M157" s="70">
        <v>152.85948840621796</v>
      </c>
      <c r="N157" s="70">
        <v>166.81667142480651</v>
      </c>
      <c r="O157" s="70">
        <v>140.30574222546272</v>
      </c>
      <c r="P157" s="70">
        <v>118.96975464787081</v>
      </c>
      <c r="Q157" s="70">
        <v>188.17147217363191</v>
      </c>
      <c r="R157" s="70">
        <v>133.04173994327209</v>
      </c>
      <c r="S157" s="70">
        <v>184.10928114490329</v>
      </c>
      <c r="T157" s="70">
        <v>153.93500602797931</v>
      </c>
      <c r="U157" s="71"/>
      <c r="V157" s="69">
        <v>45778</v>
      </c>
      <c r="W157" s="70">
        <f t="shared" si="456"/>
        <v>1.5511939113197712</v>
      </c>
      <c r="X157" s="70">
        <f t="shared" si="457"/>
        <v>0.19168818653285769</v>
      </c>
      <c r="Y157" s="70">
        <f t="shared" si="458"/>
        <v>1.7614646299508081</v>
      </c>
      <c r="Z157" s="70">
        <f t="shared" si="459"/>
        <v>6.7682488012685837</v>
      </c>
      <c r="AA157" s="70">
        <f t="shared" si="460"/>
        <v>10.375404786031808</v>
      </c>
      <c r="AB157" s="70">
        <f t="shared" si="461"/>
        <v>3.9500988929304697</v>
      </c>
      <c r="AC157" s="70">
        <f t="shared" si="462"/>
        <v>5.7054275597007802</v>
      </c>
      <c r="AD157" s="70">
        <f t="shared" si="463"/>
        <v>9.2781279784651645</v>
      </c>
      <c r="AE157" s="70">
        <f t="shared" si="464"/>
        <v>2.2372249223128193</v>
      </c>
      <c r="AF157" s="70">
        <f t="shared" si="465"/>
        <v>7.9743632288751485</v>
      </c>
      <c r="AG157" s="70">
        <f t="shared" si="466"/>
        <v>4.5240707603175991</v>
      </c>
      <c r="AH157" s="70">
        <f t="shared" si="467"/>
        <v>5.3644840940267926</v>
      </c>
      <c r="AI157" s="70">
        <f t="shared" si="468"/>
        <v>6.0001913134791778</v>
      </c>
      <c r="AJ157" s="70">
        <f t="shared" si="469"/>
        <v>3.0737104387209513</v>
      </c>
      <c r="AK157" s="70">
        <f t="shared" si="470"/>
        <v>2.2103631832012667</v>
      </c>
      <c r="AL157" s="70">
        <f t="shared" si="471"/>
        <v>0.61188694004283661</v>
      </c>
      <c r="AM157" s="70">
        <f t="shared" si="472"/>
        <v>3.0962583405905946</v>
      </c>
      <c r="AN157" s="70">
        <f t="shared" si="473"/>
        <v>4.5241962260467687</v>
      </c>
      <c r="AO157" s="70">
        <f t="shared" si="474"/>
        <v>4.0929520237190644</v>
      </c>
      <c r="AP157" s="71"/>
      <c r="AQ157" s="71"/>
      <c r="AR157" s="72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M157" s="72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  <c r="BX157" s="73"/>
      <c r="BY157" s="73"/>
      <c r="BZ157" s="73"/>
      <c r="CA157" s="73"/>
      <c r="CB157" s="73"/>
      <c r="CC157" s="73"/>
      <c r="CD157" s="73"/>
      <c r="CE157" s="73"/>
      <c r="CF157" s="73"/>
    </row>
    <row r="158" spans="1:84" s="74" customFormat="1" ht="21" x14ac:dyDescent="0.45">
      <c r="A158" s="69">
        <v>45809</v>
      </c>
      <c r="B158" s="70">
        <v>117.43843133294303</v>
      </c>
      <c r="C158" s="70">
        <v>63.012739090261306</v>
      </c>
      <c r="D158" s="70">
        <v>141.354093280379</v>
      </c>
      <c r="E158" s="70">
        <v>140.29090847935652</v>
      </c>
      <c r="F158" s="70">
        <v>164.7955808295419</v>
      </c>
      <c r="G158" s="70">
        <v>151.13626980376768</v>
      </c>
      <c r="H158" s="70">
        <v>126.09310888579392</v>
      </c>
      <c r="I158" s="70">
        <v>157.26541420300362</v>
      </c>
      <c r="J158" s="70">
        <v>150.41985050051142</v>
      </c>
      <c r="K158" s="70">
        <v>242.11405774704951</v>
      </c>
      <c r="L158" s="70">
        <v>161.86999693607061</v>
      </c>
      <c r="M158" s="70">
        <v>146.30402616085794</v>
      </c>
      <c r="N158" s="70">
        <v>148.1546491671948</v>
      </c>
      <c r="O158" s="70">
        <v>140.65749872317363</v>
      </c>
      <c r="P158" s="70">
        <v>119.07247712202259</v>
      </c>
      <c r="Q158" s="70">
        <v>187.08431417487162</v>
      </c>
      <c r="R158" s="70">
        <v>129.43479426531604</v>
      </c>
      <c r="S158" s="70">
        <v>172.12370666525996</v>
      </c>
      <c r="T158" s="70">
        <v>148.1345916359642</v>
      </c>
      <c r="U158" s="71"/>
      <c r="V158" s="69">
        <v>45809</v>
      </c>
      <c r="W158" s="70">
        <f t="shared" si="456"/>
        <v>0.71200190030940291</v>
      </c>
      <c r="X158" s="70">
        <f t="shared" si="457"/>
        <v>6.032080504556788</v>
      </c>
      <c r="Y158" s="70">
        <f t="shared" si="458"/>
        <v>0.68535545988457613</v>
      </c>
      <c r="Z158" s="70">
        <f t="shared" si="459"/>
        <v>7.5519505101730573</v>
      </c>
      <c r="AA158" s="70">
        <f t="shared" si="460"/>
        <v>7.9584242227326456</v>
      </c>
      <c r="AB158" s="70">
        <f t="shared" si="461"/>
        <v>3.3211800766234774</v>
      </c>
      <c r="AC158" s="70">
        <f t="shared" si="462"/>
        <v>3.9879469448190719</v>
      </c>
      <c r="AD158" s="70">
        <f t="shared" si="463"/>
        <v>6.8806183949659641</v>
      </c>
      <c r="AE158" s="70">
        <f t="shared" si="464"/>
        <v>4.8022761665059477</v>
      </c>
      <c r="AF158" s="70">
        <f t="shared" si="465"/>
        <v>10.306518515920388</v>
      </c>
      <c r="AG158" s="70">
        <f t="shared" si="466"/>
        <v>4.4381414768865</v>
      </c>
      <c r="AH158" s="70">
        <f t="shared" si="467"/>
        <v>4.9145268612070652</v>
      </c>
      <c r="AI158" s="70">
        <f t="shared" si="468"/>
        <v>4.3302659454914902</v>
      </c>
      <c r="AJ158" s="70">
        <f t="shared" si="469"/>
        <v>3.2926915047912786</v>
      </c>
      <c r="AK158" s="70">
        <f t="shared" si="470"/>
        <v>2.3766384746871267</v>
      </c>
      <c r="AL158" s="70">
        <f t="shared" si="471"/>
        <v>0.78481218476518677</v>
      </c>
      <c r="AM158" s="70">
        <f t="shared" si="472"/>
        <v>3.9362311071478473</v>
      </c>
      <c r="AN158" s="70">
        <f t="shared" si="473"/>
        <v>3.1282962892625505</v>
      </c>
      <c r="AO158" s="70">
        <f t="shared" si="474"/>
        <v>3.5729226672914933</v>
      </c>
      <c r="AP158" s="71"/>
      <c r="AQ158" s="71"/>
      <c r="AR158" s="72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3"/>
      <c r="BH158" s="73"/>
      <c r="BI158" s="73"/>
      <c r="BJ158" s="73"/>
      <c r="BK158" s="73"/>
      <c r="BM158" s="72"/>
      <c r="BN158" s="73"/>
      <c r="BO158" s="73"/>
      <c r="BP158" s="73"/>
      <c r="BQ158" s="73"/>
      <c r="BR158" s="73"/>
      <c r="BS158" s="73"/>
      <c r="BT158" s="73"/>
      <c r="BU158" s="73"/>
      <c r="BV158" s="73"/>
      <c r="BW158" s="73"/>
      <c r="BX158" s="73"/>
      <c r="BY158" s="73"/>
      <c r="BZ158" s="73"/>
      <c r="CA158" s="73"/>
      <c r="CB158" s="73"/>
      <c r="CC158" s="73"/>
      <c r="CD158" s="73"/>
      <c r="CE158" s="73"/>
      <c r="CF158" s="73"/>
    </row>
    <row r="159" spans="1:84" s="35" customFormat="1" ht="21" hidden="1" x14ac:dyDescent="0.45">
      <c r="A159" s="12">
        <v>45839</v>
      </c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0"/>
      <c r="V159" s="12">
        <v>45839</v>
      </c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0"/>
      <c r="AQ159" s="10"/>
      <c r="AR159" s="33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M159" s="33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</row>
    <row r="160" spans="1:84" s="35" customFormat="1" ht="21" hidden="1" x14ac:dyDescent="0.45">
      <c r="A160" s="12">
        <v>45870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0"/>
      <c r="V160" s="12">
        <v>45870</v>
      </c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0"/>
      <c r="AQ160" s="10"/>
      <c r="AR160" s="33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M160" s="33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</row>
    <row r="161" spans="1:84" s="35" customFormat="1" ht="21" hidden="1" x14ac:dyDescent="0.45">
      <c r="A161" s="12">
        <v>45901</v>
      </c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0"/>
      <c r="V161" s="12">
        <v>45901</v>
      </c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0"/>
      <c r="AQ161" s="10"/>
      <c r="AR161" s="33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M161" s="33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</row>
    <row r="162" spans="1:84" s="35" customFormat="1" ht="21" hidden="1" x14ac:dyDescent="0.45">
      <c r="A162" s="12">
        <v>45931</v>
      </c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0"/>
      <c r="V162" s="12">
        <v>45931</v>
      </c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0"/>
      <c r="AQ162" s="10"/>
      <c r="AR162" s="33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M162" s="33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</row>
    <row r="163" spans="1:84" s="35" customFormat="1" ht="21" hidden="1" x14ac:dyDescent="0.45">
      <c r="A163" s="12">
        <v>45962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0"/>
      <c r="V163" s="12">
        <v>45962</v>
      </c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0"/>
      <c r="AQ163" s="10"/>
      <c r="AR163" s="33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M163" s="33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</row>
    <row r="164" spans="1:84" s="35" customFormat="1" ht="21" hidden="1" x14ac:dyDescent="0.45">
      <c r="A164" s="14">
        <v>45992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0"/>
      <c r="V164" s="14">
        <v>45992</v>
      </c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0"/>
      <c r="AQ164" s="10"/>
      <c r="AR164" s="33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M164" s="33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</row>
    <row r="165" spans="1:84" s="35" customFormat="1" ht="21" hidden="1" x14ac:dyDescent="0.45">
      <c r="A165" s="16">
        <v>46023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0"/>
      <c r="V165" s="16">
        <v>46023</v>
      </c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0"/>
      <c r="AQ165" s="10"/>
      <c r="AR165" s="33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M165" s="33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</row>
    <row r="166" spans="1:84" s="35" customFormat="1" ht="21" hidden="1" x14ac:dyDescent="0.45">
      <c r="A166" s="18">
        <v>46054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0"/>
      <c r="V166" s="18">
        <v>46054</v>
      </c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0"/>
      <c r="AQ166" s="10"/>
      <c r="AR166" s="33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M166" s="33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</row>
    <row r="167" spans="1:84" s="35" customFormat="1" ht="21" hidden="1" x14ac:dyDescent="0.45">
      <c r="A167" s="18">
        <v>46082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0"/>
      <c r="V167" s="18">
        <v>46082</v>
      </c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0"/>
      <c r="AQ167" s="10"/>
      <c r="AR167" s="33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M167" s="33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</row>
    <row r="168" spans="1:84" s="35" customFormat="1" ht="21" hidden="1" x14ac:dyDescent="0.45">
      <c r="A168" s="18">
        <v>46113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0"/>
      <c r="V168" s="18">
        <v>46113</v>
      </c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0"/>
      <c r="AQ168" s="10"/>
      <c r="AR168" s="33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M168" s="33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</row>
    <row r="169" spans="1:84" s="35" customFormat="1" ht="21" hidden="1" x14ac:dyDescent="0.45">
      <c r="A169" s="18">
        <v>46143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0"/>
      <c r="V169" s="18">
        <v>46143</v>
      </c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0"/>
      <c r="AQ169" s="10"/>
      <c r="AR169" s="33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M169" s="33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</row>
    <row r="170" spans="1:84" s="35" customFormat="1" ht="21" hidden="1" x14ac:dyDescent="0.45">
      <c r="A170" s="18">
        <v>46174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0"/>
      <c r="V170" s="18">
        <v>46174</v>
      </c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0"/>
      <c r="AQ170" s="10"/>
      <c r="AR170" s="33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M170" s="33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</row>
    <row r="171" spans="1:84" s="35" customFormat="1" ht="21" hidden="1" x14ac:dyDescent="0.45">
      <c r="A171" s="18">
        <v>46204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0"/>
      <c r="V171" s="18">
        <v>46204</v>
      </c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0"/>
      <c r="AQ171" s="10"/>
      <c r="AR171" s="33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M171" s="33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</row>
    <row r="172" spans="1:84" s="35" customFormat="1" ht="21" hidden="1" x14ac:dyDescent="0.45">
      <c r="A172" s="18">
        <v>46235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0"/>
      <c r="V172" s="18">
        <v>46235</v>
      </c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0"/>
      <c r="AQ172" s="10"/>
      <c r="AR172" s="33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M172" s="33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</row>
    <row r="173" spans="1:84" s="35" customFormat="1" ht="21" hidden="1" x14ac:dyDescent="0.45">
      <c r="A173" s="18">
        <v>46266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0"/>
      <c r="V173" s="18">
        <v>46266</v>
      </c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0"/>
      <c r="AQ173" s="10"/>
      <c r="AR173" s="33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M173" s="33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</row>
    <row r="174" spans="1:84" s="35" customFormat="1" ht="21" hidden="1" x14ac:dyDescent="0.45">
      <c r="A174" s="18">
        <v>46296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0"/>
      <c r="V174" s="18">
        <v>46296</v>
      </c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0"/>
      <c r="AQ174" s="10"/>
      <c r="AR174" s="33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M174" s="33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</row>
    <row r="175" spans="1:84" s="35" customFormat="1" ht="21" hidden="1" x14ac:dyDescent="0.45">
      <c r="A175" s="18">
        <v>46327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0"/>
      <c r="V175" s="18">
        <v>46327</v>
      </c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0"/>
      <c r="AQ175" s="10"/>
      <c r="AR175" s="33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M175" s="33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</row>
    <row r="176" spans="1:84" s="35" customFormat="1" ht="21" hidden="1" x14ac:dyDescent="0.45">
      <c r="A176" s="20">
        <v>46357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10"/>
      <c r="V176" s="20">
        <v>46357</v>
      </c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10"/>
      <c r="AQ176" s="10"/>
      <c r="AR176" s="33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M176" s="33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</row>
    <row r="177" spans="1:84" s="35" customFormat="1" ht="21" hidden="1" x14ac:dyDescent="0.45">
      <c r="A177" s="22">
        <v>46388</v>
      </c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10"/>
      <c r="V177" s="22">
        <v>46388</v>
      </c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10"/>
      <c r="AQ177" s="10"/>
      <c r="AR177" s="33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M177" s="33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</row>
    <row r="178" spans="1:84" s="35" customFormat="1" ht="21" hidden="1" x14ac:dyDescent="0.45">
      <c r="A178" s="12">
        <v>46419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0"/>
      <c r="V178" s="12">
        <v>46419</v>
      </c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0"/>
      <c r="AQ178" s="10"/>
      <c r="AR178" s="33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M178" s="33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</row>
    <row r="179" spans="1:84" s="35" customFormat="1" ht="21" hidden="1" x14ac:dyDescent="0.45">
      <c r="A179" s="12">
        <v>46447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0"/>
      <c r="V179" s="12">
        <v>46447</v>
      </c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0"/>
      <c r="AQ179" s="10"/>
      <c r="AR179" s="33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M179" s="33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</row>
    <row r="180" spans="1:84" s="35" customFormat="1" ht="21" hidden="1" x14ac:dyDescent="0.45">
      <c r="A180" s="12">
        <v>46478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0"/>
      <c r="V180" s="12">
        <v>46478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0"/>
      <c r="AQ180" s="10"/>
      <c r="AR180" s="33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M180" s="33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</row>
    <row r="181" spans="1:84" s="35" customFormat="1" ht="21" hidden="1" x14ac:dyDescent="0.45">
      <c r="A181" s="12">
        <v>46508</v>
      </c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0"/>
      <c r="V181" s="12">
        <v>46508</v>
      </c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0"/>
      <c r="AQ181" s="10"/>
      <c r="AR181" s="33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M181" s="33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</row>
    <row r="182" spans="1:84" s="35" customFormat="1" ht="21" hidden="1" x14ac:dyDescent="0.45">
      <c r="A182" s="12">
        <v>46539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0"/>
      <c r="V182" s="12">
        <v>46539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0"/>
      <c r="AQ182" s="10"/>
      <c r="AR182" s="33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M182" s="33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</row>
    <row r="183" spans="1:84" s="35" customFormat="1" ht="21" hidden="1" x14ac:dyDescent="0.45">
      <c r="A183" s="12">
        <v>46569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0"/>
      <c r="V183" s="12">
        <v>46569</v>
      </c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0"/>
      <c r="AQ183" s="10"/>
      <c r="AR183" s="33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M183" s="33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</row>
    <row r="184" spans="1:84" s="35" customFormat="1" ht="21" hidden="1" x14ac:dyDescent="0.45">
      <c r="A184" s="12">
        <v>46600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0"/>
      <c r="V184" s="12">
        <v>46600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0"/>
      <c r="AQ184" s="10"/>
      <c r="AR184" s="33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M184" s="33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</row>
    <row r="185" spans="1:84" s="35" customFormat="1" ht="21" hidden="1" x14ac:dyDescent="0.45">
      <c r="A185" s="12">
        <v>46631</v>
      </c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0"/>
      <c r="V185" s="12">
        <v>46631</v>
      </c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0"/>
      <c r="AQ185" s="10"/>
      <c r="AR185" s="33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M185" s="33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</row>
    <row r="186" spans="1:84" s="35" customFormat="1" ht="21" hidden="1" x14ac:dyDescent="0.45">
      <c r="A186" s="12">
        <v>46661</v>
      </c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0"/>
      <c r="V186" s="12">
        <v>46661</v>
      </c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0"/>
      <c r="AQ186" s="10"/>
      <c r="AR186" s="33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M186" s="33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</row>
    <row r="187" spans="1:84" s="35" customFormat="1" ht="21" hidden="1" x14ac:dyDescent="0.45">
      <c r="A187" s="12">
        <v>46692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0"/>
      <c r="V187" s="12">
        <v>46692</v>
      </c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0"/>
      <c r="AQ187" s="10"/>
      <c r="AR187" s="33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M187" s="33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</row>
    <row r="188" spans="1:84" s="35" customFormat="1" ht="21" hidden="1" x14ac:dyDescent="0.45">
      <c r="A188" s="14">
        <v>46722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0"/>
      <c r="V188" s="14">
        <v>46722</v>
      </c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0"/>
      <c r="AQ188" s="10"/>
      <c r="AR188" s="33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M188" s="33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</row>
    <row r="189" spans="1:84" s="35" customFormat="1" ht="21" hidden="1" x14ac:dyDescent="0.45">
      <c r="A189" s="16">
        <v>46753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0"/>
      <c r="V189" s="16">
        <v>46753</v>
      </c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0"/>
      <c r="AQ189" s="10"/>
      <c r="AR189" s="33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M189" s="33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</row>
    <row r="190" spans="1:84" s="35" customFormat="1" ht="21" hidden="1" x14ac:dyDescent="0.45">
      <c r="A190" s="18">
        <v>46784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0"/>
      <c r="V190" s="18">
        <v>46784</v>
      </c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0"/>
      <c r="AQ190" s="10"/>
      <c r="AR190" s="33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M190" s="33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</row>
    <row r="191" spans="1:84" s="35" customFormat="1" ht="21" hidden="1" x14ac:dyDescent="0.45">
      <c r="A191" s="18">
        <v>46813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0"/>
      <c r="V191" s="18">
        <v>46813</v>
      </c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0"/>
      <c r="AQ191" s="10"/>
      <c r="AR191" s="33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M191" s="33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</row>
    <row r="192" spans="1:84" s="35" customFormat="1" ht="21" hidden="1" x14ac:dyDescent="0.45">
      <c r="A192" s="18">
        <v>46844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0"/>
      <c r="V192" s="18">
        <v>46844</v>
      </c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0"/>
      <c r="AQ192" s="10"/>
      <c r="AR192" s="33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M192" s="33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</row>
    <row r="193" spans="1:84" s="35" customFormat="1" ht="21" hidden="1" x14ac:dyDescent="0.45">
      <c r="A193" s="18">
        <v>46874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0"/>
      <c r="V193" s="18">
        <v>46874</v>
      </c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0"/>
      <c r="AQ193" s="10"/>
      <c r="AR193" s="33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M193" s="33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</row>
    <row r="194" spans="1:84" s="35" customFormat="1" ht="21" hidden="1" x14ac:dyDescent="0.45">
      <c r="A194" s="18">
        <v>46905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0"/>
      <c r="V194" s="18">
        <v>46905</v>
      </c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0"/>
      <c r="AQ194" s="10"/>
      <c r="AR194" s="33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M194" s="33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</row>
    <row r="195" spans="1:84" s="35" customFormat="1" ht="21" hidden="1" x14ac:dyDescent="0.45">
      <c r="A195" s="18">
        <v>46935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0"/>
      <c r="V195" s="18">
        <v>46935</v>
      </c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0"/>
      <c r="AQ195" s="10"/>
      <c r="AR195" s="33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M195" s="33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</row>
    <row r="196" spans="1:84" s="35" customFormat="1" ht="21" hidden="1" x14ac:dyDescent="0.45">
      <c r="A196" s="18">
        <v>46966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0"/>
      <c r="V196" s="18">
        <v>46966</v>
      </c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0"/>
      <c r="AQ196" s="10"/>
      <c r="AR196" s="33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M196" s="33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</row>
    <row r="197" spans="1:84" s="35" customFormat="1" ht="21" hidden="1" x14ac:dyDescent="0.45">
      <c r="A197" s="18">
        <v>46997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0"/>
      <c r="V197" s="18">
        <v>46997</v>
      </c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0"/>
      <c r="AQ197" s="10"/>
      <c r="AR197" s="33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M197" s="33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</row>
    <row r="198" spans="1:84" s="35" customFormat="1" ht="21" hidden="1" x14ac:dyDescent="0.45">
      <c r="A198" s="18">
        <v>47027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0"/>
      <c r="V198" s="18">
        <v>47027</v>
      </c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0"/>
      <c r="AQ198" s="10"/>
      <c r="AR198" s="33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M198" s="33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</row>
    <row r="199" spans="1:84" s="35" customFormat="1" ht="21" hidden="1" x14ac:dyDescent="0.45">
      <c r="A199" s="18">
        <v>47058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0"/>
      <c r="V199" s="18">
        <v>47058</v>
      </c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0"/>
      <c r="AQ199" s="10"/>
      <c r="AR199" s="33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M199" s="33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</row>
    <row r="200" spans="1:84" s="35" customFormat="1" ht="21" hidden="1" x14ac:dyDescent="0.45">
      <c r="A200" s="20">
        <v>47088</v>
      </c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10"/>
      <c r="V200" s="20">
        <v>47088</v>
      </c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10"/>
      <c r="AQ200" s="10"/>
      <c r="AR200" s="33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M200" s="33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</row>
    <row r="201" spans="1:84" s="35" customFormat="1" ht="21" hidden="1" x14ac:dyDescent="0.45">
      <c r="A201" s="22">
        <v>47119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10"/>
      <c r="V201" s="22">
        <v>47119</v>
      </c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10"/>
      <c r="AQ201" s="10"/>
      <c r="AR201" s="33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M201" s="33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</row>
    <row r="202" spans="1:84" s="35" customFormat="1" ht="21" hidden="1" x14ac:dyDescent="0.45">
      <c r="A202" s="12">
        <v>47150</v>
      </c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0"/>
      <c r="V202" s="12">
        <v>47150</v>
      </c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0"/>
      <c r="AQ202" s="10"/>
      <c r="AR202" s="33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M202" s="33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</row>
    <row r="203" spans="1:84" s="35" customFormat="1" ht="21" hidden="1" x14ac:dyDescent="0.45">
      <c r="A203" s="12">
        <v>47178</v>
      </c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0"/>
      <c r="V203" s="12">
        <v>47178</v>
      </c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0"/>
      <c r="AQ203" s="10"/>
      <c r="AR203" s="33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M203" s="33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</row>
    <row r="204" spans="1:84" s="35" customFormat="1" ht="21" hidden="1" x14ac:dyDescent="0.45">
      <c r="A204" s="12">
        <v>47209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0"/>
      <c r="V204" s="12">
        <v>47209</v>
      </c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0"/>
      <c r="AQ204" s="10"/>
      <c r="AR204" s="33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M204" s="33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</row>
    <row r="205" spans="1:84" s="35" customFormat="1" ht="21" hidden="1" x14ac:dyDescent="0.45">
      <c r="A205" s="12">
        <v>47239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0"/>
      <c r="V205" s="12">
        <v>47239</v>
      </c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0"/>
      <c r="AQ205" s="10"/>
      <c r="AR205" s="33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M205" s="33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</row>
    <row r="206" spans="1:84" s="35" customFormat="1" ht="21" hidden="1" x14ac:dyDescent="0.45">
      <c r="A206" s="12">
        <v>47270</v>
      </c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0"/>
      <c r="V206" s="12">
        <v>47270</v>
      </c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0"/>
      <c r="AQ206" s="10"/>
      <c r="AR206" s="33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M206" s="33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</row>
    <row r="207" spans="1:84" s="35" customFormat="1" ht="21" hidden="1" x14ac:dyDescent="0.45">
      <c r="A207" s="12">
        <v>47300</v>
      </c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0"/>
      <c r="V207" s="12">
        <v>47300</v>
      </c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0"/>
      <c r="AQ207" s="10"/>
      <c r="AR207" s="33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M207" s="33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</row>
    <row r="208" spans="1:84" s="35" customFormat="1" ht="21" hidden="1" x14ac:dyDescent="0.45">
      <c r="A208" s="12">
        <v>47331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0"/>
      <c r="V208" s="12">
        <v>47331</v>
      </c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0"/>
      <c r="AQ208" s="10"/>
      <c r="AR208" s="33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M208" s="33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</row>
    <row r="209" spans="1:84" s="35" customFormat="1" ht="21" hidden="1" x14ac:dyDescent="0.45">
      <c r="A209" s="12">
        <v>47362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0"/>
      <c r="V209" s="12">
        <v>47362</v>
      </c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0"/>
      <c r="AQ209" s="10"/>
      <c r="AR209" s="33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M209" s="33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</row>
    <row r="210" spans="1:84" s="35" customFormat="1" ht="21" hidden="1" x14ac:dyDescent="0.45">
      <c r="A210" s="12">
        <v>47392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0"/>
      <c r="V210" s="12">
        <v>47392</v>
      </c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0"/>
      <c r="AQ210" s="10"/>
      <c r="AR210" s="33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M210" s="33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</row>
    <row r="211" spans="1:84" s="35" customFormat="1" ht="21" hidden="1" x14ac:dyDescent="0.45">
      <c r="A211" s="12">
        <v>47423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0"/>
      <c r="V211" s="12">
        <v>47423</v>
      </c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0"/>
      <c r="AQ211" s="10"/>
      <c r="AR211" s="33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M211" s="33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</row>
    <row r="212" spans="1:84" s="35" customFormat="1" ht="21" hidden="1" x14ac:dyDescent="0.45">
      <c r="A212" s="14">
        <v>47453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0"/>
      <c r="V212" s="14">
        <v>47453</v>
      </c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0"/>
      <c r="AQ212" s="10"/>
      <c r="AR212" s="33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M212" s="33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</row>
    <row r="213" spans="1:84" s="35" customFormat="1" ht="21" hidden="1" x14ac:dyDescent="0.45">
      <c r="A213" s="16">
        <v>47484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0"/>
      <c r="V213" s="16">
        <v>47484</v>
      </c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0"/>
      <c r="AQ213" s="10"/>
      <c r="AR213" s="33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M213" s="33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</row>
    <row r="214" spans="1:84" s="35" customFormat="1" ht="21" hidden="1" x14ac:dyDescent="0.45">
      <c r="A214" s="18">
        <v>47515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0"/>
      <c r="V214" s="18">
        <v>47515</v>
      </c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0"/>
      <c r="AQ214" s="10"/>
      <c r="AR214" s="33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M214" s="33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</row>
    <row r="215" spans="1:84" s="35" customFormat="1" ht="21" hidden="1" x14ac:dyDescent="0.45">
      <c r="A215" s="18">
        <v>47543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0"/>
      <c r="V215" s="18">
        <v>47543</v>
      </c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0"/>
      <c r="AQ215" s="10"/>
      <c r="AR215" s="33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M215" s="33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</row>
    <row r="216" spans="1:84" s="35" customFormat="1" ht="21" hidden="1" x14ac:dyDescent="0.45">
      <c r="A216" s="18">
        <v>47574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0"/>
      <c r="V216" s="18">
        <v>47574</v>
      </c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0"/>
      <c r="AQ216" s="10"/>
      <c r="AR216" s="33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M216" s="33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</row>
    <row r="217" spans="1:84" s="35" customFormat="1" ht="21" hidden="1" x14ac:dyDescent="0.45">
      <c r="A217" s="18">
        <v>47604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0"/>
      <c r="V217" s="18">
        <v>47604</v>
      </c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0"/>
      <c r="AQ217" s="10"/>
      <c r="AR217" s="33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M217" s="33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</row>
    <row r="218" spans="1:84" s="35" customFormat="1" ht="21" hidden="1" x14ac:dyDescent="0.45">
      <c r="A218" s="18">
        <v>47635</v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0"/>
      <c r="V218" s="18">
        <v>47635</v>
      </c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0"/>
      <c r="AQ218" s="10"/>
      <c r="AR218" s="33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M218" s="33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</row>
    <row r="219" spans="1:84" s="35" customFormat="1" ht="21" hidden="1" x14ac:dyDescent="0.45">
      <c r="A219" s="18">
        <v>47665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0"/>
      <c r="V219" s="18">
        <v>47665</v>
      </c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0"/>
      <c r="AQ219" s="10"/>
      <c r="AR219" s="33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M219" s="33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</row>
    <row r="220" spans="1:84" s="35" customFormat="1" ht="21" hidden="1" x14ac:dyDescent="0.45">
      <c r="A220" s="18">
        <v>47696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0"/>
      <c r="V220" s="18">
        <v>47696</v>
      </c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0"/>
      <c r="AQ220" s="10"/>
      <c r="AR220" s="33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M220" s="33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</row>
    <row r="221" spans="1:84" s="35" customFormat="1" ht="21" hidden="1" x14ac:dyDescent="0.45">
      <c r="A221" s="18">
        <v>47727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0"/>
      <c r="V221" s="18">
        <v>47727</v>
      </c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0"/>
      <c r="AQ221" s="10"/>
      <c r="AR221" s="33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M221" s="33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</row>
    <row r="222" spans="1:84" s="35" customFormat="1" ht="21" hidden="1" x14ac:dyDescent="0.45">
      <c r="A222" s="18">
        <v>47757</v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0"/>
      <c r="V222" s="18">
        <v>47757</v>
      </c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0"/>
      <c r="AQ222" s="10"/>
      <c r="AR222" s="33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M222" s="33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</row>
    <row r="223" spans="1:84" s="35" customFormat="1" ht="21" hidden="1" x14ac:dyDescent="0.45">
      <c r="A223" s="18">
        <v>47788</v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0"/>
      <c r="V223" s="18">
        <v>47788</v>
      </c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0"/>
      <c r="AQ223" s="10"/>
      <c r="AR223" s="33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M223" s="33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</row>
    <row r="224" spans="1:84" s="35" customFormat="1" ht="21" hidden="1" x14ac:dyDescent="0.45">
      <c r="A224" s="20">
        <v>47818</v>
      </c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10"/>
      <c r="V224" s="20">
        <v>47818</v>
      </c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10"/>
      <c r="AQ224" s="10"/>
      <c r="AR224" s="33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M224" s="33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</row>
    <row r="225" spans="1:84" s="35" customFormat="1" ht="21" hidden="1" x14ac:dyDescent="0.45">
      <c r="A225" s="22">
        <v>47849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10"/>
      <c r="V225" s="22">
        <v>47849</v>
      </c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10"/>
      <c r="AQ225" s="10"/>
      <c r="AR225" s="33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M225" s="33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</row>
    <row r="226" spans="1:84" s="35" customFormat="1" ht="21" hidden="1" x14ac:dyDescent="0.45">
      <c r="A226" s="12">
        <v>47880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0"/>
      <c r="V226" s="12">
        <v>47880</v>
      </c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0"/>
      <c r="AQ226" s="10"/>
      <c r="AR226" s="33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M226" s="33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</row>
    <row r="227" spans="1:84" s="35" customFormat="1" ht="21" hidden="1" x14ac:dyDescent="0.45">
      <c r="A227" s="12">
        <v>47908</v>
      </c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0"/>
      <c r="V227" s="12">
        <v>47908</v>
      </c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0"/>
      <c r="AQ227" s="10"/>
      <c r="AR227" s="33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M227" s="33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</row>
    <row r="228" spans="1:84" s="35" customFormat="1" ht="21" hidden="1" x14ac:dyDescent="0.45">
      <c r="A228" s="12">
        <v>47939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0"/>
      <c r="V228" s="12">
        <v>47939</v>
      </c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0"/>
      <c r="AQ228" s="10"/>
      <c r="AR228" s="33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M228" s="33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</row>
    <row r="229" spans="1:84" s="35" customFormat="1" ht="21" hidden="1" x14ac:dyDescent="0.45">
      <c r="A229" s="12">
        <v>47969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0"/>
      <c r="V229" s="12">
        <v>47969</v>
      </c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0"/>
      <c r="AQ229" s="10"/>
      <c r="AR229" s="33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M229" s="33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</row>
    <row r="230" spans="1:84" s="35" customFormat="1" ht="21" hidden="1" x14ac:dyDescent="0.45">
      <c r="A230" s="12">
        <v>48000</v>
      </c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0"/>
      <c r="V230" s="12">
        <v>48000</v>
      </c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0"/>
      <c r="AQ230" s="10"/>
      <c r="AR230" s="33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M230" s="33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</row>
    <row r="231" spans="1:84" s="35" customFormat="1" ht="21" hidden="1" x14ac:dyDescent="0.45">
      <c r="A231" s="12">
        <v>48030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0"/>
      <c r="V231" s="12">
        <v>48030</v>
      </c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0"/>
      <c r="AQ231" s="10"/>
      <c r="AR231" s="33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M231" s="33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</row>
    <row r="232" spans="1:84" s="35" customFormat="1" ht="21" hidden="1" x14ac:dyDescent="0.45">
      <c r="A232" s="12">
        <v>48061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0"/>
      <c r="V232" s="12">
        <v>48061</v>
      </c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0"/>
      <c r="AQ232" s="10"/>
      <c r="AR232" s="33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M232" s="33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</row>
    <row r="233" spans="1:84" s="35" customFormat="1" ht="21" hidden="1" x14ac:dyDescent="0.45">
      <c r="A233" s="12">
        <v>48092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0"/>
      <c r="V233" s="12">
        <v>48092</v>
      </c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0"/>
      <c r="AQ233" s="10"/>
      <c r="AR233" s="33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M233" s="33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</row>
    <row r="234" spans="1:84" s="35" customFormat="1" ht="21" hidden="1" x14ac:dyDescent="0.45">
      <c r="A234" s="12">
        <v>48122</v>
      </c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0"/>
      <c r="V234" s="12">
        <v>48122</v>
      </c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0"/>
      <c r="AQ234" s="10"/>
      <c r="AR234" s="33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M234" s="33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</row>
    <row r="235" spans="1:84" s="35" customFormat="1" ht="21" hidden="1" x14ac:dyDescent="0.45">
      <c r="A235" s="12">
        <v>48153</v>
      </c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0"/>
      <c r="V235" s="12">
        <v>48153</v>
      </c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0"/>
      <c r="AQ235" s="10"/>
      <c r="AR235" s="33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M235" s="33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</row>
    <row r="236" spans="1:84" s="35" customFormat="1" ht="21" hidden="1" x14ac:dyDescent="0.45">
      <c r="A236" s="14">
        <v>48183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0"/>
      <c r="V236" s="14">
        <v>48183</v>
      </c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0"/>
      <c r="AQ236" s="10"/>
      <c r="AR236" s="33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M236" s="33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</row>
    <row r="237" spans="1:84" s="35" customFormat="1" ht="21" hidden="1" x14ac:dyDescent="0.45">
      <c r="A237" s="16">
        <v>48214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0"/>
      <c r="V237" s="16">
        <v>48214</v>
      </c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0"/>
      <c r="AQ237" s="10"/>
      <c r="AR237" s="33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M237" s="33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</row>
    <row r="238" spans="1:84" s="35" customFormat="1" ht="21" hidden="1" x14ac:dyDescent="0.45">
      <c r="A238" s="18">
        <v>48245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0"/>
      <c r="V238" s="18">
        <v>48245</v>
      </c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0"/>
      <c r="AQ238" s="10"/>
      <c r="AR238" s="33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M238" s="33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</row>
    <row r="239" spans="1:84" s="35" customFormat="1" ht="21" hidden="1" x14ac:dyDescent="0.45">
      <c r="A239" s="18">
        <v>48274</v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0"/>
      <c r="V239" s="18">
        <v>48274</v>
      </c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0"/>
      <c r="AQ239" s="10"/>
      <c r="AR239" s="33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M239" s="33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</row>
    <row r="240" spans="1:84" s="35" customFormat="1" ht="21" hidden="1" x14ac:dyDescent="0.45">
      <c r="A240" s="18">
        <v>48305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0"/>
      <c r="V240" s="18">
        <v>48305</v>
      </c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0"/>
      <c r="AQ240" s="10"/>
      <c r="AR240" s="33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M240" s="33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</row>
    <row r="241" spans="1:84" s="35" customFormat="1" ht="21" hidden="1" x14ac:dyDescent="0.45">
      <c r="A241" s="18">
        <v>48335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0"/>
      <c r="V241" s="18">
        <v>48335</v>
      </c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0"/>
      <c r="AQ241" s="10"/>
      <c r="AR241" s="33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M241" s="33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</row>
    <row r="242" spans="1:84" s="35" customFormat="1" ht="21" hidden="1" x14ac:dyDescent="0.45">
      <c r="A242" s="18">
        <v>48366</v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0"/>
      <c r="V242" s="18">
        <v>48366</v>
      </c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0"/>
      <c r="AQ242" s="10"/>
      <c r="AR242" s="33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M242" s="33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</row>
    <row r="243" spans="1:84" s="35" customFormat="1" ht="21" hidden="1" x14ac:dyDescent="0.45">
      <c r="A243" s="18">
        <v>48396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0"/>
      <c r="V243" s="18">
        <v>48396</v>
      </c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0"/>
      <c r="AQ243" s="10"/>
      <c r="AR243" s="33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M243" s="33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</row>
    <row r="244" spans="1:84" s="35" customFormat="1" ht="21" hidden="1" x14ac:dyDescent="0.45">
      <c r="A244" s="18">
        <v>48427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0"/>
      <c r="V244" s="18">
        <v>48427</v>
      </c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0"/>
      <c r="AQ244" s="10"/>
      <c r="AR244" s="33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M244" s="33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</row>
    <row r="245" spans="1:84" s="35" customFormat="1" ht="21" hidden="1" x14ac:dyDescent="0.45">
      <c r="A245" s="18">
        <v>48458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0"/>
      <c r="V245" s="18">
        <v>48458</v>
      </c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0"/>
      <c r="AQ245" s="10"/>
      <c r="AR245" s="33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M245" s="33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</row>
    <row r="246" spans="1:84" s="35" customFormat="1" ht="21" hidden="1" x14ac:dyDescent="0.45">
      <c r="A246" s="18">
        <v>48488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0"/>
      <c r="V246" s="18">
        <v>48488</v>
      </c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0"/>
      <c r="AQ246" s="10"/>
      <c r="AR246" s="33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M246" s="33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</row>
    <row r="247" spans="1:84" s="35" customFormat="1" ht="21" hidden="1" x14ac:dyDescent="0.45">
      <c r="A247" s="18">
        <v>48519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0"/>
      <c r="V247" s="18">
        <v>48519</v>
      </c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0"/>
      <c r="AQ247" s="10"/>
      <c r="AR247" s="33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M247" s="33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</row>
    <row r="248" spans="1:84" s="35" customFormat="1" ht="21" hidden="1" x14ac:dyDescent="0.45">
      <c r="A248" s="20">
        <v>48549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10"/>
      <c r="V248" s="20">
        <v>48549</v>
      </c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10"/>
      <c r="AQ248" s="10"/>
      <c r="AR248" s="33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M248" s="33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</row>
    <row r="249" spans="1:84" s="35" customFormat="1" ht="21" hidden="1" x14ac:dyDescent="0.45">
      <c r="A249" s="22">
        <v>48580</v>
      </c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10"/>
      <c r="V249" s="22">
        <v>48580</v>
      </c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10"/>
      <c r="AQ249" s="10"/>
      <c r="AR249" s="33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M249" s="33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</row>
    <row r="250" spans="1:84" s="35" customFormat="1" ht="21" hidden="1" x14ac:dyDescent="0.45">
      <c r="A250" s="12">
        <v>48611</v>
      </c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0"/>
      <c r="V250" s="12">
        <v>48611</v>
      </c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0"/>
      <c r="AQ250" s="10"/>
      <c r="AR250" s="33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M250" s="33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</row>
    <row r="251" spans="1:84" s="35" customFormat="1" ht="21" hidden="1" x14ac:dyDescent="0.45">
      <c r="A251" s="12">
        <v>48639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0"/>
      <c r="V251" s="12">
        <v>48639</v>
      </c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0"/>
      <c r="AQ251" s="10"/>
      <c r="AR251" s="33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M251" s="33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</row>
    <row r="252" spans="1:84" s="35" customFormat="1" ht="21" hidden="1" x14ac:dyDescent="0.45">
      <c r="A252" s="12">
        <v>48670</v>
      </c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0"/>
      <c r="V252" s="12">
        <v>48670</v>
      </c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0"/>
      <c r="AQ252" s="10"/>
      <c r="AR252" s="33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M252" s="33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</row>
    <row r="253" spans="1:84" s="35" customFormat="1" ht="21" hidden="1" x14ac:dyDescent="0.45">
      <c r="A253" s="12">
        <v>48700</v>
      </c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0"/>
      <c r="V253" s="12">
        <v>48700</v>
      </c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0"/>
      <c r="AQ253" s="10"/>
      <c r="AR253" s="33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M253" s="33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</row>
    <row r="254" spans="1:84" s="35" customFormat="1" ht="21" hidden="1" x14ac:dyDescent="0.45">
      <c r="A254" s="12">
        <v>48731</v>
      </c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0"/>
      <c r="V254" s="12">
        <v>48731</v>
      </c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0"/>
      <c r="AQ254" s="10"/>
      <c r="AR254" s="33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M254" s="33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</row>
    <row r="255" spans="1:84" s="35" customFormat="1" ht="21" hidden="1" x14ac:dyDescent="0.45">
      <c r="A255" s="12">
        <v>48761</v>
      </c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0"/>
      <c r="V255" s="12">
        <v>48761</v>
      </c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0"/>
      <c r="AQ255" s="10"/>
      <c r="AR255" s="33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M255" s="33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</row>
    <row r="256" spans="1:84" s="35" customFormat="1" ht="21" hidden="1" x14ac:dyDescent="0.45">
      <c r="A256" s="12">
        <v>48792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0"/>
      <c r="V256" s="12">
        <v>48792</v>
      </c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0"/>
      <c r="AQ256" s="10"/>
      <c r="AR256" s="33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M256" s="33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</row>
    <row r="257" spans="1:84" s="35" customFormat="1" ht="21" hidden="1" x14ac:dyDescent="0.45">
      <c r="A257" s="12">
        <v>48823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0"/>
      <c r="V257" s="12">
        <v>48823</v>
      </c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0"/>
      <c r="AQ257" s="10"/>
      <c r="AR257" s="33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M257" s="33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</row>
    <row r="258" spans="1:84" s="35" customFormat="1" ht="21" hidden="1" x14ac:dyDescent="0.45">
      <c r="A258" s="12">
        <v>48853</v>
      </c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0"/>
      <c r="V258" s="12">
        <v>48853</v>
      </c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0"/>
      <c r="AQ258" s="10"/>
      <c r="AR258" s="33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M258" s="33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</row>
    <row r="259" spans="1:84" s="35" customFormat="1" ht="21" hidden="1" x14ac:dyDescent="0.45">
      <c r="A259" s="12">
        <v>48884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0"/>
      <c r="V259" s="12">
        <v>48884</v>
      </c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0"/>
      <c r="AQ259" s="10"/>
      <c r="AR259" s="33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M259" s="33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</row>
    <row r="260" spans="1:84" s="35" customFormat="1" ht="21" hidden="1" x14ac:dyDescent="0.45">
      <c r="A260" s="14">
        <v>48914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0"/>
      <c r="V260" s="14">
        <v>48914</v>
      </c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0"/>
      <c r="AQ260" s="10"/>
      <c r="AR260" s="33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M260" s="33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</row>
    <row r="261" spans="1:84" s="35" customFormat="1" ht="21" hidden="1" x14ac:dyDescent="0.45">
      <c r="A261" s="16">
        <v>48945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0"/>
      <c r="V261" s="16">
        <v>48945</v>
      </c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0"/>
      <c r="AQ261" s="10"/>
      <c r="AR261" s="33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M261" s="33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</row>
    <row r="262" spans="1:84" s="35" customFormat="1" ht="21" hidden="1" x14ac:dyDescent="0.45">
      <c r="A262" s="18">
        <v>48976</v>
      </c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0"/>
      <c r="V262" s="18">
        <v>48976</v>
      </c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0"/>
      <c r="AQ262" s="10"/>
      <c r="AR262" s="33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M262" s="33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</row>
    <row r="263" spans="1:84" s="35" customFormat="1" ht="21" hidden="1" x14ac:dyDescent="0.45">
      <c r="A263" s="18">
        <v>49004</v>
      </c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0"/>
      <c r="V263" s="18">
        <v>49004</v>
      </c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0"/>
      <c r="AQ263" s="10"/>
      <c r="AR263" s="33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M263" s="33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</row>
    <row r="264" spans="1:84" s="35" customFormat="1" ht="21" hidden="1" x14ac:dyDescent="0.45">
      <c r="A264" s="18">
        <v>49035</v>
      </c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0"/>
      <c r="V264" s="18">
        <v>49035</v>
      </c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0"/>
      <c r="AQ264" s="10"/>
      <c r="AR264" s="33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M264" s="33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</row>
    <row r="265" spans="1:84" s="35" customFormat="1" ht="21" hidden="1" x14ac:dyDescent="0.45">
      <c r="A265" s="18">
        <v>49065</v>
      </c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0"/>
      <c r="V265" s="18">
        <v>49065</v>
      </c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0"/>
      <c r="AQ265" s="10"/>
      <c r="AR265" s="33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M265" s="33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</row>
    <row r="266" spans="1:84" s="35" customFormat="1" ht="21" hidden="1" x14ac:dyDescent="0.45">
      <c r="A266" s="18">
        <v>49096</v>
      </c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0"/>
      <c r="V266" s="18">
        <v>49096</v>
      </c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0"/>
      <c r="AQ266" s="10"/>
      <c r="AR266" s="33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M266" s="33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</row>
    <row r="267" spans="1:84" s="35" customFormat="1" ht="21" hidden="1" x14ac:dyDescent="0.45">
      <c r="A267" s="18">
        <v>49126</v>
      </c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0"/>
      <c r="V267" s="18">
        <v>49126</v>
      </c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0"/>
      <c r="AQ267" s="10"/>
      <c r="AR267" s="33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M267" s="33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</row>
    <row r="268" spans="1:84" s="35" customFormat="1" ht="21" hidden="1" x14ac:dyDescent="0.45">
      <c r="A268" s="18">
        <v>49157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0"/>
      <c r="V268" s="18">
        <v>49157</v>
      </c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0"/>
      <c r="AQ268" s="10"/>
      <c r="AR268" s="33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M268" s="33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</row>
    <row r="269" spans="1:84" s="35" customFormat="1" ht="21" hidden="1" x14ac:dyDescent="0.45">
      <c r="A269" s="18">
        <v>49188</v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0"/>
      <c r="V269" s="18">
        <v>49188</v>
      </c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0"/>
      <c r="AQ269" s="10"/>
      <c r="AR269" s="33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M269" s="33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</row>
    <row r="270" spans="1:84" s="35" customFormat="1" ht="21" hidden="1" x14ac:dyDescent="0.45">
      <c r="A270" s="18">
        <v>49218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0"/>
      <c r="V270" s="18">
        <v>49218</v>
      </c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0"/>
      <c r="AQ270" s="10"/>
      <c r="AR270" s="33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M270" s="33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</row>
    <row r="271" spans="1:84" s="35" customFormat="1" ht="21" hidden="1" x14ac:dyDescent="0.45">
      <c r="A271" s="18">
        <v>49249</v>
      </c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0"/>
      <c r="V271" s="18">
        <v>49249</v>
      </c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0"/>
      <c r="AQ271" s="10"/>
      <c r="AR271" s="33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M271" s="33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</row>
    <row r="272" spans="1:84" s="35" customFormat="1" ht="21" hidden="1" x14ac:dyDescent="0.45">
      <c r="A272" s="20">
        <v>49279</v>
      </c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10"/>
      <c r="V272" s="20">
        <v>49279</v>
      </c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10"/>
      <c r="AQ272" s="10"/>
      <c r="AR272" s="33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M272" s="33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</row>
    <row r="273" spans="1:84" s="35" customFormat="1" ht="21" hidden="1" x14ac:dyDescent="0.45">
      <c r="A273" s="22">
        <v>49310</v>
      </c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10"/>
      <c r="V273" s="22">
        <v>49310</v>
      </c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10"/>
      <c r="AQ273" s="10"/>
      <c r="AR273" s="33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M273" s="33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</row>
    <row r="274" spans="1:84" s="35" customFormat="1" ht="21" hidden="1" x14ac:dyDescent="0.45">
      <c r="A274" s="12">
        <v>49341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0"/>
      <c r="V274" s="12">
        <v>49341</v>
      </c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0"/>
      <c r="AQ274" s="10"/>
      <c r="AR274" s="33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M274" s="33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</row>
    <row r="275" spans="1:84" s="35" customFormat="1" ht="21" hidden="1" x14ac:dyDescent="0.45">
      <c r="A275" s="12">
        <v>49369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0"/>
      <c r="V275" s="12">
        <v>49369</v>
      </c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0"/>
      <c r="AQ275" s="10"/>
      <c r="AR275" s="33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M275" s="33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</row>
    <row r="276" spans="1:84" s="35" customFormat="1" ht="21" hidden="1" x14ac:dyDescent="0.45">
      <c r="A276" s="12">
        <v>49400</v>
      </c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0"/>
      <c r="V276" s="12">
        <v>49400</v>
      </c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0"/>
      <c r="AQ276" s="10"/>
      <c r="AR276" s="33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M276" s="33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</row>
    <row r="277" spans="1:84" s="35" customFormat="1" ht="21" hidden="1" x14ac:dyDescent="0.45">
      <c r="A277" s="12">
        <v>49430</v>
      </c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0"/>
      <c r="V277" s="12">
        <v>49430</v>
      </c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0"/>
      <c r="AQ277" s="10"/>
      <c r="AR277" s="33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M277" s="33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</row>
    <row r="278" spans="1:84" s="35" customFormat="1" ht="21" hidden="1" x14ac:dyDescent="0.45">
      <c r="A278" s="12">
        <v>49461</v>
      </c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0"/>
      <c r="V278" s="12">
        <v>49461</v>
      </c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0"/>
      <c r="AQ278" s="10"/>
      <c r="AR278" s="33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M278" s="33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</row>
    <row r="279" spans="1:84" s="35" customFormat="1" ht="21" hidden="1" x14ac:dyDescent="0.45">
      <c r="A279" s="12">
        <v>49491</v>
      </c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0"/>
      <c r="V279" s="12">
        <v>49491</v>
      </c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0"/>
      <c r="AQ279" s="10"/>
      <c r="AR279" s="33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M279" s="33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</row>
    <row r="280" spans="1:84" s="35" customFormat="1" ht="21" hidden="1" x14ac:dyDescent="0.45">
      <c r="A280" s="12">
        <v>49522</v>
      </c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0"/>
      <c r="V280" s="12">
        <v>49522</v>
      </c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0"/>
      <c r="AQ280" s="10"/>
      <c r="AR280" s="33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M280" s="33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</row>
    <row r="281" spans="1:84" s="35" customFormat="1" ht="21" hidden="1" x14ac:dyDescent="0.45">
      <c r="A281" s="12">
        <v>49553</v>
      </c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0"/>
      <c r="V281" s="12">
        <v>49553</v>
      </c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0"/>
      <c r="AQ281" s="10"/>
      <c r="AR281" s="33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M281" s="33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</row>
    <row r="282" spans="1:84" s="35" customFormat="1" ht="21" hidden="1" x14ac:dyDescent="0.45">
      <c r="A282" s="12">
        <v>49583</v>
      </c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0"/>
      <c r="V282" s="12">
        <v>49583</v>
      </c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0"/>
      <c r="AQ282" s="10"/>
      <c r="AR282" s="33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M282" s="33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</row>
    <row r="283" spans="1:84" s="35" customFormat="1" ht="21" hidden="1" x14ac:dyDescent="0.45">
      <c r="A283" s="12">
        <v>49614</v>
      </c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0"/>
      <c r="V283" s="12">
        <v>49614</v>
      </c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0"/>
      <c r="AQ283" s="10"/>
      <c r="AR283" s="33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M283" s="33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</row>
    <row r="284" spans="1:84" s="35" customFormat="1" ht="21" hidden="1" x14ac:dyDescent="0.45">
      <c r="A284" s="14">
        <v>49644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0"/>
      <c r="V284" s="14">
        <v>49644</v>
      </c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0"/>
      <c r="AQ284" s="10"/>
      <c r="AR284" s="33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M284" s="33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</row>
    <row r="285" spans="1:84" s="35" customFormat="1" ht="21" hidden="1" x14ac:dyDescent="0.45">
      <c r="A285" s="16">
        <v>49675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0"/>
      <c r="V285" s="16">
        <v>49675</v>
      </c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0"/>
      <c r="AQ285" s="10"/>
      <c r="AR285" s="33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M285" s="33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</row>
    <row r="286" spans="1:84" s="35" customFormat="1" ht="21" hidden="1" x14ac:dyDescent="0.45">
      <c r="A286" s="18">
        <v>49706</v>
      </c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0"/>
      <c r="V286" s="18">
        <v>49706</v>
      </c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0"/>
      <c r="AQ286" s="10"/>
      <c r="AR286" s="33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M286" s="33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</row>
    <row r="287" spans="1:84" s="35" customFormat="1" ht="21" hidden="1" x14ac:dyDescent="0.45">
      <c r="A287" s="18">
        <v>49735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0"/>
      <c r="V287" s="18">
        <v>49735</v>
      </c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0"/>
      <c r="AQ287" s="10"/>
      <c r="AR287" s="33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M287" s="33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</row>
    <row r="288" spans="1:84" s="35" customFormat="1" ht="21" hidden="1" x14ac:dyDescent="0.45">
      <c r="A288" s="18">
        <v>49766</v>
      </c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0"/>
      <c r="V288" s="18">
        <v>49766</v>
      </c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0"/>
      <c r="AQ288" s="10"/>
      <c r="AR288" s="33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M288" s="33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</row>
    <row r="289" spans="1:84" s="35" customFormat="1" ht="21" hidden="1" x14ac:dyDescent="0.45">
      <c r="A289" s="18">
        <v>49796</v>
      </c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0"/>
      <c r="V289" s="18">
        <v>49796</v>
      </c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0"/>
      <c r="AQ289" s="10"/>
      <c r="AR289" s="33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M289" s="33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</row>
    <row r="290" spans="1:84" s="35" customFormat="1" ht="21" hidden="1" x14ac:dyDescent="0.45">
      <c r="A290" s="18">
        <v>49827</v>
      </c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0"/>
      <c r="V290" s="18">
        <v>49827</v>
      </c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0"/>
      <c r="AQ290" s="10"/>
      <c r="AR290" s="33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M290" s="33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</row>
    <row r="291" spans="1:84" s="35" customFormat="1" ht="21" hidden="1" x14ac:dyDescent="0.45">
      <c r="A291" s="18">
        <v>49857</v>
      </c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0"/>
      <c r="V291" s="18">
        <v>49857</v>
      </c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0"/>
      <c r="AQ291" s="10"/>
      <c r="AR291" s="33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M291" s="33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</row>
    <row r="292" spans="1:84" s="35" customFormat="1" ht="21" hidden="1" x14ac:dyDescent="0.45">
      <c r="A292" s="18">
        <v>49888</v>
      </c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0"/>
      <c r="V292" s="18">
        <v>49888</v>
      </c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0"/>
      <c r="AQ292" s="10"/>
      <c r="AR292" s="33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M292" s="33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</row>
    <row r="293" spans="1:84" s="35" customFormat="1" ht="21" hidden="1" x14ac:dyDescent="0.45">
      <c r="A293" s="18">
        <v>49919</v>
      </c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0"/>
      <c r="V293" s="18">
        <v>49919</v>
      </c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0"/>
      <c r="AQ293" s="10"/>
      <c r="AR293" s="33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M293" s="33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</row>
    <row r="294" spans="1:84" s="35" customFormat="1" ht="21" hidden="1" x14ac:dyDescent="0.45">
      <c r="A294" s="18">
        <v>49949</v>
      </c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0"/>
      <c r="V294" s="18">
        <v>49949</v>
      </c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0"/>
      <c r="AQ294" s="10"/>
      <c r="AR294" s="33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M294" s="33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</row>
    <row r="295" spans="1:84" s="35" customFormat="1" ht="21" hidden="1" x14ac:dyDescent="0.45">
      <c r="A295" s="18">
        <v>49980</v>
      </c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0"/>
      <c r="V295" s="18">
        <v>49980</v>
      </c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0"/>
      <c r="AQ295" s="10"/>
      <c r="AR295" s="33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M295" s="33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</row>
    <row r="296" spans="1:84" s="35" customFormat="1" ht="21" hidden="1" x14ac:dyDescent="0.45">
      <c r="A296" s="20">
        <v>50010</v>
      </c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10"/>
      <c r="V296" s="20">
        <v>50010</v>
      </c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10"/>
      <c r="AQ296" s="10"/>
      <c r="AR296" s="33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M296" s="33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</row>
    <row r="297" spans="1:84" s="35" customFormat="1" ht="21" hidden="1" x14ac:dyDescent="0.45">
      <c r="A297" s="22">
        <v>50041</v>
      </c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10"/>
      <c r="V297" s="22">
        <v>50041</v>
      </c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10"/>
      <c r="AQ297" s="10"/>
      <c r="AR297" s="33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M297" s="33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</row>
    <row r="298" spans="1:84" s="35" customFormat="1" ht="21" hidden="1" x14ac:dyDescent="0.45">
      <c r="A298" s="12">
        <v>50072</v>
      </c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0"/>
      <c r="V298" s="12">
        <v>50072</v>
      </c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0"/>
      <c r="AQ298" s="10"/>
      <c r="AR298" s="33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M298" s="33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</row>
    <row r="299" spans="1:84" s="35" customFormat="1" ht="21" hidden="1" x14ac:dyDescent="0.45">
      <c r="A299" s="12">
        <v>50100</v>
      </c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0"/>
      <c r="V299" s="12">
        <v>50100</v>
      </c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0"/>
      <c r="AQ299" s="10"/>
      <c r="AR299" s="33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M299" s="33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</row>
    <row r="300" spans="1:84" s="35" customFormat="1" ht="21" hidden="1" x14ac:dyDescent="0.45">
      <c r="A300" s="12">
        <v>50131</v>
      </c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0"/>
      <c r="V300" s="12">
        <v>50131</v>
      </c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0"/>
      <c r="AQ300" s="10"/>
      <c r="AR300" s="33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M300" s="33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</row>
    <row r="301" spans="1:84" s="35" customFormat="1" ht="21" hidden="1" x14ac:dyDescent="0.45">
      <c r="A301" s="12">
        <v>50161</v>
      </c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0"/>
      <c r="V301" s="12">
        <v>50161</v>
      </c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0"/>
      <c r="AQ301" s="10"/>
      <c r="AR301" s="33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M301" s="33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</row>
    <row r="302" spans="1:84" s="35" customFormat="1" ht="21" hidden="1" x14ac:dyDescent="0.45">
      <c r="A302" s="12">
        <v>50192</v>
      </c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0"/>
      <c r="V302" s="12">
        <v>50192</v>
      </c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0"/>
      <c r="AQ302" s="10"/>
      <c r="AR302" s="33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M302" s="33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</row>
    <row r="303" spans="1:84" s="35" customFormat="1" ht="21" hidden="1" x14ac:dyDescent="0.45">
      <c r="A303" s="12">
        <v>50222</v>
      </c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0"/>
      <c r="V303" s="12">
        <v>50222</v>
      </c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0"/>
      <c r="AQ303" s="10"/>
      <c r="AR303" s="33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M303" s="33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</row>
    <row r="304" spans="1:84" s="35" customFormat="1" ht="21" hidden="1" x14ac:dyDescent="0.45">
      <c r="A304" s="12">
        <v>50253</v>
      </c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0"/>
      <c r="V304" s="12">
        <v>50253</v>
      </c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0"/>
      <c r="AQ304" s="10"/>
      <c r="AR304" s="33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M304" s="33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</row>
    <row r="305" spans="1:84" s="35" customFormat="1" ht="21" hidden="1" x14ac:dyDescent="0.45">
      <c r="A305" s="12">
        <v>50284</v>
      </c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0"/>
      <c r="V305" s="12">
        <v>50284</v>
      </c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0"/>
      <c r="AQ305" s="10"/>
      <c r="AR305" s="33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M305" s="33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</row>
    <row r="306" spans="1:84" s="35" customFormat="1" ht="21" hidden="1" x14ac:dyDescent="0.45">
      <c r="A306" s="12">
        <v>50314</v>
      </c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0"/>
      <c r="V306" s="12">
        <v>50314</v>
      </c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0"/>
      <c r="AQ306" s="10"/>
      <c r="AR306" s="33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M306" s="33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</row>
    <row r="307" spans="1:84" s="35" customFormat="1" ht="21" hidden="1" x14ac:dyDescent="0.45">
      <c r="A307" s="12">
        <v>50345</v>
      </c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0"/>
      <c r="V307" s="12">
        <v>50345</v>
      </c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0"/>
      <c r="AQ307" s="10"/>
      <c r="AR307" s="33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M307" s="33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</row>
    <row r="308" spans="1:84" s="35" customFormat="1" ht="21" hidden="1" x14ac:dyDescent="0.45">
      <c r="A308" s="14">
        <v>50375</v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0"/>
      <c r="V308" s="14">
        <v>50375</v>
      </c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0"/>
      <c r="AQ308" s="10"/>
      <c r="AR308" s="33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M308" s="33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</row>
    <row r="309" spans="1:84" s="35" customFormat="1" ht="21" hidden="1" x14ac:dyDescent="0.45">
      <c r="A309" s="16">
        <v>50406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0"/>
      <c r="V309" s="16">
        <v>50406</v>
      </c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0"/>
      <c r="AQ309" s="10"/>
      <c r="AR309" s="33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M309" s="33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</row>
    <row r="310" spans="1:84" s="35" customFormat="1" ht="21" hidden="1" x14ac:dyDescent="0.45">
      <c r="A310" s="18">
        <v>50437</v>
      </c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0"/>
      <c r="V310" s="18">
        <v>50437</v>
      </c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0"/>
      <c r="AQ310" s="10"/>
      <c r="AR310" s="33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M310" s="33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</row>
    <row r="311" spans="1:84" s="35" customFormat="1" ht="21" hidden="1" x14ac:dyDescent="0.45">
      <c r="A311" s="18">
        <v>50465</v>
      </c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0"/>
      <c r="V311" s="18">
        <v>50465</v>
      </c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0"/>
      <c r="AQ311" s="10"/>
      <c r="AR311" s="33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M311" s="33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</row>
    <row r="312" spans="1:84" s="35" customFormat="1" ht="21" hidden="1" x14ac:dyDescent="0.45">
      <c r="A312" s="18">
        <v>50496</v>
      </c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0"/>
      <c r="V312" s="18">
        <v>50496</v>
      </c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0"/>
      <c r="AQ312" s="10"/>
      <c r="AR312" s="33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M312" s="33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</row>
    <row r="313" spans="1:84" s="35" customFormat="1" ht="21" hidden="1" x14ac:dyDescent="0.45">
      <c r="A313" s="18">
        <v>50526</v>
      </c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0"/>
      <c r="V313" s="18">
        <v>50526</v>
      </c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0"/>
      <c r="AQ313" s="10"/>
      <c r="AR313" s="33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M313" s="33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</row>
    <row r="314" spans="1:84" s="35" customFormat="1" ht="21" hidden="1" x14ac:dyDescent="0.45">
      <c r="A314" s="18">
        <v>50557</v>
      </c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0"/>
      <c r="V314" s="18">
        <v>50557</v>
      </c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0"/>
      <c r="AQ314" s="10"/>
      <c r="AR314" s="33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M314" s="33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</row>
    <row r="315" spans="1:84" s="35" customFormat="1" ht="21" hidden="1" x14ac:dyDescent="0.45">
      <c r="A315" s="18">
        <v>50587</v>
      </c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0"/>
      <c r="V315" s="18">
        <v>50587</v>
      </c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0"/>
      <c r="AQ315" s="10"/>
      <c r="AR315" s="33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M315" s="33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</row>
    <row r="316" spans="1:84" s="35" customFormat="1" ht="21" hidden="1" x14ac:dyDescent="0.45">
      <c r="A316" s="18">
        <v>50618</v>
      </c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0"/>
      <c r="V316" s="18">
        <v>50618</v>
      </c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0"/>
      <c r="AQ316" s="10"/>
      <c r="AR316" s="33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M316" s="33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</row>
    <row r="317" spans="1:84" s="35" customFormat="1" ht="21" hidden="1" x14ac:dyDescent="0.45">
      <c r="A317" s="18">
        <v>50649</v>
      </c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0"/>
      <c r="V317" s="18">
        <v>50649</v>
      </c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0"/>
      <c r="AQ317" s="10"/>
      <c r="AR317" s="33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M317" s="33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</row>
    <row r="318" spans="1:84" s="35" customFormat="1" ht="21" hidden="1" x14ac:dyDescent="0.45">
      <c r="A318" s="18">
        <v>50679</v>
      </c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0"/>
      <c r="V318" s="18">
        <v>50679</v>
      </c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0"/>
      <c r="AQ318" s="10"/>
      <c r="AR318" s="33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M318" s="33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</row>
    <row r="319" spans="1:84" s="35" customFormat="1" ht="21" hidden="1" x14ac:dyDescent="0.45">
      <c r="A319" s="18">
        <v>50710</v>
      </c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0"/>
      <c r="V319" s="18">
        <v>50710</v>
      </c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0"/>
      <c r="AQ319" s="10"/>
      <c r="AR319" s="33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M319" s="33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</row>
    <row r="320" spans="1:84" s="35" customFormat="1" ht="21" hidden="1" x14ac:dyDescent="0.45">
      <c r="A320" s="20">
        <v>50740</v>
      </c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10"/>
      <c r="V320" s="20">
        <v>50740</v>
      </c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10"/>
      <c r="AQ320" s="10"/>
      <c r="AR320" s="33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M320" s="33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</row>
    <row r="321" spans="1:84" s="35" customFormat="1" ht="21" hidden="1" x14ac:dyDescent="0.45">
      <c r="A321" s="22">
        <v>50771</v>
      </c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10"/>
      <c r="V321" s="22">
        <v>50771</v>
      </c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10"/>
      <c r="AQ321" s="10"/>
      <c r="AR321" s="33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M321" s="33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</row>
    <row r="322" spans="1:84" s="35" customFormat="1" ht="21" hidden="1" x14ac:dyDescent="0.45">
      <c r="A322" s="12">
        <v>50802</v>
      </c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0"/>
      <c r="V322" s="12">
        <v>50802</v>
      </c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0"/>
      <c r="AQ322" s="10"/>
      <c r="AR322" s="33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M322" s="33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</row>
    <row r="323" spans="1:84" s="35" customFormat="1" ht="21" hidden="1" x14ac:dyDescent="0.45">
      <c r="A323" s="12">
        <v>50830</v>
      </c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0"/>
      <c r="V323" s="12">
        <v>50830</v>
      </c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0"/>
      <c r="AQ323" s="10"/>
      <c r="AR323" s="33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M323" s="33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</row>
    <row r="324" spans="1:84" s="35" customFormat="1" ht="21" hidden="1" x14ac:dyDescent="0.45">
      <c r="A324" s="12">
        <v>50861</v>
      </c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0"/>
      <c r="V324" s="12">
        <v>50861</v>
      </c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0"/>
      <c r="AQ324" s="10"/>
      <c r="AR324" s="33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M324" s="33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</row>
    <row r="325" spans="1:84" s="35" customFormat="1" ht="21" hidden="1" x14ac:dyDescent="0.45">
      <c r="A325" s="12">
        <v>50891</v>
      </c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0"/>
      <c r="V325" s="12">
        <v>50891</v>
      </c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0"/>
      <c r="AQ325" s="10"/>
      <c r="AR325" s="33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M325" s="33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</row>
    <row r="326" spans="1:84" s="35" customFormat="1" ht="21" hidden="1" x14ac:dyDescent="0.45">
      <c r="A326" s="12">
        <v>50922</v>
      </c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0"/>
      <c r="V326" s="12">
        <v>50922</v>
      </c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0"/>
      <c r="AQ326" s="10"/>
      <c r="AR326" s="33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M326" s="33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</row>
    <row r="327" spans="1:84" s="35" customFormat="1" ht="21" hidden="1" x14ac:dyDescent="0.45">
      <c r="A327" s="12">
        <v>50952</v>
      </c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0"/>
      <c r="V327" s="12">
        <v>50952</v>
      </c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0"/>
      <c r="AQ327" s="10"/>
      <c r="AR327" s="33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M327" s="33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</row>
    <row r="328" spans="1:84" s="35" customFormat="1" ht="21" hidden="1" x14ac:dyDescent="0.45">
      <c r="A328" s="12">
        <v>50983</v>
      </c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0"/>
      <c r="V328" s="12">
        <v>50983</v>
      </c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0"/>
      <c r="AQ328" s="10"/>
      <c r="AR328" s="33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M328" s="33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</row>
    <row r="329" spans="1:84" s="35" customFormat="1" ht="21" hidden="1" x14ac:dyDescent="0.45">
      <c r="A329" s="12">
        <v>51014</v>
      </c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0"/>
      <c r="V329" s="12">
        <v>51014</v>
      </c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0"/>
      <c r="AQ329" s="10"/>
      <c r="AR329" s="33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M329" s="33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</row>
    <row r="330" spans="1:84" s="35" customFormat="1" ht="21" hidden="1" x14ac:dyDescent="0.45">
      <c r="A330" s="12">
        <v>51044</v>
      </c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0"/>
      <c r="V330" s="12">
        <v>51044</v>
      </c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0"/>
      <c r="AQ330" s="10"/>
      <c r="AR330" s="33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M330" s="33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</row>
    <row r="331" spans="1:84" s="35" customFormat="1" ht="21" hidden="1" x14ac:dyDescent="0.45">
      <c r="A331" s="12">
        <v>51075</v>
      </c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0"/>
      <c r="V331" s="12">
        <v>51075</v>
      </c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0"/>
      <c r="AQ331" s="10"/>
      <c r="AR331" s="33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M331" s="33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</row>
    <row r="332" spans="1:84" s="35" customFormat="1" ht="21" hidden="1" x14ac:dyDescent="0.45">
      <c r="A332" s="14">
        <v>51105</v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0"/>
      <c r="V332" s="14">
        <v>51105</v>
      </c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0"/>
      <c r="AQ332" s="10"/>
      <c r="AR332" s="33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M332" s="33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</row>
    <row r="333" spans="1:84" s="35" customFormat="1" ht="21" hidden="1" x14ac:dyDescent="0.45">
      <c r="A333" s="16">
        <v>51136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0"/>
      <c r="V333" s="16">
        <v>51136</v>
      </c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0"/>
      <c r="AQ333" s="10"/>
      <c r="AR333" s="33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M333" s="33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</row>
    <row r="334" spans="1:84" s="35" customFormat="1" ht="21" hidden="1" x14ac:dyDescent="0.45">
      <c r="A334" s="18">
        <v>51167</v>
      </c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0"/>
      <c r="V334" s="18">
        <v>51167</v>
      </c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0"/>
      <c r="AQ334" s="10"/>
      <c r="AR334" s="33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M334" s="33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</row>
    <row r="335" spans="1:84" s="35" customFormat="1" ht="21" hidden="1" x14ac:dyDescent="0.45">
      <c r="A335" s="18">
        <v>51196</v>
      </c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0"/>
      <c r="V335" s="18">
        <v>51196</v>
      </c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0"/>
      <c r="AQ335" s="10"/>
      <c r="AR335" s="33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M335" s="33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</row>
    <row r="336" spans="1:84" s="35" customFormat="1" ht="21" hidden="1" x14ac:dyDescent="0.45">
      <c r="A336" s="18">
        <v>51227</v>
      </c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0"/>
      <c r="V336" s="18">
        <v>51227</v>
      </c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0"/>
      <c r="AQ336" s="10"/>
      <c r="AR336" s="33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M336" s="33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</row>
    <row r="337" spans="1:84" s="35" customFormat="1" ht="21" hidden="1" x14ac:dyDescent="0.45">
      <c r="A337" s="18">
        <v>51257</v>
      </c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0"/>
      <c r="V337" s="18">
        <v>51257</v>
      </c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0"/>
      <c r="AQ337" s="10"/>
      <c r="AR337" s="33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M337" s="33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</row>
    <row r="338" spans="1:84" s="35" customFormat="1" ht="21" hidden="1" x14ac:dyDescent="0.45">
      <c r="A338" s="18">
        <v>51288</v>
      </c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0"/>
      <c r="V338" s="18">
        <v>51288</v>
      </c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0"/>
      <c r="AQ338" s="10"/>
      <c r="AR338" s="33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M338" s="33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</row>
    <row r="339" spans="1:84" s="35" customFormat="1" ht="21" hidden="1" x14ac:dyDescent="0.45">
      <c r="A339" s="18">
        <v>51318</v>
      </c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0"/>
      <c r="V339" s="18">
        <v>51318</v>
      </c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0"/>
      <c r="AQ339" s="10"/>
      <c r="AR339" s="33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M339" s="33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</row>
    <row r="340" spans="1:84" s="35" customFormat="1" ht="21" hidden="1" x14ac:dyDescent="0.45">
      <c r="A340" s="18">
        <v>51349</v>
      </c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0"/>
      <c r="V340" s="18">
        <v>51349</v>
      </c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0"/>
      <c r="AQ340" s="10"/>
      <c r="AR340" s="33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M340" s="33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</row>
    <row r="341" spans="1:84" s="35" customFormat="1" ht="21" hidden="1" x14ac:dyDescent="0.45">
      <c r="A341" s="18">
        <v>51380</v>
      </c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0"/>
      <c r="V341" s="18">
        <v>51380</v>
      </c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0"/>
      <c r="AQ341" s="10"/>
      <c r="AR341" s="33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M341" s="33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</row>
    <row r="342" spans="1:84" s="35" customFormat="1" ht="21" hidden="1" x14ac:dyDescent="0.45">
      <c r="A342" s="18">
        <v>51410</v>
      </c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0"/>
      <c r="V342" s="18">
        <v>51410</v>
      </c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0"/>
      <c r="AQ342" s="10"/>
      <c r="AR342" s="33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M342" s="33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</row>
    <row r="343" spans="1:84" s="35" customFormat="1" ht="21" hidden="1" x14ac:dyDescent="0.45">
      <c r="A343" s="18">
        <v>51441</v>
      </c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0"/>
      <c r="V343" s="18">
        <v>51441</v>
      </c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0"/>
      <c r="AQ343" s="10"/>
      <c r="AR343" s="33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M343" s="33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</row>
    <row r="344" spans="1:84" s="35" customFormat="1" ht="21" hidden="1" x14ac:dyDescent="0.45">
      <c r="A344" s="20">
        <v>51471</v>
      </c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10"/>
      <c r="V344" s="20">
        <v>51471</v>
      </c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10"/>
      <c r="AQ344" s="10"/>
      <c r="AR344" s="33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M344" s="33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</row>
    <row r="345" spans="1:84" s="35" customFormat="1" ht="21" hidden="1" x14ac:dyDescent="0.45">
      <c r="A345" s="22">
        <v>51502</v>
      </c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10"/>
      <c r="V345" s="22">
        <v>51502</v>
      </c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10"/>
      <c r="AQ345" s="10"/>
      <c r="AR345" s="33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M345" s="33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</row>
    <row r="346" spans="1:84" s="35" customFormat="1" ht="21" hidden="1" x14ac:dyDescent="0.45">
      <c r="A346" s="12">
        <v>51533</v>
      </c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0"/>
      <c r="V346" s="12">
        <v>51533</v>
      </c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0"/>
      <c r="AQ346" s="10"/>
      <c r="AR346" s="33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M346" s="33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</row>
    <row r="347" spans="1:84" s="35" customFormat="1" ht="21" hidden="1" x14ac:dyDescent="0.45">
      <c r="A347" s="12">
        <v>51561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0"/>
      <c r="V347" s="12">
        <v>51561</v>
      </c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0"/>
      <c r="AQ347" s="10"/>
      <c r="AR347" s="33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M347" s="33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</row>
    <row r="348" spans="1:84" s="35" customFormat="1" ht="21" hidden="1" x14ac:dyDescent="0.45">
      <c r="A348" s="12">
        <v>51592</v>
      </c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0"/>
      <c r="V348" s="12">
        <v>51592</v>
      </c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0"/>
      <c r="AQ348" s="10"/>
      <c r="AR348" s="33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M348" s="33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</row>
    <row r="349" spans="1:84" s="35" customFormat="1" ht="21" hidden="1" x14ac:dyDescent="0.45">
      <c r="A349" s="12">
        <v>51622</v>
      </c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0"/>
      <c r="V349" s="12">
        <v>51622</v>
      </c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0"/>
      <c r="AQ349" s="10"/>
      <c r="AR349" s="33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M349" s="33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</row>
    <row r="350" spans="1:84" s="35" customFormat="1" ht="21" hidden="1" x14ac:dyDescent="0.45">
      <c r="A350" s="12">
        <v>51653</v>
      </c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0"/>
      <c r="V350" s="12">
        <v>51653</v>
      </c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0"/>
      <c r="AQ350" s="10"/>
      <c r="AR350" s="33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M350" s="33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</row>
    <row r="351" spans="1:84" s="35" customFormat="1" ht="21" hidden="1" x14ac:dyDescent="0.45">
      <c r="A351" s="12">
        <v>51683</v>
      </c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0"/>
      <c r="V351" s="12">
        <v>51683</v>
      </c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0"/>
      <c r="AQ351" s="10"/>
      <c r="AR351" s="33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M351" s="33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</row>
    <row r="352" spans="1:84" s="35" customFormat="1" ht="21" hidden="1" x14ac:dyDescent="0.45">
      <c r="A352" s="12">
        <v>51714</v>
      </c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0"/>
      <c r="V352" s="12">
        <v>51714</v>
      </c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0"/>
      <c r="AQ352" s="10"/>
      <c r="AR352" s="33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M352" s="33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</row>
    <row r="353" spans="1:84" s="35" customFormat="1" ht="21" hidden="1" x14ac:dyDescent="0.45">
      <c r="A353" s="12">
        <v>51745</v>
      </c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0"/>
      <c r="V353" s="12">
        <v>51745</v>
      </c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0"/>
      <c r="AQ353" s="10"/>
      <c r="AR353" s="33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M353" s="33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</row>
    <row r="354" spans="1:84" s="35" customFormat="1" ht="21" hidden="1" x14ac:dyDescent="0.45">
      <c r="A354" s="12">
        <v>51775</v>
      </c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0"/>
      <c r="V354" s="12">
        <v>51775</v>
      </c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0"/>
      <c r="AQ354" s="10"/>
      <c r="AR354" s="33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M354" s="33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</row>
    <row r="355" spans="1:84" s="35" customFormat="1" ht="21" hidden="1" x14ac:dyDescent="0.45">
      <c r="A355" s="12">
        <v>51806</v>
      </c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0"/>
      <c r="V355" s="12">
        <v>51806</v>
      </c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0"/>
      <c r="AQ355" s="10"/>
      <c r="AR355" s="33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M355" s="33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</row>
    <row r="356" spans="1:84" s="35" customFormat="1" ht="21" hidden="1" x14ac:dyDescent="0.45">
      <c r="A356" s="14">
        <v>51836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0"/>
      <c r="V356" s="14">
        <v>51836</v>
      </c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0"/>
      <c r="AQ356" s="10"/>
      <c r="AR356" s="33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M356" s="33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</row>
    <row r="357" spans="1:84" s="35" customFormat="1" ht="21" hidden="1" x14ac:dyDescent="0.45">
      <c r="A357" s="16">
        <v>51867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0"/>
      <c r="V357" s="16">
        <v>51867</v>
      </c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0"/>
      <c r="AQ357" s="10"/>
      <c r="AR357" s="33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M357" s="33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</row>
    <row r="358" spans="1:84" s="35" customFormat="1" ht="21" hidden="1" x14ac:dyDescent="0.45">
      <c r="A358" s="18">
        <v>51898</v>
      </c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0"/>
      <c r="V358" s="18">
        <v>51898</v>
      </c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0"/>
      <c r="AQ358" s="10"/>
      <c r="AR358" s="33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M358" s="33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</row>
    <row r="359" spans="1:84" s="35" customFormat="1" ht="21" hidden="1" x14ac:dyDescent="0.45">
      <c r="A359" s="18">
        <v>51926</v>
      </c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0"/>
      <c r="V359" s="18">
        <v>51926</v>
      </c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0"/>
      <c r="AQ359" s="10"/>
      <c r="AR359" s="33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M359" s="33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</row>
    <row r="360" spans="1:84" s="35" customFormat="1" ht="21" hidden="1" x14ac:dyDescent="0.45">
      <c r="A360" s="18">
        <v>51957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0"/>
      <c r="V360" s="18">
        <v>51957</v>
      </c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0"/>
      <c r="AQ360" s="10"/>
      <c r="AR360" s="33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M360" s="33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</row>
    <row r="361" spans="1:84" s="35" customFormat="1" ht="21" hidden="1" x14ac:dyDescent="0.45">
      <c r="A361" s="18">
        <v>51987</v>
      </c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0"/>
      <c r="V361" s="18">
        <v>51987</v>
      </c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0"/>
      <c r="AQ361" s="10"/>
      <c r="AR361" s="33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M361" s="33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</row>
    <row r="362" spans="1:84" s="35" customFormat="1" ht="21" hidden="1" x14ac:dyDescent="0.45">
      <c r="A362" s="18">
        <v>52018</v>
      </c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0"/>
      <c r="V362" s="18">
        <v>52018</v>
      </c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0"/>
      <c r="AQ362" s="10"/>
      <c r="AR362" s="33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M362" s="33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</row>
    <row r="363" spans="1:84" s="35" customFormat="1" ht="21" hidden="1" x14ac:dyDescent="0.45">
      <c r="A363" s="18">
        <v>52048</v>
      </c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0"/>
      <c r="V363" s="18">
        <v>52048</v>
      </c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0"/>
      <c r="AQ363" s="10"/>
      <c r="AR363" s="33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M363" s="33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</row>
    <row r="364" spans="1:84" s="35" customFormat="1" ht="21" hidden="1" x14ac:dyDescent="0.45">
      <c r="A364" s="18">
        <v>52079</v>
      </c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0"/>
      <c r="V364" s="18">
        <v>52079</v>
      </c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0"/>
      <c r="AQ364" s="10"/>
      <c r="AR364" s="33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M364" s="33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</row>
    <row r="365" spans="1:84" s="35" customFormat="1" ht="21" hidden="1" x14ac:dyDescent="0.45">
      <c r="A365" s="18">
        <v>52110</v>
      </c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0"/>
      <c r="V365" s="18">
        <v>52110</v>
      </c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0"/>
      <c r="AQ365" s="10"/>
      <c r="AR365" s="33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M365" s="33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</row>
    <row r="366" spans="1:84" s="35" customFormat="1" ht="21" hidden="1" x14ac:dyDescent="0.45">
      <c r="A366" s="18">
        <v>52140</v>
      </c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0"/>
      <c r="V366" s="18">
        <v>52140</v>
      </c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0"/>
      <c r="AQ366" s="10"/>
      <c r="AR366" s="33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M366" s="33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</row>
    <row r="367" spans="1:84" s="35" customFormat="1" ht="21" hidden="1" x14ac:dyDescent="0.45">
      <c r="A367" s="18">
        <v>52171</v>
      </c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0"/>
      <c r="V367" s="18">
        <v>52171</v>
      </c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0"/>
      <c r="AQ367" s="10"/>
      <c r="AR367" s="33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M367" s="33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</row>
    <row r="368" spans="1:84" s="35" customFormat="1" ht="21" hidden="1" x14ac:dyDescent="0.45">
      <c r="A368" s="20">
        <v>52201</v>
      </c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10"/>
      <c r="V368" s="20">
        <v>52201</v>
      </c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10"/>
      <c r="AQ368" s="10"/>
      <c r="AR368" s="33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M368" s="33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</row>
    <row r="369" spans="1:84" s="35" customFormat="1" ht="21" hidden="1" x14ac:dyDescent="0.45">
      <c r="A369" s="22">
        <v>52232</v>
      </c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10"/>
      <c r="V369" s="22">
        <v>52232</v>
      </c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10"/>
      <c r="AQ369" s="10"/>
      <c r="AR369" s="33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M369" s="33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</row>
    <row r="370" spans="1:84" s="35" customFormat="1" ht="21" hidden="1" x14ac:dyDescent="0.45">
      <c r="A370" s="12">
        <v>52263</v>
      </c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0"/>
      <c r="V370" s="12">
        <v>52263</v>
      </c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0"/>
      <c r="AQ370" s="10"/>
      <c r="AR370" s="33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M370" s="33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</row>
    <row r="371" spans="1:84" s="35" customFormat="1" ht="21" hidden="1" x14ac:dyDescent="0.45">
      <c r="A371" s="12">
        <v>52291</v>
      </c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0"/>
      <c r="V371" s="12">
        <v>52291</v>
      </c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0"/>
      <c r="AQ371" s="10"/>
      <c r="AR371" s="33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M371" s="33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</row>
    <row r="372" spans="1:84" s="35" customFormat="1" ht="21" hidden="1" x14ac:dyDescent="0.45">
      <c r="A372" s="12">
        <v>52322</v>
      </c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0"/>
      <c r="V372" s="12">
        <v>52322</v>
      </c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0"/>
      <c r="AQ372" s="10"/>
      <c r="AR372" s="33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M372" s="33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</row>
    <row r="373" spans="1:84" s="35" customFormat="1" ht="21" hidden="1" x14ac:dyDescent="0.45">
      <c r="A373" s="12">
        <v>52352</v>
      </c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0"/>
      <c r="V373" s="12">
        <v>52352</v>
      </c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0"/>
      <c r="AQ373" s="10"/>
      <c r="AR373" s="33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M373" s="33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</row>
    <row r="374" spans="1:84" s="35" customFormat="1" ht="21" hidden="1" x14ac:dyDescent="0.45">
      <c r="A374" s="12">
        <v>52383</v>
      </c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0"/>
      <c r="V374" s="12">
        <v>52383</v>
      </c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0"/>
      <c r="AQ374" s="10"/>
      <c r="AR374" s="33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M374" s="33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</row>
    <row r="375" spans="1:84" s="35" customFormat="1" ht="21" hidden="1" x14ac:dyDescent="0.45">
      <c r="A375" s="12">
        <v>52413</v>
      </c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0"/>
      <c r="V375" s="12">
        <v>52413</v>
      </c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0"/>
      <c r="AQ375" s="10"/>
      <c r="AR375" s="33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M375" s="33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</row>
    <row r="376" spans="1:84" s="35" customFormat="1" ht="21" hidden="1" x14ac:dyDescent="0.45">
      <c r="A376" s="12">
        <v>52444</v>
      </c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0"/>
      <c r="V376" s="12">
        <v>52444</v>
      </c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0"/>
      <c r="AQ376" s="10"/>
      <c r="AR376" s="33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M376" s="33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</row>
    <row r="377" spans="1:84" s="35" customFormat="1" ht="21" hidden="1" x14ac:dyDescent="0.45">
      <c r="A377" s="12">
        <v>52475</v>
      </c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0"/>
      <c r="V377" s="12">
        <v>52475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0"/>
      <c r="AQ377" s="10"/>
      <c r="AR377" s="33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M377" s="33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</row>
    <row r="378" spans="1:84" s="35" customFormat="1" ht="21" hidden="1" x14ac:dyDescent="0.45">
      <c r="A378" s="12">
        <v>52505</v>
      </c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0"/>
      <c r="V378" s="12">
        <v>52505</v>
      </c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0"/>
      <c r="AQ378" s="10"/>
      <c r="AR378" s="33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M378" s="33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</row>
    <row r="379" spans="1:84" s="35" customFormat="1" ht="21" hidden="1" x14ac:dyDescent="0.45">
      <c r="A379" s="12">
        <v>52536</v>
      </c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0"/>
      <c r="V379" s="12">
        <v>52536</v>
      </c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0"/>
      <c r="AQ379" s="10"/>
      <c r="AR379" s="33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M379" s="33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</row>
    <row r="380" spans="1:84" s="35" customFormat="1" ht="21" hidden="1" x14ac:dyDescent="0.45">
      <c r="A380" s="14">
        <v>52566</v>
      </c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0"/>
      <c r="V380" s="14">
        <v>52566</v>
      </c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0"/>
      <c r="AQ380" s="10"/>
      <c r="AR380" s="33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M380" s="33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</row>
    <row r="381" spans="1:84" s="35" customFormat="1" ht="21" hidden="1" x14ac:dyDescent="0.45">
      <c r="A381" s="16">
        <v>52597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0"/>
      <c r="V381" s="16">
        <v>52597</v>
      </c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0"/>
      <c r="AQ381" s="10"/>
      <c r="AR381" s="33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M381" s="33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</row>
    <row r="382" spans="1:84" s="35" customFormat="1" ht="21" hidden="1" x14ac:dyDescent="0.45">
      <c r="A382" s="18">
        <v>52628</v>
      </c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0"/>
      <c r="V382" s="18">
        <v>52628</v>
      </c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0"/>
      <c r="AQ382" s="10"/>
      <c r="AR382" s="33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M382" s="33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</row>
    <row r="383" spans="1:84" s="35" customFormat="1" ht="21" hidden="1" x14ac:dyDescent="0.45">
      <c r="A383" s="18">
        <v>52657</v>
      </c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0"/>
      <c r="V383" s="18">
        <v>52657</v>
      </c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0"/>
      <c r="AQ383" s="10"/>
      <c r="AR383" s="33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M383" s="33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</row>
    <row r="384" spans="1:84" s="35" customFormat="1" ht="21" hidden="1" x14ac:dyDescent="0.45">
      <c r="A384" s="18">
        <v>52688</v>
      </c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0"/>
      <c r="V384" s="18">
        <v>52688</v>
      </c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0"/>
      <c r="AQ384" s="10"/>
      <c r="AR384" s="33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M384" s="33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</row>
    <row r="385" spans="1:84" s="35" customFormat="1" ht="21" hidden="1" x14ac:dyDescent="0.45">
      <c r="A385" s="18">
        <v>52718</v>
      </c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0"/>
      <c r="V385" s="18">
        <v>52718</v>
      </c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0"/>
      <c r="AQ385" s="10"/>
      <c r="AR385" s="33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M385" s="33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</row>
    <row r="386" spans="1:84" s="35" customFormat="1" ht="21" hidden="1" x14ac:dyDescent="0.45">
      <c r="A386" s="18">
        <v>52749</v>
      </c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0"/>
      <c r="V386" s="18">
        <v>52749</v>
      </c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0"/>
      <c r="AQ386" s="10"/>
      <c r="AR386" s="33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M386" s="33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</row>
    <row r="387" spans="1:84" s="35" customFormat="1" ht="21" hidden="1" x14ac:dyDescent="0.45">
      <c r="A387" s="18">
        <v>52779</v>
      </c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0"/>
      <c r="V387" s="18">
        <v>52779</v>
      </c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0"/>
      <c r="AQ387" s="10"/>
      <c r="AR387" s="33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M387" s="33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</row>
    <row r="388" spans="1:84" s="35" customFormat="1" ht="21" hidden="1" x14ac:dyDescent="0.45">
      <c r="A388" s="18">
        <v>52810</v>
      </c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0"/>
      <c r="V388" s="18">
        <v>52810</v>
      </c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0"/>
      <c r="AQ388" s="10"/>
      <c r="AR388" s="33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M388" s="33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</row>
    <row r="389" spans="1:84" s="35" customFormat="1" ht="21" hidden="1" x14ac:dyDescent="0.45">
      <c r="A389" s="18">
        <v>52841</v>
      </c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0"/>
      <c r="V389" s="18">
        <v>52841</v>
      </c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0"/>
      <c r="AQ389" s="10"/>
      <c r="AR389" s="33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M389" s="33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</row>
    <row r="390" spans="1:84" s="35" customFormat="1" ht="21" hidden="1" x14ac:dyDescent="0.45">
      <c r="A390" s="18">
        <v>52871</v>
      </c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0"/>
      <c r="V390" s="18">
        <v>52871</v>
      </c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0"/>
      <c r="AQ390" s="10"/>
      <c r="AR390" s="33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M390" s="33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</row>
    <row r="391" spans="1:84" s="35" customFormat="1" ht="21" hidden="1" x14ac:dyDescent="0.45">
      <c r="A391" s="18">
        <v>52902</v>
      </c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0"/>
      <c r="V391" s="18">
        <v>52902</v>
      </c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0"/>
      <c r="AQ391" s="10"/>
      <c r="AR391" s="33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M391" s="33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</row>
    <row r="392" spans="1:84" s="35" customFormat="1" ht="21" hidden="1" x14ac:dyDescent="0.45">
      <c r="A392" s="20">
        <v>52932</v>
      </c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10"/>
      <c r="V392" s="20">
        <v>52932</v>
      </c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10"/>
      <c r="AQ392" s="10"/>
      <c r="AR392" s="33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M392" s="33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</row>
    <row r="393" spans="1:84" s="35" customFormat="1" ht="21" hidden="1" x14ac:dyDescent="0.45">
      <c r="A393" s="22">
        <v>52963</v>
      </c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10"/>
      <c r="V393" s="22">
        <v>52963</v>
      </c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10"/>
      <c r="AQ393" s="10"/>
      <c r="AR393" s="33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M393" s="33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</row>
    <row r="394" spans="1:84" s="35" customFormat="1" ht="21" hidden="1" x14ac:dyDescent="0.45">
      <c r="A394" s="12">
        <v>52994</v>
      </c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0"/>
      <c r="V394" s="12">
        <v>52994</v>
      </c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0"/>
      <c r="AQ394" s="10"/>
      <c r="AR394" s="33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M394" s="33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</row>
    <row r="395" spans="1:84" s="35" customFormat="1" ht="21" hidden="1" x14ac:dyDescent="0.45">
      <c r="A395" s="12">
        <v>53022</v>
      </c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0"/>
      <c r="V395" s="12">
        <v>53022</v>
      </c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0"/>
      <c r="AQ395" s="10"/>
      <c r="AR395" s="33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M395" s="33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</row>
    <row r="396" spans="1:84" s="35" customFormat="1" ht="21" hidden="1" x14ac:dyDescent="0.45">
      <c r="A396" s="12">
        <v>53053</v>
      </c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0"/>
      <c r="V396" s="12">
        <v>53053</v>
      </c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0"/>
      <c r="AQ396" s="10"/>
      <c r="AR396" s="33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M396" s="33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</row>
    <row r="397" spans="1:84" s="35" customFormat="1" ht="21" hidden="1" x14ac:dyDescent="0.45">
      <c r="A397" s="12">
        <v>53083</v>
      </c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0"/>
      <c r="V397" s="12">
        <v>53083</v>
      </c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0"/>
      <c r="AQ397" s="10"/>
      <c r="AR397" s="33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M397" s="33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</row>
    <row r="398" spans="1:84" s="35" customFormat="1" ht="21" hidden="1" x14ac:dyDescent="0.45">
      <c r="A398" s="12">
        <v>53114</v>
      </c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0"/>
      <c r="V398" s="12">
        <v>53114</v>
      </c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0"/>
      <c r="AQ398" s="10"/>
      <c r="AR398" s="33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M398" s="33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</row>
    <row r="399" spans="1:84" s="35" customFormat="1" ht="21" hidden="1" x14ac:dyDescent="0.45">
      <c r="A399" s="12">
        <v>53144</v>
      </c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0"/>
      <c r="V399" s="12">
        <v>53144</v>
      </c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0"/>
      <c r="AQ399" s="10"/>
      <c r="AR399" s="33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M399" s="33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</row>
    <row r="400" spans="1:84" s="35" customFormat="1" ht="21" hidden="1" x14ac:dyDescent="0.45">
      <c r="A400" s="12">
        <v>53175</v>
      </c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0"/>
      <c r="V400" s="12">
        <v>53175</v>
      </c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0"/>
      <c r="AQ400" s="10"/>
      <c r="AR400" s="33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M400" s="33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</row>
    <row r="401" spans="1:84" s="35" customFormat="1" ht="21" hidden="1" x14ac:dyDescent="0.45">
      <c r="A401" s="12">
        <v>53206</v>
      </c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0"/>
      <c r="V401" s="12">
        <v>53206</v>
      </c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0"/>
      <c r="AQ401" s="10"/>
      <c r="AR401" s="33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M401" s="33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</row>
    <row r="402" spans="1:84" s="35" customFormat="1" ht="21" hidden="1" x14ac:dyDescent="0.45">
      <c r="A402" s="12">
        <v>53236</v>
      </c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0"/>
      <c r="V402" s="12">
        <v>53236</v>
      </c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0"/>
      <c r="AQ402" s="10"/>
      <c r="AR402" s="33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M402" s="33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</row>
    <row r="403" spans="1:84" s="35" customFormat="1" ht="21" hidden="1" x14ac:dyDescent="0.45">
      <c r="A403" s="12">
        <v>53267</v>
      </c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0"/>
      <c r="V403" s="12">
        <v>53267</v>
      </c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0"/>
      <c r="AQ403" s="10"/>
      <c r="AR403" s="33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M403" s="33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</row>
    <row r="404" spans="1:84" s="35" customFormat="1" ht="21" hidden="1" x14ac:dyDescent="0.45">
      <c r="A404" s="14">
        <v>53297</v>
      </c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0"/>
      <c r="V404" s="14">
        <v>53297</v>
      </c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0"/>
      <c r="AQ404" s="10"/>
      <c r="AR404" s="33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M404" s="33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</row>
    <row r="405" spans="1:84" s="35" customFormat="1" ht="21" hidden="1" x14ac:dyDescent="0.45">
      <c r="A405" s="16">
        <v>53328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0"/>
      <c r="V405" s="16">
        <v>53328</v>
      </c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0"/>
      <c r="AQ405" s="10"/>
      <c r="AR405" s="33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M405" s="33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</row>
    <row r="406" spans="1:84" s="35" customFormat="1" ht="21" hidden="1" x14ac:dyDescent="0.45">
      <c r="A406" s="18">
        <v>53359</v>
      </c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0"/>
      <c r="V406" s="18">
        <v>53359</v>
      </c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0"/>
      <c r="AQ406" s="10"/>
      <c r="AR406" s="33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M406" s="33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</row>
    <row r="407" spans="1:84" s="35" customFormat="1" ht="21" hidden="1" x14ac:dyDescent="0.45">
      <c r="A407" s="18">
        <v>53387</v>
      </c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0"/>
      <c r="V407" s="18">
        <v>53387</v>
      </c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0"/>
      <c r="AQ407" s="10"/>
      <c r="AR407" s="33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M407" s="33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</row>
    <row r="408" spans="1:84" s="35" customFormat="1" ht="21" hidden="1" x14ac:dyDescent="0.45">
      <c r="A408" s="18">
        <v>53418</v>
      </c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0"/>
      <c r="V408" s="18">
        <v>53418</v>
      </c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0"/>
      <c r="AQ408" s="10"/>
      <c r="AR408" s="33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M408" s="33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</row>
    <row r="409" spans="1:84" s="35" customFormat="1" ht="21" hidden="1" x14ac:dyDescent="0.45">
      <c r="A409" s="18">
        <v>53448</v>
      </c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0"/>
      <c r="V409" s="18">
        <v>53448</v>
      </c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0"/>
      <c r="AQ409" s="10"/>
      <c r="AR409" s="33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M409" s="33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</row>
    <row r="410" spans="1:84" s="35" customFormat="1" ht="21" hidden="1" x14ac:dyDescent="0.45">
      <c r="A410" s="18">
        <v>53479</v>
      </c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0"/>
      <c r="V410" s="18">
        <v>53479</v>
      </c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0"/>
      <c r="AQ410" s="10"/>
      <c r="AR410" s="33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M410" s="33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</row>
    <row r="411" spans="1:84" s="35" customFormat="1" ht="21" hidden="1" x14ac:dyDescent="0.45">
      <c r="A411" s="18">
        <v>53509</v>
      </c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0"/>
      <c r="V411" s="18">
        <v>53509</v>
      </c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0"/>
      <c r="AQ411" s="10"/>
      <c r="AR411" s="33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M411" s="33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</row>
    <row r="412" spans="1:84" s="35" customFormat="1" ht="21" hidden="1" x14ac:dyDescent="0.45">
      <c r="A412" s="18">
        <v>53540</v>
      </c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0"/>
      <c r="V412" s="18">
        <v>53540</v>
      </c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0"/>
      <c r="AQ412" s="10"/>
      <c r="AR412" s="33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M412" s="33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</row>
    <row r="413" spans="1:84" s="35" customFormat="1" ht="21" hidden="1" x14ac:dyDescent="0.45">
      <c r="A413" s="18">
        <v>53571</v>
      </c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0"/>
      <c r="V413" s="18">
        <v>53571</v>
      </c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0"/>
      <c r="AQ413" s="10"/>
      <c r="AR413" s="33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M413" s="33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</row>
    <row r="414" spans="1:84" s="35" customFormat="1" ht="21" hidden="1" x14ac:dyDescent="0.45">
      <c r="A414" s="18">
        <v>53601</v>
      </c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0"/>
      <c r="V414" s="18">
        <v>53601</v>
      </c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0"/>
      <c r="AQ414" s="10"/>
      <c r="AR414" s="33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M414" s="33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</row>
    <row r="415" spans="1:84" s="35" customFormat="1" ht="21" hidden="1" x14ac:dyDescent="0.45">
      <c r="A415" s="18">
        <v>53632</v>
      </c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0"/>
      <c r="V415" s="18">
        <v>53632</v>
      </c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0"/>
      <c r="AQ415" s="10"/>
      <c r="AR415" s="33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M415" s="33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</row>
    <row r="416" spans="1:84" s="35" customFormat="1" ht="21" hidden="1" x14ac:dyDescent="0.45">
      <c r="A416" s="20">
        <v>53662</v>
      </c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10"/>
      <c r="V416" s="20">
        <v>53662</v>
      </c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10"/>
      <c r="AQ416" s="10"/>
      <c r="AR416" s="33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M416" s="33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</row>
    <row r="417" spans="1:84" s="35" customFormat="1" ht="21" hidden="1" x14ac:dyDescent="0.45">
      <c r="A417" s="22">
        <v>53693</v>
      </c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10"/>
      <c r="V417" s="22">
        <v>53693</v>
      </c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10"/>
      <c r="AQ417" s="10"/>
      <c r="AR417" s="33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M417" s="33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</row>
    <row r="418" spans="1:84" s="35" customFormat="1" ht="21" hidden="1" x14ac:dyDescent="0.45">
      <c r="A418" s="12">
        <v>53724</v>
      </c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0"/>
      <c r="V418" s="12">
        <v>53724</v>
      </c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0"/>
      <c r="AQ418" s="10"/>
      <c r="AR418" s="33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M418" s="33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</row>
    <row r="419" spans="1:84" s="35" customFormat="1" ht="21" hidden="1" x14ac:dyDescent="0.45">
      <c r="A419" s="12">
        <v>53752</v>
      </c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0"/>
      <c r="V419" s="12">
        <v>53752</v>
      </c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0"/>
      <c r="AQ419" s="10"/>
      <c r="AR419" s="33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M419" s="33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</row>
    <row r="420" spans="1:84" s="35" customFormat="1" ht="21" hidden="1" x14ac:dyDescent="0.45">
      <c r="A420" s="12">
        <v>53783</v>
      </c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0"/>
      <c r="V420" s="12">
        <v>53783</v>
      </c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0"/>
      <c r="AQ420" s="10"/>
      <c r="AR420" s="33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M420" s="33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</row>
    <row r="421" spans="1:84" s="35" customFormat="1" ht="21" hidden="1" x14ac:dyDescent="0.45">
      <c r="A421" s="12">
        <v>53813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0"/>
      <c r="V421" s="12">
        <v>53813</v>
      </c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0"/>
      <c r="AQ421" s="10"/>
      <c r="AR421" s="33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M421" s="33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</row>
    <row r="422" spans="1:84" s="35" customFormat="1" ht="21" hidden="1" x14ac:dyDescent="0.45">
      <c r="A422" s="12">
        <v>53844</v>
      </c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0"/>
      <c r="V422" s="12">
        <v>53844</v>
      </c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0"/>
      <c r="AQ422" s="10"/>
      <c r="AR422" s="33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M422" s="33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</row>
    <row r="423" spans="1:84" s="35" customFormat="1" ht="21" hidden="1" x14ac:dyDescent="0.45">
      <c r="A423" s="12">
        <v>53874</v>
      </c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0"/>
      <c r="V423" s="12">
        <v>53874</v>
      </c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0"/>
      <c r="AQ423" s="10"/>
      <c r="AR423" s="33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M423" s="33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</row>
    <row r="424" spans="1:84" s="35" customFormat="1" ht="21" hidden="1" x14ac:dyDescent="0.45">
      <c r="A424" s="12">
        <v>53905</v>
      </c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0"/>
      <c r="V424" s="12">
        <v>53905</v>
      </c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0"/>
      <c r="AQ424" s="10"/>
      <c r="AR424" s="33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M424" s="33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</row>
    <row r="425" spans="1:84" s="35" customFormat="1" ht="21" hidden="1" x14ac:dyDescent="0.45">
      <c r="A425" s="12">
        <v>53936</v>
      </c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0"/>
      <c r="V425" s="12">
        <v>53936</v>
      </c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0"/>
      <c r="AQ425" s="10"/>
      <c r="AR425" s="33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M425" s="33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</row>
    <row r="426" spans="1:84" s="35" customFormat="1" ht="21" hidden="1" x14ac:dyDescent="0.45">
      <c r="A426" s="12">
        <v>53966</v>
      </c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0"/>
      <c r="V426" s="12">
        <v>53966</v>
      </c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0"/>
      <c r="AQ426" s="10"/>
      <c r="AR426" s="33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M426" s="33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</row>
    <row r="427" spans="1:84" s="35" customFormat="1" ht="21" hidden="1" x14ac:dyDescent="0.45">
      <c r="A427" s="12">
        <v>53997</v>
      </c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0"/>
      <c r="V427" s="12">
        <v>53997</v>
      </c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0"/>
      <c r="AQ427" s="10"/>
      <c r="AR427" s="33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M427" s="33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</row>
    <row r="428" spans="1:84" s="35" customFormat="1" ht="21" hidden="1" x14ac:dyDescent="0.45">
      <c r="A428" s="14">
        <v>54027</v>
      </c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0"/>
      <c r="V428" s="14">
        <v>54027</v>
      </c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0"/>
      <c r="AQ428" s="10"/>
      <c r="AR428" s="33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M428" s="33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</row>
    <row r="429" spans="1:84" s="35" customFormat="1" ht="21" hidden="1" x14ac:dyDescent="0.45">
      <c r="A429" s="16">
        <v>54058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0"/>
      <c r="V429" s="16">
        <v>54058</v>
      </c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0"/>
      <c r="AQ429" s="10"/>
      <c r="AR429" s="33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M429" s="33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</row>
    <row r="430" spans="1:84" s="35" customFormat="1" ht="21" hidden="1" x14ac:dyDescent="0.45">
      <c r="A430" s="18">
        <v>54089</v>
      </c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0"/>
      <c r="V430" s="18">
        <v>54089</v>
      </c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0"/>
      <c r="AQ430" s="10"/>
      <c r="AR430" s="33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M430" s="33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</row>
    <row r="431" spans="1:84" s="35" customFormat="1" ht="21" hidden="1" x14ac:dyDescent="0.45">
      <c r="A431" s="18">
        <v>54118</v>
      </c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0"/>
      <c r="V431" s="18">
        <v>54118</v>
      </c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0"/>
      <c r="AQ431" s="10"/>
      <c r="AR431" s="33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M431" s="33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</row>
    <row r="432" spans="1:84" s="35" customFormat="1" ht="21" hidden="1" x14ac:dyDescent="0.45">
      <c r="A432" s="18">
        <v>54149</v>
      </c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0"/>
      <c r="V432" s="18">
        <v>54149</v>
      </c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0"/>
      <c r="AQ432" s="10"/>
      <c r="AR432" s="33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M432" s="33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</row>
    <row r="433" spans="1:84" s="35" customFormat="1" ht="21" hidden="1" x14ac:dyDescent="0.45">
      <c r="A433" s="18">
        <v>54179</v>
      </c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0"/>
      <c r="V433" s="18">
        <v>54179</v>
      </c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0"/>
      <c r="AQ433" s="10"/>
      <c r="AR433" s="33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M433" s="33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</row>
    <row r="434" spans="1:84" s="35" customFormat="1" ht="21" hidden="1" x14ac:dyDescent="0.45">
      <c r="A434" s="18">
        <v>54210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0"/>
      <c r="V434" s="18">
        <v>54210</v>
      </c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0"/>
      <c r="AQ434" s="10"/>
      <c r="AR434" s="33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M434" s="33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</row>
    <row r="435" spans="1:84" s="35" customFormat="1" ht="21" hidden="1" x14ac:dyDescent="0.45">
      <c r="A435" s="18">
        <v>54240</v>
      </c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0"/>
      <c r="V435" s="18">
        <v>54240</v>
      </c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0"/>
      <c r="AQ435" s="10"/>
      <c r="AR435" s="33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M435" s="33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</row>
    <row r="436" spans="1:84" s="35" customFormat="1" ht="21" hidden="1" x14ac:dyDescent="0.45">
      <c r="A436" s="18">
        <v>54271</v>
      </c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0"/>
      <c r="V436" s="18">
        <v>54271</v>
      </c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0"/>
      <c r="AQ436" s="10"/>
      <c r="AR436" s="33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M436" s="33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</row>
    <row r="437" spans="1:84" s="35" customFormat="1" ht="21" hidden="1" x14ac:dyDescent="0.45">
      <c r="A437" s="18">
        <v>54302</v>
      </c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0"/>
      <c r="V437" s="18">
        <v>54302</v>
      </c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0"/>
      <c r="AQ437" s="10"/>
      <c r="AR437" s="33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M437" s="33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</row>
    <row r="438" spans="1:84" s="35" customFormat="1" ht="21" hidden="1" x14ac:dyDescent="0.45">
      <c r="A438" s="18">
        <v>54332</v>
      </c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0"/>
      <c r="V438" s="18">
        <v>54332</v>
      </c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0"/>
      <c r="AQ438" s="10"/>
      <c r="AR438" s="33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M438" s="33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</row>
    <row r="439" spans="1:84" s="35" customFormat="1" ht="21" hidden="1" x14ac:dyDescent="0.45">
      <c r="A439" s="18">
        <v>54363</v>
      </c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0"/>
      <c r="V439" s="18">
        <v>54363</v>
      </c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0"/>
      <c r="AQ439" s="10"/>
      <c r="AR439" s="33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M439" s="33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</row>
    <row r="440" spans="1:84" s="35" customFormat="1" ht="21" hidden="1" x14ac:dyDescent="0.45">
      <c r="A440" s="20">
        <v>54393</v>
      </c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10"/>
      <c r="V440" s="20">
        <v>54393</v>
      </c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10"/>
      <c r="AQ440" s="10"/>
      <c r="AR440" s="33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M440" s="33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</row>
    <row r="441" spans="1:84" s="38" customFormat="1" ht="4.5" hidden="1" customHeight="1" x14ac:dyDescent="0.45">
      <c r="A441" s="26" t="s">
        <v>5</v>
      </c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37"/>
      <c r="V441" s="26" t="s">
        <v>5</v>
      </c>
      <c r="W441" s="26" t="s">
        <v>5</v>
      </c>
      <c r="X441" s="26" t="s">
        <v>5</v>
      </c>
      <c r="Y441" s="26" t="s">
        <v>5</v>
      </c>
      <c r="Z441" s="26" t="s">
        <v>5</v>
      </c>
      <c r="AA441" s="26" t="s">
        <v>5</v>
      </c>
      <c r="AB441" s="26" t="s">
        <v>5</v>
      </c>
      <c r="AC441" s="26" t="s">
        <v>5</v>
      </c>
      <c r="AD441" s="26" t="s">
        <v>5</v>
      </c>
      <c r="AE441" s="26" t="s">
        <v>5</v>
      </c>
      <c r="AF441" s="26" t="s">
        <v>5</v>
      </c>
      <c r="AG441" s="26" t="s">
        <v>5</v>
      </c>
      <c r="AH441" s="26" t="s">
        <v>5</v>
      </c>
      <c r="AI441" s="26" t="s">
        <v>5</v>
      </c>
      <c r="AJ441" s="26" t="s">
        <v>5</v>
      </c>
      <c r="AK441" s="26" t="s">
        <v>5</v>
      </c>
      <c r="AL441" s="26" t="s">
        <v>5</v>
      </c>
      <c r="AM441" s="26" t="s">
        <v>5</v>
      </c>
      <c r="AN441" s="26" t="s">
        <v>5</v>
      </c>
      <c r="AO441" s="26" t="s">
        <v>5</v>
      </c>
      <c r="AP441" s="37"/>
      <c r="AQ441" s="3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M441" s="27"/>
      <c r="BN441" s="27"/>
      <c r="BO441" s="27"/>
      <c r="BP441" s="27"/>
      <c r="BQ441" s="27"/>
      <c r="BR441" s="27"/>
      <c r="BS441" s="27"/>
      <c r="BT441" s="27"/>
      <c r="BU441" s="27"/>
      <c r="BV441" s="27"/>
      <c r="BW441" s="27"/>
      <c r="BX441" s="27"/>
      <c r="BY441" s="27"/>
      <c r="BZ441" s="27"/>
      <c r="CA441" s="27"/>
      <c r="CB441" s="27"/>
      <c r="CC441" s="27"/>
      <c r="CD441" s="27"/>
      <c r="CE441" s="27"/>
      <c r="CF441" s="27"/>
    </row>
    <row r="442" spans="1:84" s="65" customFormat="1" ht="21" x14ac:dyDescent="0.45">
      <c r="A442" s="62" t="s">
        <v>13</v>
      </c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3"/>
      <c r="V442" s="62" t="s">
        <v>13</v>
      </c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3"/>
      <c r="AQ442" s="63"/>
    </row>
    <row r="443" spans="1:84" s="65" customFormat="1" ht="18" x14ac:dyDescent="0.35">
      <c r="A443" s="63" t="s">
        <v>69</v>
      </c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 t="s">
        <v>69</v>
      </c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</row>
    <row r="449" spans="23:41" x14ac:dyDescent="0.35"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</row>
    <row r="450" spans="23:41" x14ac:dyDescent="0.35"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</row>
    <row r="451" spans="23:41" x14ac:dyDescent="0.35"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</row>
  </sheetData>
  <mergeCells count="6">
    <mergeCell ref="AO7:AO8"/>
    <mergeCell ref="S7:S8"/>
    <mergeCell ref="T7:T8"/>
    <mergeCell ref="A7:A8"/>
    <mergeCell ref="V7:V8"/>
    <mergeCell ref="AN7:AN8"/>
  </mergeCells>
  <hyperlinks>
    <hyperlink ref="T1" location="'Índice '!A1" display="Regresar al índice" xr:uid="{00000000-0004-0000-0200-000000000000}"/>
    <hyperlink ref="AO1" location="'Índice '!A1" display="Regresar al índice" xr:uid="{00000000-0004-0000-02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 </vt:lpstr>
      <vt:lpstr>C.1</vt:lpstr>
      <vt:lpstr>C.2</vt:lpstr>
      <vt:lpstr>G.1</vt:lpstr>
      <vt:lpstr>C.1!Área_de_impresión</vt:lpstr>
      <vt:lpstr>'Índice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BdG</cp:lastModifiedBy>
  <cp:lastPrinted>2019-03-07T17:16:41Z</cp:lastPrinted>
  <dcterms:created xsi:type="dcterms:W3CDTF">2012-01-31T14:51:01Z</dcterms:created>
  <dcterms:modified xsi:type="dcterms:W3CDTF">2025-11-04T17:52:56Z</dcterms:modified>
</cp:coreProperties>
</file>