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5\2T\SIN LINKS\"/>
    </mc:Choice>
  </mc:AlternateContent>
  <xr:revisionPtr revIDLastSave="0" documentId="13_ncr:1_{5E3BBE78-F4D4-47FA-8C98-C6D8AE155422}" xr6:coauthVersionLast="36" xr6:coauthVersionMax="36" xr10:uidLastSave="{00000000-0000-0000-0000-000000000000}"/>
  <bookViews>
    <workbookView xWindow="0" yWindow="0" windowWidth="19200" windowHeight="11745" xr2:uid="{00000000-000D-0000-FFFF-FFFF00000000}"/>
  </bookViews>
  <sheets>
    <sheet name="X BP - Trimestral" sheetId="7" r:id="rId1"/>
    <sheet name="M BP - Trimestral" sheetId="8" r:id="rId2"/>
    <sheet name="X BP" sheetId="4" r:id="rId3"/>
    <sheet name="M BP" sheetId="6" r:id="rId4"/>
  </sheets>
  <definedNames>
    <definedName name="_xlnm._FilterDatabase" localSheetId="1" hidden="1">'M BP - Trimestral'!$B$6:$K$6</definedName>
    <definedName name="_xlnm._FilterDatabase" localSheetId="0" hidden="1">'X BP - Trimestral'!$B$6:$K$6</definedName>
    <definedName name="_xlnm.Print_Area" localSheetId="3">'M BP'!$B$2:$T$37</definedName>
    <definedName name="_xlnm.Print_Area" localSheetId="1">'M BP - Trimestral'!$B$1:$K$99</definedName>
    <definedName name="_xlnm.Print_Area" localSheetId="2">'X BP'!$B$2:$T$37</definedName>
    <definedName name="_xlnm.Print_Area" localSheetId="0">'X BP - Trimestral'!$B$1:$K$99</definedName>
    <definedName name="_xlnm.Print_Titles" localSheetId="1">'M BP - Trimestral'!$1:$6</definedName>
    <definedName name="_xlnm.Print_Titles" localSheetId="0">'X BP - Trimestral'!$1:$6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6" l="1"/>
  <c r="T12" i="6"/>
  <c r="T13" i="4"/>
  <c r="T12" i="4"/>
  <c r="J94" i="7" l="1"/>
  <c r="K94" i="7" l="1"/>
  <c r="J94" i="8"/>
  <c r="K94" i="8"/>
  <c r="C94" i="8"/>
  <c r="H94" i="8" s="1"/>
  <c r="G94" i="8"/>
  <c r="C94" i="7"/>
  <c r="H94" i="7"/>
  <c r="T5" i="6"/>
  <c r="T9" i="6" s="1"/>
  <c r="F94" i="8" l="1"/>
  <c r="G94" i="7"/>
  <c r="F94" i="7" s="1"/>
  <c r="T10" i="6"/>
  <c r="T8" i="6" s="1"/>
  <c r="T5" i="4" l="1"/>
  <c r="C93" i="8"/>
  <c r="C92" i="7" l="1"/>
  <c r="T9" i="4"/>
  <c r="T10" i="4"/>
  <c r="G93" i="8"/>
  <c r="C92" i="8"/>
  <c r="H93" i="8"/>
  <c r="C93" i="7"/>
  <c r="G93" i="7" s="1"/>
  <c r="G92" i="7"/>
  <c r="H92" i="7"/>
  <c r="C91" i="8"/>
  <c r="K91" i="8"/>
  <c r="J91" i="8"/>
  <c r="K93" i="8"/>
  <c r="J93" i="8"/>
  <c r="S7" i="6"/>
  <c r="S6" i="6"/>
  <c r="K93" i="7"/>
  <c r="J93" i="7"/>
  <c r="S7" i="4"/>
  <c r="S6" i="4"/>
  <c r="H93" i="7" l="1"/>
  <c r="F92" i="7"/>
  <c r="T8" i="4"/>
  <c r="F93" i="8"/>
  <c r="H92" i="8"/>
  <c r="G92" i="8"/>
  <c r="J87" i="8"/>
  <c r="K87" i="8"/>
  <c r="F93" i="7"/>
  <c r="K91" i="7"/>
  <c r="J87" i="7"/>
  <c r="K87" i="7"/>
  <c r="G91" i="8"/>
  <c r="H91" i="8"/>
  <c r="J91" i="7"/>
  <c r="C91" i="7"/>
  <c r="H91" i="7" s="1"/>
  <c r="F92" i="8" l="1"/>
  <c r="F91" i="8"/>
  <c r="G91" i="7"/>
  <c r="F91" i="7" s="1"/>
  <c r="J90" i="8" l="1"/>
  <c r="J90" i="7"/>
  <c r="J89" i="8" l="1"/>
  <c r="J89" i="7"/>
  <c r="S5" i="6"/>
  <c r="T11" i="6" s="1"/>
  <c r="S5" i="4"/>
  <c r="T11" i="4" s="1"/>
  <c r="J88" i="8"/>
  <c r="J88" i="7" l="1"/>
  <c r="S9" i="6"/>
  <c r="S10" i="6"/>
  <c r="S9" i="4"/>
  <c r="S10" i="4"/>
  <c r="R7" i="6"/>
  <c r="S13" i="6" s="1"/>
  <c r="R6" i="6"/>
  <c r="S12" i="6" s="1"/>
  <c r="R7" i="4"/>
  <c r="S13" i="4" s="1"/>
  <c r="R6" i="4"/>
  <c r="S12" i="4" s="1"/>
  <c r="K82" i="8"/>
  <c r="J82" i="8"/>
  <c r="C86" i="8"/>
  <c r="I91" i="8" s="1"/>
  <c r="J86" i="7"/>
  <c r="C86" i="7"/>
  <c r="I91" i="7" s="1"/>
  <c r="K86" i="8"/>
  <c r="J86" i="8"/>
  <c r="K86" i="7"/>
  <c r="K82" i="7"/>
  <c r="J82" i="7"/>
  <c r="S8" i="4" l="1"/>
  <c r="S8" i="6"/>
  <c r="G86" i="8"/>
  <c r="H86" i="8"/>
  <c r="G86" i="7"/>
  <c r="H86" i="7"/>
  <c r="C85" i="8"/>
  <c r="C85" i="7"/>
  <c r="F86" i="8" l="1"/>
  <c r="F86" i="7"/>
  <c r="G85" i="8"/>
  <c r="H85" i="8"/>
  <c r="G85" i="7"/>
  <c r="H85" i="7"/>
  <c r="K85" i="8"/>
  <c r="J85" i="8"/>
  <c r="K85" i="7"/>
  <c r="J85" i="7"/>
  <c r="K84" i="7"/>
  <c r="J84" i="7"/>
  <c r="C84" i="7"/>
  <c r="H84" i="7" l="1"/>
  <c r="F85" i="8"/>
  <c r="F85" i="7"/>
  <c r="G84" i="7"/>
  <c r="J84" i="8"/>
  <c r="K84" i="8"/>
  <c r="C84" i="8"/>
  <c r="B3" i="8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F84" i="7" l="1"/>
  <c r="H84" i="8"/>
  <c r="G84" i="8"/>
  <c r="F84" i="8" s="1"/>
  <c r="L7" i="4"/>
  <c r="L6" i="4"/>
  <c r="K7" i="4"/>
  <c r="K6" i="4"/>
  <c r="J7" i="4"/>
  <c r="J6" i="4"/>
  <c r="I7" i="4"/>
  <c r="I6" i="4"/>
  <c r="H7" i="4"/>
  <c r="H6" i="4"/>
  <c r="G7" i="4"/>
  <c r="G6" i="4"/>
  <c r="F7" i="4"/>
  <c r="F6" i="4"/>
  <c r="E7" i="4"/>
  <c r="E6" i="4"/>
  <c r="D7" i="4"/>
  <c r="D6" i="4"/>
  <c r="C7" i="4"/>
  <c r="C6" i="4"/>
  <c r="Q7" i="6" l="1"/>
  <c r="P7" i="6"/>
  <c r="O7" i="6"/>
  <c r="N7" i="6"/>
  <c r="M7" i="6"/>
  <c r="P6" i="6"/>
  <c r="C71" i="8"/>
  <c r="C70" i="8"/>
  <c r="C68" i="8"/>
  <c r="O6" i="6"/>
  <c r="N6" i="6"/>
  <c r="M6" i="6"/>
  <c r="J83" i="7"/>
  <c r="Q7" i="4"/>
  <c r="Q6" i="4"/>
  <c r="Q6" i="6" l="1"/>
  <c r="Q12" i="6" s="1"/>
  <c r="K80" i="8"/>
  <c r="R13" i="4"/>
  <c r="Q5" i="4"/>
  <c r="Q10" i="4" s="1"/>
  <c r="R12" i="4"/>
  <c r="Q9" i="4"/>
  <c r="C78" i="8"/>
  <c r="J83" i="8"/>
  <c r="R13" i="6"/>
  <c r="Q13" i="6"/>
  <c r="C58" i="8"/>
  <c r="C59" i="8"/>
  <c r="C63" i="8"/>
  <c r="C81" i="8"/>
  <c r="C64" i="8"/>
  <c r="C74" i="8"/>
  <c r="J80" i="8"/>
  <c r="C67" i="8"/>
  <c r="C62" i="8"/>
  <c r="C66" i="8"/>
  <c r="C61" i="8"/>
  <c r="C76" i="8"/>
  <c r="C73" i="8"/>
  <c r="J77" i="8"/>
  <c r="K77" i="8"/>
  <c r="K81" i="8"/>
  <c r="C75" i="8"/>
  <c r="C80" i="8"/>
  <c r="J81" i="8"/>
  <c r="C79" i="8"/>
  <c r="I84" i="8" s="1"/>
  <c r="C60" i="8"/>
  <c r="C72" i="8"/>
  <c r="C65" i="8"/>
  <c r="C77" i="8"/>
  <c r="C57" i="8"/>
  <c r="C69" i="8"/>
  <c r="G81" i="8" l="1"/>
  <c r="I86" i="8"/>
  <c r="H80" i="8"/>
  <c r="I85" i="8"/>
  <c r="I77" i="8"/>
  <c r="Q5" i="6"/>
  <c r="Q9" i="6" s="1"/>
  <c r="R12" i="6"/>
  <c r="Q8" i="4"/>
  <c r="H81" i="8"/>
  <c r="F81" i="8" s="1"/>
  <c r="I81" i="8"/>
  <c r="I80" i="8"/>
  <c r="G80" i="8"/>
  <c r="Q10" i="6" l="1"/>
  <c r="F80" i="8"/>
  <c r="Q8" i="6"/>
  <c r="P6" i="4"/>
  <c r="Q12" i="4" s="1"/>
  <c r="J77" i="7"/>
  <c r="P7" i="4"/>
  <c r="Q13" i="4" s="1"/>
  <c r="K77" i="7"/>
  <c r="O7" i="4"/>
  <c r="O6" i="4"/>
  <c r="N7" i="4"/>
  <c r="N6" i="4"/>
  <c r="M6" i="4" l="1"/>
  <c r="M7" i="4" l="1"/>
  <c r="K81" i="7" l="1"/>
  <c r="J81" i="7"/>
  <c r="K80" i="7"/>
  <c r="J80" i="7"/>
  <c r="C81" i="7"/>
  <c r="I86" i="7" s="1"/>
  <c r="C80" i="7"/>
  <c r="I85" i="7" s="1"/>
  <c r="H80" i="7" l="1"/>
  <c r="G80" i="7"/>
  <c r="G81" i="7"/>
  <c r="H81" i="7"/>
  <c r="C77" i="7"/>
  <c r="F80" i="7" l="1"/>
  <c r="F81" i="7"/>
  <c r="H77" i="8"/>
  <c r="G77" i="8"/>
  <c r="H77" i="7"/>
  <c r="G77" i="7"/>
  <c r="F77" i="8" l="1"/>
  <c r="F77" i="7"/>
  <c r="K79" i="8"/>
  <c r="J79" i="8"/>
  <c r="K78" i="8"/>
  <c r="J78" i="8"/>
  <c r="K76" i="8"/>
  <c r="J76" i="8"/>
  <c r="H76" i="8"/>
  <c r="K75" i="8"/>
  <c r="J75" i="8"/>
  <c r="H75" i="8"/>
  <c r="K74" i="8"/>
  <c r="J74" i="8"/>
  <c r="I74" i="8"/>
  <c r="K73" i="8"/>
  <c r="J73" i="8"/>
  <c r="H73" i="8"/>
  <c r="K72" i="8"/>
  <c r="J72" i="8"/>
  <c r="K71" i="8"/>
  <c r="J71" i="8"/>
  <c r="G71" i="8"/>
  <c r="K70" i="8"/>
  <c r="J70" i="8"/>
  <c r="I70" i="8"/>
  <c r="K69" i="8"/>
  <c r="J69" i="8"/>
  <c r="G69" i="8"/>
  <c r="K68" i="8"/>
  <c r="J68" i="8"/>
  <c r="K67" i="8"/>
  <c r="J67" i="8"/>
  <c r="H67" i="8"/>
  <c r="K66" i="8"/>
  <c r="J66" i="8"/>
  <c r="K65" i="8"/>
  <c r="J65" i="8"/>
  <c r="H65" i="8"/>
  <c r="K64" i="8"/>
  <c r="J64" i="8"/>
  <c r="H64" i="8"/>
  <c r="K63" i="8"/>
  <c r="J63" i="8"/>
  <c r="I63" i="8"/>
  <c r="K62" i="8"/>
  <c r="J62" i="8"/>
  <c r="K61" i="8"/>
  <c r="J61" i="8"/>
  <c r="H61" i="8"/>
  <c r="K60" i="8"/>
  <c r="J60" i="8"/>
  <c r="K59" i="8"/>
  <c r="J59" i="8"/>
  <c r="H59" i="8"/>
  <c r="G59" i="8"/>
  <c r="K58" i="8"/>
  <c r="J58" i="8"/>
  <c r="K57" i="8"/>
  <c r="J57" i="8"/>
  <c r="K56" i="8"/>
  <c r="J56" i="8"/>
  <c r="C56" i="8"/>
  <c r="K55" i="8"/>
  <c r="J55" i="8"/>
  <c r="C55" i="8"/>
  <c r="H55" i="8" s="1"/>
  <c r="K54" i="8"/>
  <c r="J54" i="8"/>
  <c r="C54" i="8"/>
  <c r="K53" i="8"/>
  <c r="J53" i="8"/>
  <c r="C53" i="8"/>
  <c r="H53" i="8" s="1"/>
  <c r="K52" i="8"/>
  <c r="J52" i="8"/>
  <c r="C52" i="8"/>
  <c r="H52" i="8" s="1"/>
  <c r="K51" i="8"/>
  <c r="J51" i="8"/>
  <c r="C51" i="8"/>
  <c r="K50" i="8"/>
  <c r="J50" i="8"/>
  <c r="C50" i="8"/>
  <c r="K49" i="8"/>
  <c r="J49" i="8"/>
  <c r="C49" i="8"/>
  <c r="H49" i="8" s="1"/>
  <c r="K48" i="8"/>
  <c r="J48" i="8"/>
  <c r="C48" i="8"/>
  <c r="K47" i="8"/>
  <c r="J47" i="8"/>
  <c r="C47" i="8"/>
  <c r="G47" i="8" s="1"/>
  <c r="K46" i="8"/>
  <c r="J46" i="8"/>
  <c r="C46" i="8"/>
  <c r="K45" i="8"/>
  <c r="J45" i="8"/>
  <c r="C45" i="8"/>
  <c r="K44" i="8"/>
  <c r="J44" i="8"/>
  <c r="C44" i="8"/>
  <c r="K43" i="8"/>
  <c r="J43" i="8"/>
  <c r="C43" i="8"/>
  <c r="H43" i="8" s="1"/>
  <c r="K42" i="8"/>
  <c r="J42" i="8"/>
  <c r="C42" i="8"/>
  <c r="H42" i="8" s="1"/>
  <c r="K41" i="8"/>
  <c r="J41" i="8"/>
  <c r="C41" i="8"/>
  <c r="H41" i="8" s="1"/>
  <c r="K40" i="8"/>
  <c r="J40" i="8"/>
  <c r="C40" i="8"/>
  <c r="H40" i="8" s="1"/>
  <c r="K39" i="8"/>
  <c r="J39" i="8"/>
  <c r="C39" i="8"/>
  <c r="K38" i="8"/>
  <c r="J38" i="8"/>
  <c r="C38" i="8"/>
  <c r="K37" i="8"/>
  <c r="J37" i="8"/>
  <c r="C37" i="8"/>
  <c r="H37" i="8" s="1"/>
  <c r="K36" i="8"/>
  <c r="J36" i="8"/>
  <c r="C36" i="8"/>
  <c r="K35" i="8"/>
  <c r="J35" i="8"/>
  <c r="C35" i="8"/>
  <c r="G35" i="8" s="1"/>
  <c r="K34" i="8"/>
  <c r="J34" i="8"/>
  <c r="C34" i="8"/>
  <c r="G34" i="8" s="1"/>
  <c r="K33" i="8"/>
  <c r="J33" i="8"/>
  <c r="C33" i="8"/>
  <c r="K32" i="8"/>
  <c r="J32" i="8"/>
  <c r="C32" i="8"/>
  <c r="K31" i="8"/>
  <c r="J31" i="8"/>
  <c r="C31" i="8"/>
  <c r="G31" i="8" s="1"/>
  <c r="K30" i="8"/>
  <c r="J30" i="8"/>
  <c r="C30" i="8"/>
  <c r="K29" i="8"/>
  <c r="J29" i="8"/>
  <c r="C29" i="8"/>
  <c r="H29" i="8" s="1"/>
  <c r="K28" i="8"/>
  <c r="J28" i="8"/>
  <c r="C28" i="8"/>
  <c r="H28" i="8" s="1"/>
  <c r="K27" i="8"/>
  <c r="J27" i="8"/>
  <c r="C27" i="8"/>
  <c r="I27" i="8" s="1"/>
  <c r="K26" i="8"/>
  <c r="J26" i="8"/>
  <c r="C26" i="8"/>
  <c r="K25" i="8"/>
  <c r="J25" i="8"/>
  <c r="C25" i="8"/>
  <c r="H25" i="8" s="1"/>
  <c r="K24" i="8"/>
  <c r="J24" i="8"/>
  <c r="C24" i="8"/>
  <c r="K23" i="8"/>
  <c r="J23" i="8"/>
  <c r="C23" i="8"/>
  <c r="G23" i="8" s="1"/>
  <c r="K22" i="8"/>
  <c r="J22" i="8"/>
  <c r="C22" i="8"/>
  <c r="K21" i="8"/>
  <c r="J21" i="8"/>
  <c r="C21" i="8"/>
  <c r="K20" i="8"/>
  <c r="J20" i="8"/>
  <c r="C20" i="8"/>
  <c r="K19" i="8"/>
  <c r="J19" i="8"/>
  <c r="C19" i="8"/>
  <c r="H19" i="8" s="1"/>
  <c r="K18" i="8"/>
  <c r="J18" i="8"/>
  <c r="C18" i="8"/>
  <c r="K17" i="8"/>
  <c r="J17" i="8"/>
  <c r="C17" i="8"/>
  <c r="H17" i="8" s="1"/>
  <c r="K16" i="8"/>
  <c r="J16" i="8"/>
  <c r="C16" i="8"/>
  <c r="H16" i="8" s="1"/>
  <c r="K15" i="8"/>
  <c r="J15" i="8"/>
  <c r="C15" i="8"/>
  <c r="H15" i="8" s="1"/>
  <c r="K14" i="8"/>
  <c r="J14" i="8"/>
  <c r="C14" i="8"/>
  <c r="K13" i="8"/>
  <c r="J13" i="8"/>
  <c r="C13" i="8"/>
  <c r="H13" i="8" s="1"/>
  <c r="K12" i="8"/>
  <c r="J12" i="8"/>
  <c r="C12" i="8"/>
  <c r="I12" i="8" s="1"/>
  <c r="C11" i="8"/>
  <c r="H11" i="8" s="1"/>
  <c r="C10" i="8"/>
  <c r="H10" i="8" s="1"/>
  <c r="C9" i="8"/>
  <c r="H9" i="8" s="1"/>
  <c r="C8" i="8"/>
  <c r="C7" i="8"/>
  <c r="H7" i="8" s="1"/>
  <c r="K79" i="7"/>
  <c r="J79" i="7"/>
  <c r="C79" i="7"/>
  <c r="I84" i="7" s="1"/>
  <c r="K78" i="7"/>
  <c r="J78" i="7"/>
  <c r="C78" i="7"/>
  <c r="K76" i="7"/>
  <c r="J76" i="7"/>
  <c r="C76" i="7"/>
  <c r="K75" i="7"/>
  <c r="J75" i="7"/>
  <c r="C75" i="7"/>
  <c r="K74" i="7"/>
  <c r="J74" i="7"/>
  <c r="C74" i="7"/>
  <c r="K73" i="7"/>
  <c r="J73" i="7"/>
  <c r="C73" i="7"/>
  <c r="K72" i="7"/>
  <c r="J72" i="7"/>
  <c r="C72" i="7"/>
  <c r="I77" i="7" s="1"/>
  <c r="K71" i="7"/>
  <c r="J71" i="7"/>
  <c r="C71" i="7"/>
  <c r="K70" i="7"/>
  <c r="J70" i="7"/>
  <c r="C70" i="7"/>
  <c r="K69" i="7"/>
  <c r="J69" i="7"/>
  <c r="C69" i="7"/>
  <c r="K68" i="7"/>
  <c r="J68" i="7"/>
  <c r="C68" i="7"/>
  <c r="K67" i="7"/>
  <c r="J67" i="7"/>
  <c r="C67" i="7"/>
  <c r="K66" i="7"/>
  <c r="J66" i="7"/>
  <c r="C66" i="7"/>
  <c r="K65" i="7"/>
  <c r="J65" i="7"/>
  <c r="C65" i="7"/>
  <c r="K64" i="7"/>
  <c r="J64" i="7"/>
  <c r="C64" i="7"/>
  <c r="K63" i="7"/>
  <c r="J63" i="7"/>
  <c r="C63" i="7"/>
  <c r="K62" i="7"/>
  <c r="J62" i="7"/>
  <c r="C62" i="7"/>
  <c r="K61" i="7"/>
  <c r="J61" i="7"/>
  <c r="C61" i="7"/>
  <c r="K60" i="7"/>
  <c r="J60" i="7"/>
  <c r="C60" i="7"/>
  <c r="K59" i="7"/>
  <c r="J59" i="7"/>
  <c r="C59" i="7"/>
  <c r="K58" i="7"/>
  <c r="J58" i="7"/>
  <c r="C58" i="7"/>
  <c r="K57" i="7"/>
  <c r="J57" i="7"/>
  <c r="C57" i="7"/>
  <c r="K56" i="7"/>
  <c r="J56" i="7"/>
  <c r="C56" i="7"/>
  <c r="H56" i="7" s="1"/>
  <c r="K55" i="7"/>
  <c r="J55" i="7"/>
  <c r="C55" i="7"/>
  <c r="H55" i="7" s="1"/>
  <c r="K54" i="7"/>
  <c r="J54" i="7"/>
  <c r="C54" i="7"/>
  <c r="K53" i="7"/>
  <c r="J53" i="7"/>
  <c r="C53" i="7"/>
  <c r="H53" i="7" s="1"/>
  <c r="K52" i="7"/>
  <c r="J52" i="7"/>
  <c r="C52" i="7"/>
  <c r="K51" i="7"/>
  <c r="J51" i="7"/>
  <c r="C51" i="7"/>
  <c r="G51" i="7" s="1"/>
  <c r="K50" i="7"/>
  <c r="J50" i="7"/>
  <c r="C50" i="7"/>
  <c r="G50" i="7" s="1"/>
  <c r="K49" i="7"/>
  <c r="J49" i="7"/>
  <c r="C49" i="7"/>
  <c r="G49" i="7" s="1"/>
  <c r="K48" i="7"/>
  <c r="J48" i="7"/>
  <c r="C48" i="7"/>
  <c r="K47" i="7"/>
  <c r="J47" i="7"/>
  <c r="C47" i="7"/>
  <c r="H47" i="7" s="1"/>
  <c r="K46" i="7"/>
  <c r="J46" i="7"/>
  <c r="C46" i="7"/>
  <c r="K45" i="7"/>
  <c r="J45" i="7"/>
  <c r="C45" i="7"/>
  <c r="H45" i="7" s="1"/>
  <c r="K44" i="7"/>
  <c r="J44" i="7"/>
  <c r="C44" i="7"/>
  <c r="H44" i="7" s="1"/>
  <c r="K43" i="7"/>
  <c r="J43" i="7"/>
  <c r="C43" i="7"/>
  <c r="K42" i="7"/>
  <c r="J42" i="7"/>
  <c r="C42" i="7"/>
  <c r="K41" i="7"/>
  <c r="J41" i="7"/>
  <c r="C41" i="7"/>
  <c r="H41" i="7" s="1"/>
  <c r="K40" i="7"/>
  <c r="J40" i="7"/>
  <c r="C40" i="7"/>
  <c r="K39" i="7"/>
  <c r="J39" i="7"/>
  <c r="C39" i="7"/>
  <c r="G39" i="7" s="1"/>
  <c r="K38" i="7"/>
  <c r="J38" i="7"/>
  <c r="C38" i="7"/>
  <c r="K37" i="7"/>
  <c r="J37" i="7"/>
  <c r="C37" i="7"/>
  <c r="K36" i="7"/>
  <c r="J36" i="7"/>
  <c r="C36" i="7"/>
  <c r="K35" i="7"/>
  <c r="J35" i="7"/>
  <c r="C35" i="7"/>
  <c r="H35" i="7" s="1"/>
  <c r="K34" i="7"/>
  <c r="J34" i="7"/>
  <c r="C34" i="7"/>
  <c r="K33" i="7"/>
  <c r="J33" i="7"/>
  <c r="C33" i="7"/>
  <c r="H33" i="7" s="1"/>
  <c r="K32" i="7"/>
  <c r="J32" i="7"/>
  <c r="C32" i="7"/>
  <c r="H32" i="7" s="1"/>
  <c r="K31" i="7"/>
  <c r="J31" i="7"/>
  <c r="C31" i="7"/>
  <c r="K30" i="7"/>
  <c r="J30" i="7"/>
  <c r="C30" i="7"/>
  <c r="K29" i="7"/>
  <c r="J29" i="7"/>
  <c r="C29" i="7"/>
  <c r="H29" i="7" s="1"/>
  <c r="K28" i="7"/>
  <c r="J28" i="7"/>
  <c r="C28" i="7"/>
  <c r="K27" i="7"/>
  <c r="J27" i="7"/>
  <c r="C27" i="7"/>
  <c r="G27" i="7" s="1"/>
  <c r="K26" i="7"/>
  <c r="J26" i="7"/>
  <c r="C26" i="7"/>
  <c r="H26" i="7" s="1"/>
  <c r="K25" i="7"/>
  <c r="J25" i="7"/>
  <c r="C25" i="7"/>
  <c r="K24" i="7"/>
  <c r="J24" i="7"/>
  <c r="C24" i="7"/>
  <c r="K23" i="7"/>
  <c r="J23" i="7"/>
  <c r="C23" i="7"/>
  <c r="H23" i="7" s="1"/>
  <c r="K22" i="7"/>
  <c r="J22" i="7"/>
  <c r="C22" i="7"/>
  <c r="H22" i="7" s="1"/>
  <c r="K21" i="7"/>
  <c r="J21" i="7"/>
  <c r="C21" i="7"/>
  <c r="H21" i="7" s="1"/>
  <c r="K20" i="7"/>
  <c r="J20" i="7"/>
  <c r="C20" i="7"/>
  <c r="H20" i="7" s="1"/>
  <c r="K19" i="7"/>
  <c r="J19" i="7"/>
  <c r="C19" i="7"/>
  <c r="K18" i="7"/>
  <c r="J18" i="7"/>
  <c r="C18" i="7"/>
  <c r="K17" i="7"/>
  <c r="J17" i="7"/>
  <c r="C17" i="7"/>
  <c r="H17" i="7" s="1"/>
  <c r="K16" i="7"/>
  <c r="J16" i="7"/>
  <c r="C16" i="7"/>
  <c r="K15" i="7"/>
  <c r="J15" i="7"/>
  <c r="C15" i="7"/>
  <c r="G15" i="7" s="1"/>
  <c r="K14" i="7"/>
  <c r="J14" i="7"/>
  <c r="C14" i="7"/>
  <c r="H14" i="7" s="1"/>
  <c r="K13" i="7"/>
  <c r="J13" i="7"/>
  <c r="C13" i="7"/>
  <c r="G13" i="7" s="1"/>
  <c r="K12" i="7"/>
  <c r="J12" i="7"/>
  <c r="C12" i="7"/>
  <c r="I12" i="7" s="1"/>
  <c r="C11" i="7"/>
  <c r="H11" i="7" s="1"/>
  <c r="C10" i="7"/>
  <c r="H10" i="7" s="1"/>
  <c r="C9" i="7"/>
  <c r="C8" i="7"/>
  <c r="H8" i="7" s="1"/>
  <c r="C7" i="7"/>
  <c r="G7" i="7" s="1"/>
  <c r="H34" i="8" l="1"/>
  <c r="H47" i="8"/>
  <c r="H23" i="8"/>
  <c r="I24" i="8"/>
  <c r="I34" i="8"/>
  <c r="G37" i="8"/>
  <c r="F37" i="8" s="1"/>
  <c r="H50" i="7"/>
  <c r="F50" i="7" s="1"/>
  <c r="G47" i="7"/>
  <c r="H39" i="7"/>
  <c r="I34" i="7"/>
  <c r="G29" i="7"/>
  <c r="G17" i="7"/>
  <c r="F34" i="8"/>
  <c r="I78" i="8"/>
  <c r="H31" i="8"/>
  <c r="F31" i="8" s="1"/>
  <c r="G67" i="8"/>
  <c r="F67" i="8" s="1"/>
  <c r="G70" i="8"/>
  <c r="G42" i="8"/>
  <c r="F42" i="8" s="1"/>
  <c r="G49" i="8"/>
  <c r="F49" i="8" s="1"/>
  <c r="I60" i="8"/>
  <c r="H70" i="8"/>
  <c r="I21" i="8"/>
  <c r="I46" i="8"/>
  <c r="I79" i="8"/>
  <c r="I18" i="8"/>
  <c r="I39" i="8"/>
  <c r="I57" i="8"/>
  <c r="G18" i="8"/>
  <c r="G29" i="8"/>
  <c r="F29" i="8" s="1"/>
  <c r="I54" i="8"/>
  <c r="H18" i="8"/>
  <c r="I22" i="8"/>
  <c r="G54" i="8"/>
  <c r="G65" i="8"/>
  <c r="F65" i="8" s="1"/>
  <c r="H54" i="8"/>
  <c r="I58" i="8"/>
  <c r="I62" i="8"/>
  <c r="I30" i="8"/>
  <c r="I66" i="8"/>
  <c r="H79" i="7"/>
  <c r="H78" i="7"/>
  <c r="H74" i="7"/>
  <c r="G75" i="7"/>
  <c r="I80" i="7"/>
  <c r="I81" i="7"/>
  <c r="H69" i="7"/>
  <c r="H71" i="7"/>
  <c r="H68" i="7"/>
  <c r="H65" i="7"/>
  <c r="G65" i="7"/>
  <c r="I70" i="7"/>
  <c r="G63" i="7"/>
  <c r="I67" i="7"/>
  <c r="H57" i="7"/>
  <c r="G61" i="7"/>
  <c r="H59" i="7"/>
  <c r="H58" i="7"/>
  <c r="G41" i="7"/>
  <c r="F41" i="7" s="1"/>
  <c r="I38" i="7"/>
  <c r="G74" i="7"/>
  <c r="I64" i="7"/>
  <c r="G71" i="7"/>
  <c r="G34" i="7"/>
  <c r="H34" i="7"/>
  <c r="I46" i="7"/>
  <c r="G69" i="7"/>
  <c r="I19" i="7"/>
  <c r="G45" i="7"/>
  <c r="F45" i="7" s="1"/>
  <c r="I42" i="7"/>
  <c r="I52" i="7"/>
  <c r="I72" i="7"/>
  <c r="I62" i="7"/>
  <c r="G14" i="7"/>
  <c r="I56" i="7"/>
  <c r="G59" i="7"/>
  <c r="I76" i="7"/>
  <c r="I14" i="7"/>
  <c r="I43" i="7"/>
  <c r="I40" i="7"/>
  <c r="I50" i="7"/>
  <c r="F47" i="7"/>
  <c r="H27" i="7"/>
  <c r="F27" i="7" s="1"/>
  <c r="I37" i="7"/>
  <c r="I54" i="7"/>
  <c r="H67" i="7"/>
  <c r="I74" i="7"/>
  <c r="G78" i="7"/>
  <c r="F14" i="7"/>
  <c r="I28" i="7"/>
  <c r="F39" i="7"/>
  <c r="I61" i="7"/>
  <c r="F23" i="8"/>
  <c r="I48" i="8"/>
  <c r="F59" i="8"/>
  <c r="G79" i="8"/>
  <c r="I18" i="7"/>
  <c r="G23" i="7"/>
  <c r="F23" i="7" s="1"/>
  <c r="G26" i="7"/>
  <c r="F26" i="7" s="1"/>
  <c r="F29" i="7"/>
  <c r="I32" i="7"/>
  <c r="G37" i="7"/>
  <c r="G70" i="7"/>
  <c r="H75" i="7"/>
  <c r="G21" i="8"/>
  <c r="H27" i="8"/>
  <c r="I32" i="8"/>
  <c r="I38" i="8"/>
  <c r="G43" i="8"/>
  <c r="F43" i="8" s="1"/>
  <c r="G46" i="8"/>
  <c r="I52" i="8"/>
  <c r="G57" i="8"/>
  <c r="G73" i="8"/>
  <c r="F73" i="8" s="1"/>
  <c r="I76" i="8"/>
  <c r="H79" i="8"/>
  <c r="G21" i="7"/>
  <c r="F21" i="7" s="1"/>
  <c r="H70" i="7"/>
  <c r="I73" i="7"/>
  <c r="G41" i="8"/>
  <c r="F41" i="8" s="1"/>
  <c r="H46" i="8"/>
  <c r="H15" i="7"/>
  <c r="F15" i="7" s="1"/>
  <c r="I26" i="7"/>
  <c r="H43" i="7"/>
  <c r="I48" i="7"/>
  <c r="G62" i="7"/>
  <c r="I68" i="7"/>
  <c r="G73" i="7"/>
  <c r="G13" i="8"/>
  <c r="F13" i="8" s="1"/>
  <c r="G30" i="8"/>
  <c r="H35" i="8"/>
  <c r="F35" i="8" s="1"/>
  <c r="H63" i="8"/>
  <c r="I68" i="8"/>
  <c r="G57" i="7"/>
  <c r="H62" i="7"/>
  <c r="H30" i="8"/>
  <c r="I33" i="8"/>
  <c r="I13" i="7"/>
  <c r="H19" i="7"/>
  <c r="I24" i="7"/>
  <c r="I30" i="7"/>
  <c r="G35" i="7"/>
  <c r="F35" i="7" s="1"/>
  <c r="G38" i="7"/>
  <c r="G46" i="7"/>
  <c r="H51" i="7"/>
  <c r="F51" i="7" s="1"/>
  <c r="G19" i="8"/>
  <c r="F19" i="8" s="1"/>
  <c r="G22" i="8"/>
  <c r="I28" i="8"/>
  <c r="G33" i="8"/>
  <c r="H39" i="8"/>
  <c r="I44" i="8"/>
  <c r="I50" i="8"/>
  <c r="G55" i="8"/>
  <c r="F55" i="8" s="1"/>
  <c r="G58" i="8"/>
  <c r="G66" i="8"/>
  <c r="H71" i="8"/>
  <c r="F71" i="8" s="1"/>
  <c r="I16" i="7"/>
  <c r="I22" i="7"/>
  <c r="G33" i="7"/>
  <c r="F33" i="7" s="1"/>
  <c r="H38" i="7"/>
  <c r="H46" i="7"/>
  <c r="I49" i="7"/>
  <c r="I55" i="7"/>
  <c r="I14" i="8"/>
  <c r="G17" i="8"/>
  <c r="F17" i="8" s="1"/>
  <c r="H22" i="8"/>
  <c r="G25" i="8"/>
  <c r="F25" i="8" s="1"/>
  <c r="I36" i="8"/>
  <c r="I42" i="8"/>
  <c r="F47" i="8"/>
  <c r="G53" i="8"/>
  <c r="F53" i="8" s="1"/>
  <c r="H58" i="8"/>
  <c r="H66" i="8"/>
  <c r="I69" i="8"/>
  <c r="G78" i="8"/>
  <c r="G22" i="7"/>
  <c r="F22" i="7" s="1"/>
  <c r="I44" i="7"/>
  <c r="I60" i="7"/>
  <c r="I66" i="7"/>
  <c r="I13" i="8"/>
  <c r="G61" i="8"/>
  <c r="F61" i="8" s="1"/>
  <c r="I64" i="8"/>
  <c r="H78" i="8"/>
  <c r="G53" i="7"/>
  <c r="F53" i="7" s="1"/>
  <c r="I25" i="7"/>
  <c r="I31" i="7"/>
  <c r="I58" i="7"/>
  <c r="I45" i="8"/>
  <c r="I51" i="8"/>
  <c r="I72" i="8"/>
  <c r="F17" i="7"/>
  <c r="I20" i="7"/>
  <c r="G25" i="7"/>
  <c r="H31" i="7"/>
  <c r="I36" i="7"/>
  <c r="G58" i="7"/>
  <c r="H63" i="7"/>
  <c r="I15" i="8"/>
  <c r="I20" i="8"/>
  <c r="I26" i="8"/>
  <c r="I40" i="8"/>
  <c r="G45" i="8"/>
  <c r="H51" i="8"/>
  <c r="I56" i="8"/>
  <c r="I23" i="8"/>
  <c r="I16" i="8"/>
  <c r="I63" i="7"/>
  <c r="I35" i="8"/>
  <c r="I59" i="8"/>
  <c r="I71" i="8"/>
  <c r="G9" i="7"/>
  <c r="G12" i="7"/>
  <c r="G24" i="7"/>
  <c r="G36" i="7"/>
  <c r="G48" i="7"/>
  <c r="G60" i="7"/>
  <c r="G72" i="7"/>
  <c r="G8" i="8"/>
  <c r="G11" i="8"/>
  <c r="F11" i="8" s="1"/>
  <c r="G20" i="8"/>
  <c r="G32" i="8"/>
  <c r="G44" i="8"/>
  <c r="G56" i="8"/>
  <c r="G68" i="8"/>
  <c r="I15" i="7"/>
  <c r="I27" i="7"/>
  <c r="I39" i="7"/>
  <c r="I51" i="7"/>
  <c r="I75" i="7"/>
  <c r="I47" i="8"/>
  <c r="H9" i="7"/>
  <c r="H12" i="7"/>
  <c r="I17" i="7"/>
  <c r="G19" i="7"/>
  <c r="H24" i="7"/>
  <c r="I29" i="7"/>
  <c r="G31" i="7"/>
  <c r="H36" i="7"/>
  <c r="I41" i="7"/>
  <c r="G43" i="7"/>
  <c r="H48" i="7"/>
  <c r="I53" i="7"/>
  <c r="G55" i="7"/>
  <c r="F55" i="7" s="1"/>
  <c r="H60" i="7"/>
  <c r="I65" i="7"/>
  <c r="G67" i="7"/>
  <c r="H72" i="7"/>
  <c r="I78" i="7"/>
  <c r="H8" i="8"/>
  <c r="G15" i="8"/>
  <c r="F15" i="8" s="1"/>
  <c r="H20" i="8"/>
  <c r="I25" i="8"/>
  <c r="G27" i="8"/>
  <c r="F27" i="8" s="1"/>
  <c r="H32" i="8"/>
  <c r="I37" i="8"/>
  <c r="G39" i="8"/>
  <c r="F39" i="8" s="1"/>
  <c r="H44" i="8"/>
  <c r="I49" i="8"/>
  <c r="G51" i="8"/>
  <c r="H56" i="8"/>
  <c r="I61" i="8"/>
  <c r="G63" i="8"/>
  <c r="H68" i="8"/>
  <c r="I73" i="8"/>
  <c r="G75" i="8"/>
  <c r="F75" i="8" s="1"/>
  <c r="I75" i="8"/>
  <c r="G16" i="7"/>
  <c r="G40" i="7"/>
  <c r="G76" i="7"/>
  <c r="G9" i="8"/>
  <c r="F9" i="8" s="1"/>
  <c r="G12" i="8"/>
  <c r="G24" i="8"/>
  <c r="G36" i="8"/>
  <c r="F36" i="8" s="1"/>
  <c r="G48" i="8"/>
  <c r="G60" i="8"/>
  <c r="G72" i="8"/>
  <c r="G10" i="7"/>
  <c r="F10" i="7" s="1"/>
  <c r="G28" i="7"/>
  <c r="I21" i="7"/>
  <c r="H28" i="7"/>
  <c r="I33" i="7"/>
  <c r="H40" i="7"/>
  <c r="I45" i="7"/>
  <c r="H52" i="7"/>
  <c r="I57" i="7"/>
  <c r="H64" i="7"/>
  <c r="I69" i="7"/>
  <c r="H76" i="7"/>
  <c r="H12" i="8"/>
  <c r="I17" i="8"/>
  <c r="H24" i="8"/>
  <c r="I29" i="8"/>
  <c r="H36" i="8"/>
  <c r="I41" i="8"/>
  <c r="H48" i="8"/>
  <c r="I53" i="8"/>
  <c r="H60" i="8"/>
  <c r="I65" i="8"/>
  <c r="H72" i="8"/>
  <c r="G52" i="7"/>
  <c r="G64" i="7"/>
  <c r="H7" i="7"/>
  <c r="F7" i="7" s="1"/>
  <c r="H16" i="7"/>
  <c r="G18" i="7"/>
  <c r="G30" i="7"/>
  <c r="G42" i="7"/>
  <c r="G54" i="7"/>
  <c r="G66" i="7"/>
  <c r="G79" i="7"/>
  <c r="G14" i="8"/>
  <c r="F14" i="8" s="1"/>
  <c r="G26" i="8"/>
  <c r="G38" i="8"/>
  <c r="G50" i="8"/>
  <c r="G62" i="8"/>
  <c r="G74" i="8"/>
  <c r="H18" i="7"/>
  <c r="H30" i="7"/>
  <c r="H54" i="7"/>
  <c r="I59" i="7"/>
  <c r="H14" i="8"/>
  <c r="I19" i="8"/>
  <c r="H26" i="8"/>
  <c r="I31" i="8"/>
  <c r="H38" i="8"/>
  <c r="I43" i="8"/>
  <c r="H50" i="8"/>
  <c r="I55" i="8"/>
  <c r="H62" i="8"/>
  <c r="I67" i="8"/>
  <c r="H74" i="8"/>
  <c r="I23" i="7"/>
  <c r="I35" i="7"/>
  <c r="H42" i="7"/>
  <c r="I47" i="7"/>
  <c r="I71" i="7"/>
  <c r="G11" i="7"/>
  <c r="F11" i="7" s="1"/>
  <c r="I79" i="7"/>
  <c r="G7" i="8"/>
  <c r="F7" i="8" s="1"/>
  <c r="G16" i="8"/>
  <c r="F16" i="8" s="1"/>
  <c r="H21" i="8"/>
  <c r="G28" i="8"/>
  <c r="F28" i="8" s="1"/>
  <c r="H33" i="8"/>
  <c r="G40" i="8"/>
  <c r="F40" i="8" s="1"/>
  <c r="H45" i="8"/>
  <c r="G52" i="8"/>
  <c r="F52" i="8" s="1"/>
  <c r="H57" i="8"/>
  <c r="G64" i="8"/>
  <c r="F64" i="8" s="1"/>
  <c r="H69" i="8"/>
  <c r="F69" i="8" s="1"/>
  <c r="G76" i="8"/>
  <c r="F76" i="8" s="1"/>
  <c r="H66" i="7"/>
  <c r="G8" i="7"/>
  <c r="F8" i="7" s="1"/>
  <c r="H13" i="7"/>
  <c r="F13" i="7" s="1"/>
  <c r="G20" i="7"/>
  <c r="F20" i="7" s="1"/>
  <c r="H25" i="7"/>
  <c r="G32" i="7"/>
  <c r="F32" i="7" s="1"/>
  <c r="H37" i="7"/>
  <c r="G44" i="7"/>
  <c r="F44" i="7" s="1"/>
  <c r="H49" i="7"/>
  <c r="F49" i="7" s="1"/>
  <c r="G56" i="7"/>
  <c r="F56" i="7" s="1"/>
  <c r="H61" i="7"/>
  <c r="G68" i="7"/>
  <c r="H73" i="7"/>
  <c r="G10" i="8"/>
  <c r="F10" i="8" s="1"/>
  <c r="R5" i="6"/>
  <c r="P5" i="6"/>
  <c r="O5" i="6"/>
  <c r="N5" i="6"/>
  <c r="M5" i="6"/>
  <c r="L5" i="6"/>
  <c r="K5" i="6"/>
  <c r="K9" i="6" s="1"/>
  <c r="J5" i="6"/>
  <c r="J10" i="6" s="1"/>
  <c r="I5" i="6"/>
  <c r="I10" i="6" s="1"/>
  <c r="H5" i="6"/>
  <c r="H10" i="6" s="1"/>
  <c r="G5" i="6"/>
  <c r="F5" i="6"/>
  <c r="F10" i="6" s="1"/>
  <c r="E5" i="6"/>
  <c r="D5" i="6"/>
  <c r="C5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F54" i="8" l="1"/>
  <c r="I9" i="6"/>
  <c r="F30" i="8"/>
  <c r="F22" i="8"/>
  <c r="F45" i="8"/>
  <c r="F33" i="8"/>
  <c r="F21" i="8"/>
  <c r="F67" i="7"/>
  <c r="R11" i="6"/>
  <c r="S11" i="6"/>
  <c r="F79" i="7"/>
  <c r="F61" i="7"/>
  <c r="F63" i="7"/>
  <c r="P9" i="6"/>
  <c r="Q11" i="6"/>
  <c r="K11" i="6"/>
  <c r="F58" i="7"/>
  <c r="F65" i="7"/>
  <c r="F75" i="7"/>
  <c r="F57" i="8"/>
  <c r="F68" i="7"/>
  <c r="F71" i="7"/>
  <c r="F57" i="7"/>
  <c r="O10" i="6"/>
  <c r="P10" i="6"/>
  <c r="L11" i="6"/>
  <c r="N11" i="6"/>
  <c r="L9" i="6"/>
  <c r="E10" i="6"/>
  <c r="R9" i="6"/>
  <c r="D10" i="6"/>
  <c r="F9" i="6"/>
  <c r="F8" i="6" s="1"/>
  <c r="C10" i="6"/>
  <c r="G10" i="6"/>
  <c r="D9" i="6"/>
  <c r="J9" i="6"/>
  <c r="J8" i="6" s="1"/>
  <c r="M11" i="6"/>
  <c r="H9" i="6"/>
  <c r="H8" i="6" s="1"/>
  <c r="I11" i="6"/>
  <c r="K10" i="6"/>
  <c r="K8" i="6" s="1"/>
  <c r="F73" i="7"/>
  <c r="F74" i="7"/>
  <c r="F63" i="8"/>
  <c r="F70" i="8"/>
  <c r="F18" i="8"/>
  <c r="F12" i="8"/>
  <c r="F79" i="8"/>
  <c r="F78" i="7"/>
  <c r="F69" i="7"/>
  <c r="F59" i="7"/>
  <c r="F9" i="7"/>
  <c r="F76" i="7"/>
  <c r="F34" i="7"/>
  <c r="F43" i="7"/>
  <c r="F31" i="7"/>
  <c r="F25" i="7"/>
  <c r="F48" i="7"/>
  <c r="F12" i="7"/>
  <c r="F54" i="7"/>
  <c r="F51" i="8"/>
  <c r="F19" i="7"/>
  <c r="F46" i="8"/>
  <c r="F62" i="7"/>
  <c r="G9" i="6"/>
  <c r="F26" i="8"/>
  <c r="F60" i="8"/>
  <c r="F60" i="7"/>
  <c r="F66" i="8"/>
  <c r="F46" i="7"/>
  <c r="I8" i="6"/>
  <c r="F48" i="8"/>
  <c r="F58" i="8"/>
  <c r="F38" i="7"/>
  <c r="F70" i="7"/>
  <c r="F37" i="7"/>
  <c r="F66" i="7"/>
  <c r="F24" i="8"/>
  <c r="F24" i="7"/>
  <c r="F78" i="8"/>
  <c r="F36" i="7"/>
  <c r="F68" i="8"/>
  <c r="F56" i="8"/>
  <c r="F30" i="7"/>
  <c r="F44" i="8"/>
  <c r="F18" i="7"/>
  <c r="F40" i="7"/>
  <c r="F32" i="8"/>
  <c r="F74" i="8"/>
  <c r="F16" i="7"/>
  <c r="F20" i="8"/>
  <c r="F28" i="7"/>
  <c r="F42" i="7"/>
  <c r="F64" i="7"/>
  <c r="F8" i="8"/>
  <c r="F62" i="8"/>
  <c r="F50" i="8"/>
  <c r="F38" i="8"/>
  <c r="F52" i="7"/>
  <c r="F72" i="8"/>
  <c r="F72" i="7"/>
  <c r="F11" i="6"/>
  <c r="H11" i="6"/>
  <c r="R10" i="6"/>
  <c r="D11" i="6"/>
  <c r="E11" i="6"/>
  <c r="N9" i="6"/>
  <c r="C9" i="6"/>
  <c r="O9" i="6"/>
  <c r="L10" i="6"/>
  <c r="J11" i="6"/>
  <c r="O11" i="6"/>
  <c r="M10" i="6"/>
  <c r="E9" i="6"/>
  <c r="N10" i="6"/>
  <c r="P11" i="6"/>
  <c r="G11" i="6"/>
  <c r="M9" i="6"/>
  <c r="E8" i="6" l="1"/>
  <c r="O8" i="6"/>
  <c r="P8" i="6"/>
  <c r="D8" i="6"/>
  <c r="C8" i="6"/>
  <c r="G8" i="6"/>
  <c r="L8" i="6"/>
  <c r="R8" i="6"/>
  <c r="N8" i="6"/>
  <c r="M8" i="6"/>
  <c r="P13" i="4" l="1"/>
  <c r="O13" i="4"/>
  <c r="N13" i="4"/>
  <c r="M13" i="4"/>
  <c r="L13" i="4"/>
  <c r="K13" i="4"/>
  <c r="J13" i="4"/>
  <c r="I13" i="4"/>
  <c r="H13" i="4"/>
  <c r="G13" i="4"/>
  <c r="F13" i="4"/>
  <c r="E13" i="4"/>
  <c r="D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R5" i="4"/>
  <c r="P5" i="4"/>
  <c r="Q11" i="4" s="1"/>
  <c r="O5" i="4"/>
  <c r="N5" i="4"/>
  <c r="M5" i="4"/>
  <c r="L5" i="4"/>
  <c r="K5" i="4"/>
  <c r="J5" i="4"/>
  <c r="I5" i="4"/>
  <c r="H5" i="4"/>
  <c r="G5" i="4"/>
  <c r="F5" i="4"/>
  <c r="E5" i="4"/>
  <c r="D5" i="4"/>
  <c r="C5" i="4"/>
  <c r="R11" i="4" l="1"/>
  <c r="S11" i="4"/>
  <c r="J9" i="4"/>
  <c r="O9" i="4"/>
  <c r="D10" i="4"/>
  <c r="P9" i="4"/>
  <c r="L9" i="4"/>
  <c r="N10" i="4"/>
  <c r="G10" i="4"/>
  <c r="H9" i="4"/>
  <c r="I9" i="4"/>
  <c r="C9" i="4"/>
  <c r="L11" i="4"/>
  <c r="N11" i="4"/>
  <c r="I10" i="4"/>
  <c r="I8" i="4" s="1"/>
  <c r="M9" i="4"/>
  <c r="N9" i="4"/>
  <c r="O10" i="4"/>
  <c r="P10" i="4"/>
  <c r="F11" i="4"/>
  <c r="C10" i="4"/>
  <c r="P11" i="4"/>
  <c r="E11" i="4"/>
  <c r="H10" i="4"/>
  <c r="K9" i="4"/>
  <c r="L10" i="4"/>
  <c r="D11" i="4"/>
  <c r="J10" i="4"/>
  <c r="J8" i="4" s="1"/>
  <c r="D9" i="4"/>
  <c r="K10" i="4"/>
  <c r="O11" i="4"/>
  <c r="M10" i="4"/>
  <c r="H11" i="4"/>
  <c r="I11" i="4"/>
  <c r="M11" i="4"/>
  <c r="J11" i="4"/>
  <c r="R9" i="4"/>
  <c r="F9" i="4"/>
  <c r="E10" i="4"/>
  <c r="R10" i="4"/>
  <c r="F10" i="4"/>
  <c r="G11" i="4"/>
  <c r="K11" i="4"/>
  <c r="E9" i="4"/>
  <c r="G9" i="4"/>
  <c r="C8" i="4" l="1"/>
  <c r="L8" i="4"/>
  <c r="G8" i="4"/>
  <c r="H8" i="4"/>
  <c r="O8" i="4"/>
  <c r="P8" i="4"/>
  <c r="D8" i="4"/>
  <c r="N8" i="4"/>
  <c r="M8" i="4"/>
  <c r="F8" i="4"/>
  <c r="R8" i="4"/>
  <c r="K8" i="4"/>
  <c r="E8" i="4"/>
  <c r="C83" i="7" l="1"/>
  <c r="H83" i="7"/>
  <c r="K83" i="7"/>
  <c r="C83" i="8"/>
  <c r="K83" i="8"/>
  <c r="H83" i="8" l="1"/>
  <c r="C82" i="8"/>
  <c r="H82" i="8" s="1"/>
  <c r="G83" i="8"/>
  <c r="I83" i="8"/>
  <c r="C82" i="7"/>
  <c r="I83" i="7"/>
  <c r="G83" i="7"/>
  <c r="F83" i="7" s="1"/>
  <c r="F83" i="8" l="1"/>
  <c r="G82" i="8"/>
  <c r="I82" i="8"/>
  <c r="G82" i="7"/>
  <c r="I82" i="7"/>
  <c r="H82" i="7"/>
  <c r="F82" i="7" s="1"/>
  <c r="F82" i="8"/>
  <c r="K90" i="8" l="1"/>
  <c r="C90" i="8"/>
  <c r="H90" i="8" s="1"/>
  <c r="K88" i="7" l="1"/>
  <c r="C88" i="7"/>
  <c r="I93" i="7" s="1"/>
  <c r="I90" i="8"/>
  <c r="G90" i="8"/>
  <c r="F90" i="8" s="1"/>
  <c r="K90" i="7"/>
  <c r="C90" i="7"/>
  <c r="H90" i="7"/>
  <c r="K88" i="8"/>
  <c r="C88" i="8"/>
  <c r="I93" i="8" s="1"/>
  <c r="H88" i="8"/>
  <c r="H88" i="7" l="1"/>
  <c r="G88" i="8"/>
  <c r="F88" i="8" s="1"/>
  <c r="I88" i="8"/>
  <c r="I90" i="7"/>
  <c r="G90" i="7"/>
  <c r="F90" i="7" s="1"/>
  <c r="G88" i="7"/>
  <c r="I88" i="7"/>
  <c r="F88" i="7" l="1"/>
  <c r="K89" i="7"/>
  <c r="C89" i="7"/>
  <c r="I94" i="7" s="1"/>
  <c r="K89" i="8"/>
  <c r="C89" i="8"/>
  <c r="H89" i="8" l="1"/>
  <c r="I94" i="8"/>
  <c r="C87" i="7"/>
  <c r="H89" i="7"/>
  <c r="G89" i="7"/>
  <c r="F89" i="7" s="1"/>
  <c r="I89" i="7"/>
  <c r="G89" i="8"/>
  <c r="I89" i="8"/>
  <c r="F89" i="8" l="1"/>
  <c r="G87" i="7"/>
  <c r="I87" i="7"/>
  <c r="C87" i="8"/>
  <c r="H87" i="8" s="1"/>
  <c r="H87" i="7"/>
  <c r="F87" i="7" l="1"/>
  <c r="G87" i="8"/>
  <c r="I87" i="8"/>
  <c r="F87" i="8"/>
</calcChain>
</file>

<file path=xl/sharedStrings.xml><?xml version="1.0" encoding="utf-8"?>
<sst xmlns="http://schemas.openxmlformats.org/spreadsheetml/2006/main" count="207" uniqueCount="26">
  <si>
    <t>Millones de US dólares</t>
  </si>
  <si>
    <t>Concepto</t>
  </si>
  <si>
    <t>Participación en %</t>
  </si>
  <si>
    <t>Servicios</t>
  </si>
  <si>
    <t>Bienes FOB</t>
  </si>
  <si>
    <t>Variación interanual en %</t>
  </si>
  <si>
    <t>2/ La conciliación de las importaciones FOB de la Balanza de Pagos con las importaciones CIF de las Estadísticas de Comercio Exterior se puede consultar en:</t>
  </si>
  <si>
    <t>https://www.banguat.gob.gt/es/page/conciliacion-de-comercio-exterior-con-aduana-2008-en-adelante</t>
  </si>
  <si>
    <t>2/ La conciliación de las exportaciones FOB de la Balanza de Pagos con las exportaciones FOB de las Estadísticas de Comercio Exterior se puede consultar en:</t>
  </si>
  <si>
    <t>Período</t>
  </si>
  <si>
    <t>Total</t>
  </si>
  <si>
    <t>I</t>
  </si>
  <si>
    <t>II</t>
  </si>
  <si>
    <t>III</t>
  </si>
  <si>
    <t>IV</t>
  </si>
  <si>
    <t>1/ Fuente: Balanza de Pagos.</t>
  </si>
  <si>
    <t xml:space="preserve">1/ Fuente: Balanza de Pagos. </t>
  </si>
  <si>
    <t>Nota: Las cifras pueden variar como resultado de aproximarlas a millones.</t>
  </si>
  <si>
    <t>1/ Fuente: Balanza de Pagos. Cifras para 2025 son proyectadas.</t>
  </si>
  <si>
    <r>
      <t xml:space="preserve">Bienes FOB </t>
    </r>
    <r>
      <rPr>
        <b/>
        <vertAlign val="superscript"/>
        <sz val="9"/>
        <color theme="0"/>
        <rFont val="Libre Franklin"/>
      </rPr>
      <t>2/</t>
    </r>
  </si>
  <si>
    <r>
      <t xml:space="preserve">Exportaciones de bienes y servicios trimestrales </t>
    </r>
    <r>
      <rPr>
        <b/>
        <vertAlign val="superscript"/>
        <sz val="14"/>
        <color rgb="FF00325B"/>
        <rFont val="Libre Franklin"/>
      </rPr>
      <t>1/</t>
    </r>
  </si>
  <si>
    <r>
      <t xml:space="preserve">Importaciones de bienes y servicios trimestrales </t>
    </r>
    <r>
      <rPr>
        <b/>
        <vertAlign val="superscript"/>
        <sz val="14"/>
        <color rgb="FF00325B"/>
        <rFont val="Libre Franklin"/>
      </rPr>
      <t>1/</t>
    </r>
  </si>
  <si>
    <t>Período:  1T-2008  -  2T-2025</t>
  </si>
  <si>
    <r>
      <t>Exportaciones de Bienes y Servicios</t>
    </r>
    <r>
      <rPr>
        <b/>
        <vertAlign val="superscript"/>
        <sz val="12"/>
        <color rgb="FF00325B"/>
        <rFont val="Libre Franklin"/>
      </rPr>
      <t xml:space="preserve"> 1/</t>
    </r>
  </si>
  <si>
    <r>
      <t xml:space="preserve">Bienes FOB </t>
    </r>
    <r>
      <rPr>
        <vertAlign val="superscript"/>
        <sz val="11"/>
        <color rgb="FF00325B"/>
        <rFont val="Libre Franklin"/>
      </rPr>
      <t>2/</t>
    </r>
  </si>
  <si>
    <r>
      <t xml:space="preserve">Importaciones de Bienes y Servicios </t>
    </r>
    <r>
      <rPr>
        <b/>
        <vertAlign val="superscript"/>
        <sz val="12"/>
        <color rgb="FF00325B"/>
        <rFont val="Libre Franklin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</si>
</sst>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Libre Franklin"/>
    </font>
    <font>
      <b/>
      <sz val="9"/>
      <color theme="0"/>
      <name val="Libre Franklin"/>
    </font>
    <font>
      <b/>
      <vertAlign val="superscript"/>
      <sz val="9"/>
      <color theme="0"/>
      <name val="Libre Franklin"/>
    </font>
    <font>
      <b/>
      <sz val="11"/>
      <color theme="0"/>
      <name val="Libre Franklin"/>
    </font>
    <font>
      <b/>
      <sz val="12"/>
      <color rgb="FF00325B"/>
      <name val="Libre Franklin"/>
    </font>
    <font>
      <sz val="10"/>
      <color rgb="FF00325B"/>
      <name val="Libre Franklin"/>
    </font>
    <font>
      <b/>
      <sz val="14"/>
      <color rgb="FF00325B"/>
      <name val="Libre Franklin"/>
    </font>
    <font>
      <b/>
      <vertAlign val="superscript"/>
      <sz val="14"/>
      <color rgb="FF00325B"/>
      <name val="Libre Franklin"/>
    </font>
    <font>
      <b/>
      <sz val="10"/>
      <color rgb="FF00325B"/>
      <name val="Libre Franklin"/>
    </font>
    <font>
      <b/>
      <sz val="9"/>
      <color rgb="FF00325B"/>
      <name val="Libre Franklin"/>
    </font>
    <font>
      <sz val="9"/>
      <color rgb="FF00325B"/>
      <name val="Libre Franklin"/>
    </font>
    <font>
      <sz val="8"/>
      <color rgb="FF00325B"/>
      <name val="Libre Franklin"/>
    </font>
    <font>
      <u/>
      <sz val="9"/>
      <color rgb="FF00325B"/>
      <name val="Libre Franklin"/>
    </font>
    <font>
      <u/>
      <sz val="8"/>
      <color rgb="FF00325B"/>
      <name val="Libre Franklin"/>
    </font>
    <font>
      <b/>
      <vertAlign val="superscript"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vertAlign val="superscript"/>
      <sz val="11"/>
      <color rgb="FF00325B"/>
      <name val="Libre Frankli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457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3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3"/>
      </bottom>
      <diagonal/>
    </border>
    <border>
      <left/>
      <right style="thin">
        <color theme="0" tint="-4.9989318521683403E-2"/>
      </right>
      <top style="thin">
        <color theme="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3"/>
      </top>
      <bottom style="thin">
        <color theme="0" tint="-4.9989318521683403E-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9" fillId="0" borderId="0" xfId="2" applyFont="1" applyAlignment="1">
      <alignment horizontal="centerContinuous" vertical="center"/>
    </xf>
    <xf numFmtId="0" fontId="10" fillId="0" borderId="0" xfId="3" applyFont="1" applyAlignment="1">
      <alignment horizontal="centerContinuous" vertical="center"/>
    </xf>
    <xf numFmtId="0" fontId="10" fillId="0" borderId="0" xfId="3" applyFont="1" applyAlignment="1">
      <alignment vertical="center"/>
    </xf>
    <xf numFmtId="0" fontId="11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0" fontId="13" fillId="0" borderId="0" xfId="3" applyFont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/>
    </xf>
    <xf numFmtId="164" fontId="14" fillId="0" borderId="11" xfId="2" applyNumberFormat="1" applyFont="1" applyFill="1" applyBorder="1" applyAlignment="1">
      <alignment vertical="center"/>
    </xf>
    <xf numFmtId="43" fontId="10" fillId="0" borderId="0" xfId="4" applyFont="1" applyAlignment="1">
      <alignment vertical="center"/>
    </xf>
    <xf numFmtId="0" fontId="15" fillId="0" borderId="12" xfId="2" applyFont="1" applyFill="1" applyBorder="1" applyAlignment="1">
      <alignment horizontal="center" vertical="center"/>
    </xf>
    <xf numFmtId="164" fontId="15" fillId="0" borderId="13" xfId="2" applyNumberFormat="1" applyFont="1" applyFill="1" applyBorder="1" applyAlignment="1">
      <alignment vertical="center"/>
    </xf>
    <xf numFmtId="0" fontId="14" fillId="3" borderId="12" xfId="2" applyFont="1" applyFill="1" applyBorder="1" applyAlignment="1">
      <alignment horizontal="center" vertical="center"/>
    </xf>
    <xf numFmtId="164" fontId="14" fillId="3" borderId="13" xfId="2" applyNumberFormat="1" applyFont="1" applyFill="1" applyBorder="1" applyAlignment="1">
      <alignment vertical="center"/>
    </xf>
    <xf numFmtId="0" fontId="15" fillId="3" borderId="12" xfId="2" applyFont="1" applyFill="1" applyBorder="1" applyAlignment="1">
      <alignment horizontal="center" vertical="center"/>
    </xf>
    <xf numFmtId="164" fontId="15" fillId="3" borderId="13" xfId="2" applyNumberFormat="1" applyFont="1" applyFill="1" applyBorder="1" applyAlignment="1">
      <alignment vertical="center"/>
    </xf>
    <xf numFmtId="43" fontId="10" fillId="0" borderId="0" xfId="5" applyFont="1" applyAlignment="1">
      <alignment vertical="center"/>
    </xf>
    <xf numFmtId="0" fontId="14" fillId="0" borderId="12" xfId="2" applyFont="1" applyFill="1" applyBorder="1" applyAlignment="1">
      <alignment horizontal="center" vertical="center"/>
    </xf>
    <xf numFmtId="164" fontId="14" fillId="0" borderId="13" xfId="2" applyNumberFormat="1" applyFont="1" applyFill="1" applyBorder="1" applyAlignment="1">
      <alignment vertical="center"/>
    </xf>
    <xf numFmtId="0" fontId="16" fillId="2" borderId="0" xfId="2" applyFont="1" applyFill="1" applyBorder="1" applyAlignment="1">
      <alignment horizontal="left"/>
    </xf>
    <xf numFmtId="3" fontId="16" fillId="0" borderId="0" xfId="2" applyNumberFormat="1" applyFont="1" applyBorder="1" applyAlignment="1"/>
    <xf numFmtId="3" fontId="16" fillId="0" borderId="0" xfId="2" applyNumberFormat="1" applyFont="1" applyAlignment="1"/>
    <xf numFmtId="0" fontId="6" fillId="4" borderId="8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6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left" vertical="center"/>
    </xf>
    <xf numFmtId="164" fontId="21" fillId="0" borderId="11" xfId="0" applyNumberFormat="1" applyFont="1" applyBorder="1" applyAlignment="1">
      <alignment vertical="center"/>
    </xf>
    <xf numFmtId="164" fontId="21" fillId="0" borderId="14" xfId="0" applyNumberFormat="1" applyFont="1" applyBorder="1" applyAlignment="1">
      <alignment vertical="center"/>
    </xf>
    <xf numFmtId="0" fontId="20" fillId="0" borderId="12" xfId="0" applyFont="1" applyBorder="1" applyAlignment="1">
      <alignment horizontal="left" vertical="center" indent="2"/>
    </xf>
    <xf numFmtId="164" fontId="20" fillId="0" borderId="13" xfId="0" applyNumberFormat="1" applyFont="1" applyBorder="1" applyAlignment="1">
      <alignment vertical="center"/>
    </xf>
    <xf numFmtId="164" fontId="20" fillId="0" borderId="15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 indent="2"/>
    </xf>
    <xf numFmtId="164" fontId="20" fillId="0" borderId="17" xfId="0" applyNumberFormat="1" applyFont="1" applyBorder="1" applyAlignment="1">
      <alignment vertical="center"/>
    </xf>
    <xf numFmtId="164" fontId="20" fillId="0" borderId="18" xfId="0" applyNumberFormat="1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164" fontId="21" fillId="0" borderId="20" xfId="0" applyNumberFormat="1" applyFont="1" applyBorder="1" applyAlignment="1">
      <alignment vertical="center"/>
    </xf>
    <xf numFmtId="164" fontId="21" fillId="0" borderId="21" xfId="0" applyNumberFormat="1" applyFont="1" applyBorder="1" applyAlignment="1">
      <alignment vertical="center"/>
    </xf>
    <xf numFmtId="43" fontId="20" fillId="0" borderId="0" xfId="5" applyFont="1" applyAlignment="1">
      <alignment vertical="center"/>
    </xf>
    <xf numFmtId="0" fontId="15" fillId="0" borderId="0" xfId="0" applyFont="1" applyAlignment="1"/>
    <xf numFmtId="0" fontId="20" fillId="0" borderId="0" xfId="0" applyFont="1" applyAlignment="1"/>
    <xf numFmtId="0" fontId="17" fillId="0" borderId="0" xfId="1" applyFont="1" applyAlignme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Millares" xfId="5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_Cuadros de Salida CNT 2001-2006" xfId="2" xr:uid="{00000000-0005-0000-0000-000004000000}"/>
  </cellStyles>
  <dxfs count="0"/>
  <tableStyles count="0" defaultTableStyle="TableStyleMedium2" defaultPivotStyle="PivotStyleLight16"/>
  <colors>
    <mruColors>
      <color rgb="FF00C1EB"/>
      <color rgb="FF00325B"/>
      <color rgb="FF00457F"/>
      <color rgb="FF213830"/>
      <color rgb="FFE0D6BE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/>
              <a:t>Exportaciones de bienes y servicios</a:t>
            </a:r>
          </a:p>
          <a:p>
            <a:pPr>
              <a:defRPr/>
            </a:pPr>
            <a:r>
              <a:rPr lang="es-GT"/>
              <a:t>Millones de US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'X BP'!$B$6</c:f>
              <c:strCache>
                <c:ptCount val="1"/>
                <c:pt idx="0">
                  <c:v>Bienes FOB 2/</c:v>
                </c:pt>
              </c:strCache>
            </c:strRef>
          </c:tx>
          <c:spPr>
            <a:solidFill>
              <a:srgbClr val="00325B"/>
            </a:solidFill>
            <a:ln>
              <a:noFill/>
            </a:ln>
            <a:effectLst/>
          </c:spPr>
          <c:invertIfNegative val="0"/>
          <c:cat>
            <c:numRef>
              <c:f>'X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'X BP'!$C$6:$T$6</c:f>
              <c:numCache>
                <c:formatCode>#,##0.0</c:formatCode>
                <c:ptCount val="18"/>
                <c:pt idx="0">
                  <c:v>6763.9510100000007</c:v>
                </c:pt>
                <c:pt idx="1">
                  <c:v>6181.3355100000008</c:v>
                </c:pt>
                <c:pt idx="2">
                  <c:v>7195.6114400000006</c:v>
                </c:pt>
                <c:pt idx="3">
                  <c:v>8968.6987800000006</c:v>
                </c:pt>
                <c:pt idx="4">
                  <c:v>8579.6395699999994</c:v>
                </c:pt>
                <c:pt idx="5">
                  <c:v>8663.1070299999992</c:v>
                </c:pt>
                <c:pt idx="6">
                  <c:v>9375.3300500000005</c:v>
                </c:pt>
                <c:pt idx="7">
                  <c:v>9084.8830400000006</c:v>
                </c:pt>
                <c:pt idx="8">
                  <c:v>8972.5422399999989</c:v>
                </c:pt>
                <c:pt idx="9">
                  <c:v>9650.5440600000002</c:v>
                </c:pt>
                <c:pt idx="10">
                  <c:v>9644.0817600000009</c:v>
                </c:pt>
                <c:pt idx="11">
                  <c:v>9918.5235100000009</c:v>
                </c:pt>
                <c:pt idx="12">
                  <c:v>10126.63402</c:v>
                </c:pt>
                <c:pt idx="13">
                  <c:v>12361.461009999999</c:v>
                </c:pt>
                <c:pt idx="14">
                  <c:v>14254.220830000002</c:v>
                </c:pt>
                <c:pt idx="15">
                  <c:v>13047.500259999999</c:v>
                </c:pt>
                <c:pt idx="16">
                  <c:v>13325.447899999999</c:v>
                </c:pt>
                <c:pt idx="17">
                  <c:v>14124.977952365945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E-4180-AE78-600C19DDF0D9}"/>
            </c:ext>
          </c:extLst>
        </c:ser>
        <c:ser>
          <c:idx val="1"/>
          <c:order val="1"/>
          <c:tx>
            <c:strRef>
              <c:f>'X BP'!$B$7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00C1EB"/>
            </a:solidFill>
            <a:ln>
              <a:noFill/>
            </a:ln>
            <a:effectLst/>
          </c:spPr>
          <c:invertIfNegative val="0"/>
          <c:cat>
            <c:numRef>
              <c:f>'X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'X BP'!$C$7:$T$7</c:f>
              <c:numCache>
                <c:formatCode>#,##0.0</c:formatCode>
                <c:ptCount val="18"/>
                <c:pt idx="0">
                  <c:v>2226.0142900000001</c:v>
                </c:pt>
                <c:pt idx="1">
                  <c:v>2246.5205999999998</c:v>
                </c:pt>
                <c:pt idx="2">
                  <c:v>2404.72534</c:v>
                </c:pt>
                <c:pt idx="3">
                  <c:v>2592.3443900000002</c:v>
                </c:pt>
                <c:pt idx="4">
                  <c:v>2795.2643799999996</c:v>
                </c:pt>
                <c:pt idx="5">
                  <c:v>2997.1448136747613</c:v>
                </c:pt>
                <c:pt idx="6">
                  <c:v>3196.6141083902712</c:v>
                </c:pt>
                <c:pt idx="7">
                  <c:v>3242.5864983907295</c:v>
                </c:pt>
                <c:pt idx="8">
                  <c:v>3414.111688</c:v>
                </c:pt>
                <c:pt idx="9">
                  <c:v>3600.1384163405146</c:v>
                </c:pt>
                <c:pt idx="10">
                  <c:v>3706.9815799999997</c:v>
                </c:pt>
                <c:pt idx="11">
                  <c:v>3679.0780300000001</c:v>
                </c:pt>
                <c:pt idx="12">
                  <c:v>2585.7116600000004</c:v>
                </c:pt>
                <c:pt idx="13">
                  <c:v>2884.5462800000005</c:v>
                </c:pt>
                <c:pt idx="14">
                  <c:v>3886.3069700000001</c:v>
                </c:pt>
                <c:pt idx="15">
                  <c:v>4294.0280999999995</c:v>
                </c:pt>
                <c:pt idx="16">
                  <c:v>4654.4150399999999</c:v>
                </c:pt>
                <c:pt idx="17">
                  <c:v>4898.3503548862709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E-4180-AE78-600C19DDF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3342024"/>
        <c:axId val="453343992"/>
      </c:barChart>
      <c:catAx>
        <c:axId val="45334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3992"/>
        <c:crosses val="autoZero"/>
        <c:auto val="1"/>
        <c:lblAlgn val="ctr"/>
        <c:lblOffset val="100"/>
        <c:noMultiLvlLbl val="0"/>
      </c:catAx>
      <c:valAx>
        <c:axId val="45334399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202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/>
              <a:t>Exportaciones de bienes y servicios</a:t>
            </a:r>
          </a:p>
          <a:p>
            <a:pPr>
              <a:defRPr/>
            </a:pPr>
            <a:r>
              <a:rPr lang="es-GT"/>
              <a:t>Variaciones interanuales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'X BP'!$B$12</c:f>
              <c:strCache>
                <c:ptCount val="1"/>
                <c:pt idx="0">
                  <c:v>Bienes FOB</c:v>
                </c:pt>
              </c:strCache>
            </c:strRef>
          </c:tx>
          <c:spPr>
            <a:ln w="28575" cap="rnd">
              <a:solidFill>
                <a:srgbClr val="00325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5B"/>
              </a:solidFill>
              <a:ln w="9525">
                <a:solidFill>
                  <a:srgbClr val="00325B"/>
                </a:solidFill>
              </a:ln>
              <a:effectLst/>
            </c:spPr>
          </c:marker>
          <c:cat>
            <c:numRef>
              <c:f>'X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'X BP'!$C$12:$T$12</c:f>
              <c:numCache>
                <c:formatCode>#,##0.0</c:formatCode>
                <c:ptCount val="18"/>
                <c:pt idx="1">
                  <c:v>-8.6135381397447475</c:v>
                </c:pt>
                <c:pt idx="2">
                  <c:v>16.408685928132044</c:v>
                </c:pt>
                <c:pt idx="3">
                  <c:v>24.641232434307199</c:v>
                </c:pt>
                <c:pt idx="4">
                  <c:v>-4.3379671850234871</c:v>
                </c:pt>
                <c:pt idx="5">
                  <c:v>0.97285508696491263</c:v>
                </c:pt>
                <c:pt idx="6">
                  <c:v>8.2213346497232607</c:v>
                </c:pt>
                <c:pt idx="7">
                  <c:v>-3.0979923741458038</c:v>
                </c:pt>
                <c:pt idx="8">
                  <c:v>-1.2365684787066016</c:v>
                </c:pt>
                <c:pt idx="9">
                  <c:v>7.5564071125509855</c:v>
                </c:pt>
                <c:pt idx="10">
                  <c:v>-6.6963064049247123E-2</c:v>
                </c:pt>
                <c:pt idx="11">
                  <c:v>2.8457011961292125</c:v>
                </c:pt>
                <c:pt idx="12">
                  <c:v>2.0982005012155156</c:v>
                </c:pt>
                <c:pt idx="13">
                  <c:v>22.068803766248863</c:v>
                </c:pt>
                <c:pt idx="14">
                  <c:v>15.311780852350893</c:v>
                </c:pt>
                <c:pt idx="15">
                  <c:v>-8.4657069957853537</c:v>
                </c:pt>
                <c:pt idx="16">
                  <c:v>2.130275029402469</c:v>
                </c:pt>
                <c:pt idx="17">
                  <c:v>6.00002385185077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180-AE78-600C19DDF0D9}"/>
            </c:ext>
          </c:extLst>
        </c:ser>
        <c:ser>
          <c:idx val="1"/>
          <c:order val="1"/>
          <c:tx>
            <c:strRef>
              <c:f>'X BP'!$B$13</c:f>
              <c:strCache>
                <c:ptCount val="1"/>
                <c:pt idx="0">
                  <c:v>Servicios</c:v>
                </c:pt>
              </c:strCache>
            </c:strRef>
          </c:tx>
          <c:spPr>
            <a:ln w="28575" cap="rnd">
              <a:solidFill>
                <a:srgbClr val="00C1E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1EB"/>
              </a:solidFill>
              <a:ln w="9525">
                <a:solidFill>
                  <a:srgbClr val="00C1EB"/>
                </a:solidFill>
              </a:ln>
              <a:effectLst/>
            </c:spPr>
          </c:marker>
          <c:cat>
            <c:numRef>
              <c:f>'X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'X BP'!$C$13:$T$13</c:f>
              <c:numCache>
                <c:formatCode>#,##0.0</c:formatCode>
                <c:ptCount val="18"/>
                <c:pt idx="1">
                  <c:v>0.92121196580457365</c:v>
                </c:pt>
                <c:pt idx="2">
                  <c:v>7.042211854189091</c:v>
                </c:pt>
                <c:pt idx="3">
                  <c:v>7.8020989291026694</c:v>
                </c:pt>
                <c:pt idx="4">
                  <c:v>7.8276632835809039</c:v>
                </c:pt>
                <c:pt idx="5">
                  <c:v>7.2222303950641589</c:v>
                </c:pt>
                <c:pt idx="6">
                  <c:v>6.6553105410660294</c:v>
                </c:pt>
                <c:pt idx="7">
                  <c:v>1.438158890677272</c:v>
                </c:pt>
                <c:pt idx="8">
                  <c:v>5.2897645041819885</c:v>
                </c:pt>
                <c:pt idx="9">
                  <c:v>5.4487593066848206</c:v>
                </c:pt>
                <c:pt idx="10">
                  <c:v>2.9677515501776099</c:v>
                </c:pt>
                <c:pt idx="11">
                  <c:v>-0.7527296642245318</c:v>
                </c:pt>
                <c:pt idx="12">
                  <c:v>-29.718488194174014</c:v>
                </c:pt>
                <c:pt idx="13">
                  <c:v>11.557151735936415</c:v>
                </c:pt>
                <c:pt idx="14">
                  <c:v>34.728535886066624</c:v>
                </c:pt>
                <c:pt idx="15">
                  <c:v>10.491222982316287</c:v>
                </c:pt>
                <c:pt idx="16">
                  <c:v>8.3927475928720696</c:v>
                </c:pt>
                <c:pt idx="17">
                  <c:v>5.2409446254769563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180-AE78-600C19DDF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2024"/>
        <c:axId val="453343992"/>
      </c:lineChart>
      <c:catAx>
        <c:axId val="45334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3992"/>
        <c:crosses val="autoZero"/>
        <c:auto val="1"/>
        <c:lblAlgn val="ctr"/>
        <c:lblOffset val="100"/>
        <c:noMultiLvlLbl val="0"/>
      </c:catAx>
      <c:valAx>
        <c:axId val="45334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/>
              <a:t>Importaciones de bienes y servicios</a:t>
            </a:r>
          </a:p>
          <a:p>
            <a:pPr>
              <a:defRPr/>
            </a:pPr>
            <a:r>
              <a:rPr lang="es-GT"/>
              <a:t>Millones de US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 BP'!$B$6</c:f>
              <c:strCache>
                <c:ptCount val="1"/>
                <c:pt idx="0">
                  <c:v>Bienes FOB 2/</c:v>
                </c:pt>
              </c:strCache>
            </c:strRef>
          </c:tx>
          <c:spPr>
            <a:solidFill>
              <a:srgbClr val="00325B"/>
            </a:solidFill>
            <a:ln>
              <a:solidFill>
                <a:srgbClr val="213830"/>
              </a:solidFill>
            </a:ln>
            <a:effectLst/>
          </c:spPr>
          <c:invertIfNegative val="0"/>
          <c:cat>
            <c:numRef>
              <c:f>'M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 BP'!$C$6:$T$6</c:f>
              <c:numCache>
                <c:formatCode>#,##0.0</c:formatCode>
                <c:ptCount val="18"/>
                <c:pt idx="0">
                  <c:v>12529.109120000001</c:v>
                </c:pt>
                <c:pt idx="1">
                  <c:v>10046.702870000001</c:v>
                </c:pt>
                <c:pt idx="2">
                  <c:v>11878.178960000001</c:v>
                </c:pt>
                <c:pt idx="3">
                  <c:v>14308.64991</c:v>
                </c:pt>
                <c:pt idx="4">
                  <c:v>15007.84031</c:v>
                </c:pt>
                <c:pt idx="5">
                  <c:v>15412.134810000001</c:v>
                </c:pt>
                <c:pt idx="6">
                  <c:v>16157.399230000001</c:v>
                </c:pt>
                <c:pt idx="7">
                  <c:v>15524.036339999999</c:v>
                </c:pt>
                <c:pt idx="8">
                  <c:v>15049.605909999998</c:v>
                </c:pt>
                <c:pt idx="9">
                  <c:v>16442.003190000003</c:v>
                </c:pt>
                <c:pt idx="10">
                  <c:v>17628.849920000001</c:v>
                </c:pt>
                <c:pt idx="11">
                  <c:v>17885.429550000001</c:v>
                </c:pt>
                <c:pt idx="12">
                  <c:v>16440.813870000002</c:v>
                </c:pt>
                <c:pt idx="13">
                  <c:v>23289.054409999997</c:v>
                </c:pt>
                <c:pt idx="14">
                  <c:v>28557.977750000005</c:v>
                </c:pt>
                <c:pt idx="15">
                  <c:v>27415.202239999999</c:v>
                </c:pt>
                <c:pt idx="16">
                  <c:v>29134.602909999998</c:v>
                </c:pt>
                <c:pt idx="17">
                  <c:v>30591.332597489272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2-4B12-A7C4-CAE74076C5B1}"/>
            </c:ext>
          </c:extLst>
        </c:ser>
        <c:ser>
          <c:idx val="1"/>
          <c:order val="1"/>
          <c:tx>
            <c:strRef>
              <c:f>'M BP'!$B$7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00C1EB"/>
            </a:solidFill>
            <a:ln>
              <a:noFill/>
            </a:ln>
            <a:effectLst/>
          </c:spPr>
          <c:invertIfNegative val="0"/>
          <c:cat>
            <c:numRef>
              <c:f>'M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 BP'!$C$7:$T$7</c:f>
              <c:numCache>
                <c:formatCode>#,##0.0</c:formatCode>
                <c:ptCount val="18"/>
                <c:pt idx="0">
                  <c:v>2444.6388899999997</c:v>
                </c:pt>
                <c:pt idx="1">
                  <c:v>2197.7052100000001</c:v>
                </c:pt>
                <c:pt idx="2">
                  <c:v>2468.7756799999997</c:v>
                </c:pt>
                <c:pt idx="3">
                  <c:v>2685.1895500000001</c:v>
                </c:pt>
                <c:pt idx="4">
                  <c:v>2872.0405799999999</c:v>
                </c:pt>
                <c:pt idx="5">
                  <c:v>2962.9722035285367</c:v>
                </c:pt>
                <c:pt idx="6">
                  <c:v>3122.4762475938815</c:v>
                </c:pt>
                <c:pt idx="7">
                  <c:v>3161.8773090142622</c:v>
                </c:pt>
                <c:pt idx="8">
                  <c:v>3191.8830877099999</c:v>
                </c:pt>
                <c:pt idx="9">
                  <c:v>3308.64695381</c:v>
                </c:pt>
                <c:pt idx="10">
                  <c:v>3541.2723900000001</c:v>
                </c:pt>
                <c:pt idx="11">
                  <c:v>3641.1170600000005</c:v>
                </c:pt>
                <c:pt idx="12">
                  <c:v>2821.9568100000001</c:v>
                </c:pt>
                <c:pt idx="13">
                  <c:v>4054.0282799999995</c:v>
                </c:pt>
                <c:pt idx="14">
                  <c:v>5385.4099499999993</c:v>
                </c:pt>
                <c:pt idx="15">
                  <c:v>5640.6418000000003</c:v>
                </c:pt>
                <c:pt idx="16">
                  <c:v>6448.1616100000001</c:v>
                </c:pt>
                <c:pt idx="17">
                  <c:v>6996.1642965588235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2-4B12-A7C4-CAE74076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3342024"/>
        <c:axId val="453343992"/>
      </c:barChart>
      <c:catAx>
        <c:axId val="45334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3992"/>
        <c:crosses val="autoZero"/>
        <c:auto val="1"/>
        <c:lblAlgn val="ctr"/>
        <c:lblOffset val="100"/>
        <c:noMultiLvlLbl val="0"/>
      </c:catAx>
      <c:valAx>
        <c:axId val="4533439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/>
              <a:t>Importaciones de bienes y servicios</a:t>
            </a:r>
          </a:p>
          <a:p>
            <a:pPr>
              <a:defRPr/>
            </a:pPr>
            <a:r>
              <a:rPr lang="es-GT"/>
              <a:t>Variaciones interanuales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 BP'!$B$12</c:f>
              <c:strCache>
                <c:ptCount val="1"/>
                <c:pt idx="0">
                  <c:v>Bienes FOB</c:v>
                </c:pt>
              </c:strCache>
            </c:strRef>
          </c:tx>
          <c:spPr>
            <a:ln w="28575" cap="rnd">
              <a:solidFill>
                <a:srgbClr val="00325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5B"/>
              </a:solidFill>
              <a:ln w="9525">
                <a:solidFill>
                  <a:srgbClr val="00325B"/>
                </a:solidFill>
              </a:ln>
              <a:effectLst/>
            </c:spPr>
          </c:marker>
          <c:cat>
            <c:numRef>
              <c:f>'M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 BP'!$C$12:$T$12</c:f>
              <c:numCache>
                <c:formatCode>#,##0.0</c:formatCode>
                <c:ptCount val="18"/>
                <c:pt idx="1">
                  <c:v>-19.813110622824553</c:v>
                </c:pt>
                <c:pt idx="2">
                  <c:v>18.229623327160269</c:v>
                </c:pt>
                <c:pt idx="3">
                  <c:v>20.461646168025055</c:v>
                </c:pt>
                <c:pt idx="4">
                  <c:v>4.8864875749832208</c:v>
                </c:pt>
                <c:pt idx="5">
                  <c:v>2.6938886052153066</c:v>
                </c:pt>
                <c:pt idx="6">
                  <c:v>4.8355690447013444</c:v>
                </c:pt>
                <c:pt idx="7">
                  <c:v>-3.9199556870762677</c:v>
                </c:pt>
                <c:pt idx="8">
                  <c:v>-3.0561022894384706</c:v>
                </c:pt>
                <c:pt idx="9">
                  <c:v>9.2520514379369985</c:v>
                </c:pt>
                <c:pt idx="10">
                  <c:v>7.2183827985256528</c:v>
                </c:pt>
                <c:pt idx="11">
                  <c:v>1.4554530282143219</c:v>
                </c:pt>
                <c:pt idx="12">
                  <c:v>-8.0770533129297917</c:v>
                </c:pt>
                <c:pt idx="13">
                  <c:v>41.653902259036983</c:v>
                </c:pt>
                <c:pt idx="14">
                  <c:v>22.624032935135418</c:v>
                </c:pt>
                <c:pt idx="15">
                  <c:v>-4.0015981523761894</c:v>
                </c:pt>
                <c:pt idx="16">
                  <c:v>6.2717052201472114</c:v>
                </c:pt>
                <c:pt idx="17">
                  <c:v>4.9999984279493219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7-4B34-9DFF-367C73E8F689}"/>
            </c:ext>
          </c:extLst>
        </c:ser>
        <c:ser>
          <c:idx val="1"/>
          <c:order val="1"/>
          <c:tx>
            <c:strRef>
              <c:f>'M BP'!$B$13</c:f>
              <c:strCache>
                <c:ptCount val="1"/>
                <c:pt idx="0">
                  <c:v>Servicios</c:v>
                </c:pt>
              </c:strCache>
            </c:strRef>
          </c:tx>
          <c:spPr>
            <a:ln w="28575" cap="rnd">
              <a:solidFill>
                <a:srgbClr val="00C1E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1EB"/>
              </a:solidFill>
              <a:ln w="9525">
                <a:solidFill>
                  <a:srgbClr val="00C1EB"/>
                </a:solidFill>
              </a:ln>
              <a:effectLst/>
            </c:spPr>
          </c:marker>
          <c:cat>
            <c:numRef>
              <c:f>'M BP'!$C$4:$T$4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 BP'!$C$13:$T$13</c:f>
              <c:numCache>
                <c:formatCode>#,##0.0</c:formatCode>
                <c:ptCount val="18"/>
                <c:pt idx="1">
                  <c:v>-10.10102886811228</c:v>
                </c:pt>
                <c:pt idx="2">
                  <c:v>12.334250688699044</c:v>
                </c:pt>
                <c:pt idx="3">
                  <c:v>8.7660402584652957</c:v>
                </c:pt>
                <c:pt idx="4">
                  <c:v>6.9585787714688365</c:v>
                </c:pt>
                <c:pt idx="5">
                  <c:v>3.1660981450525583</c:v>
                </c:pt>
                <c:pt idx="6">
                  <c:v>5.383244698529225</c:v>
                </c:pt>
                <c:pt idx="7">
                  <c:v>1.2618530389379998</c:v>
                </c:pt>
                <c:pt idx="8">
                  <c:v>0.94898618014663327</c:v>
                </c:pt>
                <c:pt idx="9">
                  <c:v>3.6581498410636328</c:v>
                </c:pt>
                <c:pt idx="10">
                  <c:v>7.0308328279668757</c:v>
                </c:pt>
                <c:pt idx="11">
                  <c:v>2.8194575001331685</c:v>
                </c:pt>
                <c:pt idx="12">
                  <c:v>-22.497498336403396</c:v>
                </c:pt>
                <c:pt idx="13">
                  <c:v>43.660181673723031</c:v>
                </c:pt>
                <c:pt idx="14">
                  <c:v>32.840956649665998</c:v>
                </c:pt>
                <c:pt idx="15">
                  <c:v>4.7393207271064171</c:v>
                </c:pt>
                <c:pt idx="16">
                  <c:v>14.316098036929063</c:v>
                </c:pt>
                <c:pt idx="17">
                  <c:v>8.4985879651180625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7-4B34-9DFF-367C73E8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2024"/>
        <c:axId val="453343992"/>
      </c:lineChart>
      <c:catAx>
        <c:axId val="45334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3992"/>
        <c:crosses val="autoZero"/>
        <c:auto val="1"/>
        <c:lblAlgn val="ctr"/>
        <c:lblOffset val="100"/>
        <c:noMultiLvlLbl val="0"/>
      </c:catAx>
      <c:valAx>
        <c:axId val="45334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45334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60613</xdr:colOff>
      <xdr:row>17</xdr:row>
      <xdr:rowOff>156726</xdr:rowOff>
    </xdr:from>
    <xdr:to>
      <xdr:col>7</xdr:col>
      <xdr:colOff>736021</xdr:colOff>
      <xdr:row>36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519545</xdr:colOff>
      <xdr:row>17</xdr:row>
      <xdr:rowOff>156726</xdr:rowOff>
    </xdr:from>
    <xdr:to>
      <xdr:col>17</xdr:col>
      <xdr:colOff>44825</xdr:colOff>
      <xdr:row>36</xdr:row>
      <xdr:rowOff>95248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60613</xdr:colOff>
      <xdr:row>17</xdr:row>
      <xdr:rowOff>113431</xdr:rowOff>
    </xdr:from>
    <xdr:to>
      <xdr:col>7</xdr:col>
      <xdr:colOff>736021</xdr:colOff>
      <xdr:row>36</xdr:row>
      <xdr:rowOff>51953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519545</xdr:colOff>
      <xdr:row>17</xdr:row>
      <xdr:rowOff>113431</xdr:rowOff>
    </xdr:from>
    <xdr:to>
      <xdr:col>17</xdr:col>
      <xdr:colOff>11207</xdr:colOff>
      <xdr:row>36</xdr:row>
      <xdr:rowOff>51953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guat.gob.gt/es/page/conciliacion-de-comercio-exterior-con-aduana-2008-en-adelan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nguat.gob.gt/es/page/conciliacion-de-comercio-exterior-con-aduana-2008-en-adelant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anguat.gob.gt/es/page/conciliacion-de-comercio-exterior-con-aduana-2008-en-adelant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nguat.gob.gt/es/page/conciliacion-de-comercio-exterior-con-aduana-2008-en-adela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R99"/>
  <sheetViews>
    <sheetView showGridLines="0" tabSelected="1" zoomScaleNormal="100" zoomScaleSheetLayoutView="100" workbookViewId="0">
      <pane xSplit="2" ySplit="6" topLeftCell="C7" activePane="bottomRight" state="frozen"/>
      <selection activeCell="A94" sqref="A94:XFD94"/>
      <selection pane="topRight" activeCell="A94" sqref="A94:XFD94"/>
      <selection pane="bottomLeft" activeCell="A94" sqref="A94:XFD94"/>
      <selection pane="bottomRight" activeCell="C7" sqref="C7"/>
    </sheetView>
  </sheetViews>
  <sheetFormatPr baseColWidth="10" defaultRowHeight="12.75"/>
  <cols>
    <col min="1" max="1" width="3.140625" style="3" customWidth="1"/>
    <col min="2" max="2" width="9.42578125" style="3" customWidth="1"/>
    <col min="3" max="11" width="12.42578125" style="3" customWidth="1"/>
    <col min="12" max="16384" width="11.42578125" style="3"/>
  </cols>
  <sheetData>
    <row r="1" spans="2:13" ht="15.75">
      <c r="B1" s="1"/>
      <c r="C1" s="2"/>
      <c r="D1" s="2"/>
      <c r="E1" s="2"/>
      <c r="F1" s="2"/>
      <c r="G1" s="2"/>
      <c r="H1" s="2"/>
      <c r="I1" s="2"/>
      <c r="J1" s="2"/>
      <c r="K1" s="2"/>
    </row>
    <row r="2" spans="2:13" ht="21"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</row>
    <row r="3" spans="2:13">
      <c r="B3" s="5" t="s">
        <v>22</v>
      </c>
      <c r="C3" s="2"/>
      <c r="D3" s="2"/>
      <c r="E3" s="2"/>
      <c r="F3" s="2"/>
      <c r="G3" s="2"/>
      <c r="H3" s="2"/>
      <c r="I3" s="2"/>
      <c r="J3" s="2"/>
      <c r="K3" s="2"/>
    </row>
    <row r="5" spans="2:13" s="6" customFormat="1" ht="29.25" customHeight="1">
      <c r="B5" s="47" t="s">
        <v>9</v>
      </c>
      <c r="C5" s="49" t="s">
        <v>0</v>
      </c>
      <c r="D5" s="49"/>
      <c r="E5" s="49"/>
      <c r="F5" s="49" t="s">
        <v>2</v>
      </c>
      <c r="G5" s="49"/>
      <c r="H5" s="49"/>
      <c r="I5" s="49" t="s">
        <v>5</v>
      </c>
      <c r="J5" s="49"/>
      <c r="K5" s="50"/>
    </row>
    <row r="6" spans="2:13" s="6" customFormat="1" ht="29.25" customHeight="1">
      <c r="B6" s="48"/>
      <c r="C6" s="22" t="s">
        <v>10</v>
      </c>
      <c r="D6" s="22" t="s">
        <v>19</v>
      </c>
      <c r="E6" s="22" t="s">
        <v>3</v>
      </c>
      <c r="F6" s="22" t="s">
        <v>10</v>
      </c>
      <c r="G6" s="22" t="s">
        <v>4</v>
      </c>
      <c r="H6" s="22" t="s">
        <v>3</v>
      </c>
      <c r="I6" s="22" t="s">
        <v>10</v>
      </c>
      <c r="J6" s="22" t="s">
        <v>4</v>
      </c>
      <c r="K6" s="23" t="s">
        <v>3</v>
      </c>
    </row>
    <row r="7" spans="2:13">
      <c r="B7" s="7">
        <v>2008</v>
      </c>
      <c r="C7" s="8">
        <f>+D7+E7</f>
        <v>8989.9652999999998</v>
      </c>
      <c r="D7" s="8">
        <v>6763.9510100000007</v>
      </c>
      <c r="E7" s="8">
        <v>2226.0142900000001</v>
      </c>
      <c r="F7" s="8">
        <f>SUM(G7:H7)</f>
        <v>100</v>
      </c>
      <c r="G7" s="8">
        <f>+D7/$C7*100</f>
        <v>75.238900087856848</v>
      </c>
      <c r="H7" s="8">
        <f>+E7/$C7*100</f>
        <v>24.761099912143155</v>
      </c>
      <c r="I7" s="8"/>
      <c r="J7" s="8"/>
      <c r="K7" s="8"/>
      <c r="L7" s="9"/>
      <c r="M7" s="9"/>
    </row>
    <row r="8" spans="2:13">
      <c r="B8" s="10" t="s">
        <v>11</v>
      </c>
      <c r="C8" s="11">
        <f t="shared" ref="C8:C71" si="0">+D8+E8</f>
        <v>2275.6697599999998</v>
      </c>
      <c r="D8" s="11">
        <v>1657.02313</v>
      </c>
      <c r="E8" s="11">
        <v>618.64662999999996</v>
      </c>
      <c r="F8" s="11">
        <f t="shared" ref="F8:F71" si="1">SUM(G8:H8)</f>
        <v>100.00000000000001</v>
      </c>
      <c r="G8" s="11">
        <f t="shared" ref="G8:H71" si="2">+D8/$C8*100</f>
        <v>72.814744877569595</v>
      </c>
      <c r="H8" s="11">
        <f t="shared" si="2"/>
        <v>27.185255122430419</v>
      </c>
      <c r="I8" s="11"/>
      <c r="J8" s="11"/>
      <c r="K8" s="11"/>
      <c r="L8" s="9"/>
      <c r="M8" s="9"/>
    </row>
    <row r="9" spans="2:13">
      <c r="B9" s="10" t="s">
        <v>12</v>
      </c>
      <c r="C9" s="11">
        <f t="shared" si="0"/>
        <v>2379.1071400000001</v>
      </c>
      <c r="D9" s="11">
        <v>1869.5018399999999</v>
      </c>
      <c r="E9" s="11">
        <v>509.6053</v>
      </c>
      <c r="F9" s="11">
        <f t="shared" si="1"/>
        <v>100</v>
      </c>
      <c r="G9" s="11">
        <f t="shared" si="2"/>
        <v>78.57997685635965</v>
      </c>
      <c r="H9" s="11">
        <f t="shared" si="2"/>
        <v>21.42002314364035</v>
      </c>
      <c r="I9" s="11"/>
      <c r="J9" s="11"/>
      <c r="K9" s="11"/>
      <c r="L9" s="9"/>
      <c r="M9" s="9"/>
    </row>
    <row r="10" spans="2:13">
      <c r="B10" s="10" t="s">
        <v>13</v>
      </c>
      <c r="C10" s="11">
        <f t="shared" si="0"/>
        <v>2354.3219300000001</v>
      </c>
      <c r="D10" s="11">
        <v>1799.46217</v>
      </c>
      <c r="E10" s="11">
        <v>554.85976000000005</v>
      </c>
      <c r="F10" s="11">
        <f t="shared" si="1"/>
        <v>99.999999999999986</v>
      </c>
      <c r="G10" s="11">
        <f t="shared" si="2"/>
        <v>76.432290209351265</v>
      </c>
      <c r="H10" s="11">
        <f t="shared" si="2"/>
        <v>23.567709790648724</v>
      </c>
      <c r="I10" s="11"/>
      <c r="J10" s="11"/>
      <c r="K10" s="11"/>
      <c r="L10" s="9"/>
      <c r="M10" s="9"/>
    </row>
    <row r="11" spans="2:13">
      <c r="B11" s="10" t="s">
        <v>14</v>
      </c>
      <c r="C11" s="11">
        <f t="shared" si="0"/>
        <v>1980.8664699999999</v>
      </c>
      <c r="D11" s="11">
        <v>1437.96387</v>
      </c>
      <c r="E11" s="11">
        <v>542.90260000000001</v>
      </c>
      <c r="F11" s="11">
        <f t="shared" si="1"/>
        <v>100.00000000000001</v>
      </c>
      <c r="G11" s="11">
        <f t="shared" si="2"/>
        <v>72.592670519583294</v>
      </c>
      <c r="H11" s="11">
        <f t="shared" si="2"/>
        <v>27.40732948041672</v>
      </c>
      <c r="I11" s="11"/>
      <c r="J11" s="11"/>
      <c r="K11" s="11"/>
      <c r="L11" s="9"/>
      <c r="M11" s="9"/>
    </row>
    <row r="12" spans="2:13">
      <c r="B12" s="12">
        <v>2009</v>
      </c>
      <c r="C12" s="13">
        <f t="shared" si="0"/>
        <v>8427.8561100000006</v>
      </c>
      <c r="D12" s="13">
        <v>6181.3355100000008</v>
      </c>
      <c r="E12" s="13">
        <v>2246.5205999999998</v>
      </c>
      <c r="F12" s="13">
        <f t="shared" si="1"/>
        <v>100</v>
      </c>
      <c r="G12" s="13">
        <f t="shared" si="2"/>
        <v>73.344103521957265</v>
      </c>
      <c r="H12" s="13">
        <f t="shared" si="2"/>
        <v>26.655896478042742</v>
      </c>
      <c r="I12" s="13">
        <f>+C12/C7*100-100</f>
        <v>-6.2526291397364844</v>
      </c>
      <c r="J12" s="13">
        <f t="shared" ref="J12:K12" si="3">+D12/D7*100-100</f>
        <v>-8.6135381397447475</v>
      </c>
      <c r="K12" s="13">
        <f t="shared" si="3"/>
        <v>0.92121196580457365</v>
      </c>
      <c r="L12" s="9"/>
      <c r="M12" s="9"/>
    </row>
    <row r="13" spans="2:13">
      <c r="B13" s="14" t="s">
        <v>11</v>
      </c>
      <c r="C13" s="15">
        <f t="shared" si="0"/>
        <v>2128.0804899999998</v>
      </c>
      <c r="D13" s="15">
        <v>1618.5528099999999</v>
      </c>
      <c r="E13" s="15">
        <v>509.52768000000003</v>
      </c>
      <c r="F13" s="15">
        <f t="shared" si="1"/>
        <v>100</v>
      </c>
      <c r="G13" s="15">
        <f t="shared" si="2"/>
        <v>76.056935703592671</v>
      </c>
      <c r="H13" s="15">
        <f t="shared" si="2"/>
        <v>23.943064296407325</v>
      </c>
      <c r="I13" s="15">
        <f t="shared" ref="I13:K28" si="4">+C13/C8*100-100</f>
        <v>-6.4855310992048345</v>
      </c>
      <c r="J13" s="15">
        <f t="shared" si="4"/>
        <v>-2.3216525649826139</v>
      </c>
      <c r="K13" s="15">
        <f t="shared" si="4"/>
        <v>-17.638332564747003</v>
      </c>
      <c r="L13" s="9"/>
      <c r="M13" s="9"/>
    </row>
    <row r="14" spans="2:13">
      <c r="B14" s="14" t="s">
        <v>12</v>
      </c>
      <c r="C14" s="15">
        <f t="shared" si="0"/>
        <v>2169.739</v>
      </c>
      <c r="D14" s="15">
        <v>1583.8627300000001</v>
      </c>
      <c r="E14" s="15">
        <v>585.87626999999998</v>
      </c>
      <c r="F14" s="15">
        <f t="shared" si="1"/>
        <v>100</v>
      </c>
      <c r="G14" s="15">
        <f t="shared" si="2"/>
        <v>72.997845823852543</v>
      </c>
      <c r="H14" s="15">
        <f t="shared" si="2"/>
        <v>27.002154176147453</v>
      </c>
      <c r="I14" s="15">
        <f t="shared" si="4"/>
        <v>-8.800282109194967</v>
      </c>
      <c r="J14" s="15">
        <f t="shared" si="4"/>
        <v>-15.278888947228836</v>
      </c>
      <c r="K14" s="15">
        <f t="shared" si="4"/>
        <v>14.966675189602626</v>
      </c>
      <c r="L14" s="9"/>
      <c r="M14" s="9"/>
    </row>
    <row r="15" spans="2:13">
      <c r="B15" s="14" t="s">
        <v>13</v>
      </c>
      <c r="C15" s="15">
        <f t="shared" si="0"/>
        <v>2020.0133599999999</v>
      </c>
      <c r="D15" s="15">
        <v>1460.5307700000001</v>
      </c>
      <c r="E15" s="15">
        <v>559.48258999999996</v>
      </c>
      <c r="F15" s="15">
        <f t="shared" si="1"/>
        <v>100</v>
      </c>
      <c r="G15" s="15">
        <f t="shared" si="2"/>
        <v>72.303025263159654</v>
      </c>
      <c r="H15" s="15">
        <f t="shared" si="2"/>
        <v>27.696974736840353</v>
      </c>
      <c r="I15" s="15">
        <f t="shared" si="4"/>
        <v>-14.199781505666905</v>
      </c>
      <c r="J15" s="15">
        <f t="shared" si="4"/>
        <v>-18.835150060420546</v>
      </c>
      <c r="K15" s="15">
        <f t="shared" si="4"/>
        <v>0.83315286731189531</v>
      </c>
      <c r="L15" s="9"/>
      <c r="M15" s="9"/>
    </row>
    <row r="16" spans="2:13">
      <c r="B16" s="14" t="s">
        <v>14</v>
      </c>
      <c r="C16" s="15">
        <f t="shared" si="0"/>
        <v>2110.0232599999999</v>
      </c>
      <c r="D16" s="15">
        <v>1518.3892000000001</v>
      </c>
      <c r="E16" s="15">
        <v>591.63405999999998</v>
      </c>
      <c r="F16" s="15">
        <f t="shared" si="1"/>
        <v>100</v>
      </c>
      <c r="G16" s="15">
        <f t="shared" si="2"/>
        <v>71.960780185901839</v>
      </c>
      <c r="H16" s="15">
        <f t="shared" si="2"/>
        <v>28.039219814098164</v>
      </c>
      <c r="I16" s="15">
        <f t="shared" si="4"/>
        <v>6.5202168826654798</v>
      </c>
      <c r="J16" s="15">
        <f t="shared" si="4"/>
        <v>5.5930007476474373</v>
      </c>
      <c r="K16" s="15">
        <f t="shared" si="4"/>
        <v>8.9760962647811908</v>
      </c>
      <c r="L16" s="9"/>
      <c r="M16" s="9"/>
    </row>
    <row r="17" spans="2:13">
      <c r="B17" s="7">
        <v>2010</v>
      </c>
      <c r="C17" s="8">
        <f t="shared" si="0"/>
        <v>9600.3367800000015</v>
      </c>
      <c r="D17" s="8">
        <v>7195.6114400000006</v>
      </c>
      <c r="E17" s="8">
        <v>2404.72534</v>
      </c>
      <c r="F17" s="8">
        <f t="shared" si="1"/>
        <v>99.999999999999986</v>
      </c>
      <c r="G17" s="8">
        <f t="shared" si="2"/>
        <v>74.951656435535995</v>
      </c>
      <c r="H17" s="8">
        <f t="shared" si="2"/>
        <v>25.048343564463991</v>
      </c>
      <c r="I17" s="8">
        <f t="shared" si="4"/>
        <v>13.911968295339122</v>
      </c>
      <c r="J17" s="8">
        <f t="shared" si="4"/>
        <v>16.408685928132044</v>
      </c>
      <c r="K17" s="8">
        <f t="shared" si="4"/>
        <v>7.042211854189091</v>
      </c>
      <c r="L17" s="9"/>
      <c r="M17" s="9"/>
    </row>
    <row r="18" spans="2:13">
      <c r="B18" s="10" t="s">
        <v>11</v>
      </c>
      <c r="C18" s="11">
        <f t="shared" si="0"/>
        <v>2455.5634700000001</v>
      </c>
      <c r="D18" s="11">
        <v>1855.76314</v>
      </c>
      <c r="E18" s="11">
        <v>599.80032999999992</v>
      </c>
      <c r="F18" s="11">
        <f t="shared" si="1"/>
        <v>100</v>
      </c>
      <c r="G18" s="11">
        <f t="shared" si="2"/>
        <v>75.573820944648602</v>
      </c>
      <c r="H18" s="11">
        <f t="shared" si="2"/>
        <v>24.426179055351394</v>
      </c>
      <c r="I18" s="11">
        <f t="shared" si="4"/>
        <v>15.388655717622797</v>
      </c>
      <c r="J18" s="11">
        <f t="shared" si="4"/>
        <v>14.655705302565949</v>
      </c>
      <c r="K18" s="11">
        <f t="shared" si="4"/>
        <v>17.716927567114666</v>
      </c>
      <c r="L18" s="9"/>
      <c r="M18" s="9"/>
    </row>
    <row r="19" spans="2:13">
      <c r="B19" s="10" t="s">
        <v>12</v>
      </c>
      <c r="C19" s="11">
        <f t="shared" si="0"/>
        <v>2454.0407699999996</v>
      </c>
      <c r="D19" s="11">
        <v>1890.0677599999999</v>
      </c>
      <c r="E19" s="11">
        <v>563.97300999999993</v>
      </c>
      <c r="F19" s="11">
        <f t="shared" si="1"/>
        <v>100.00000000000001</v>
      </c>
      <c r="G19" s="11">
        <f t="shared" si="2"/>
        <v>77.018596557383205</v>
      </c>
      <c r="H19" s="11">
        <f t="shared" si="2"/>
        <v>22.981403442616806</v>
      </c>
      <c r="I19" s="11">
        <f t="shared" si="4"/>
        <v>13.103040043065064</v>
      </c>
      <c r="J19" s="11">
        <f t="shared" si="4"/>
        <v>19.332801018684222</v>
      </c>
      <c r="K19" s="11">
        <f t="shared" si="4"/>
        <v>-3.7385470485090764</v>
      </c>
      <c r="L19" s="9"/>
      <c r="M19" s="9"/>
    </row>
    <row r="20" spans="2:13">
      <c r="B20" s="10" t="s">
        <v>13</v>
      </c>
      <c r="C20" s="11">
        <f t="shared" si="0"/>
        <v>2186.6298000000002</v>
      </c>
      <c r="D20" s="11">
        <v>1584.1789200000001</v>
      </c>
      <c r="E20" s="11">
        <v>602.4508800000001</v>
      </c>
      <c r="F20" s="11">
        <f t="shared" si="1"/>
        <v>100</v>
      </c>
      <c r="G20" s="11">
        <f t="shared" si="2"/>
        <v>72.448428170145675</v>
      </c>
      <c r="H20" s="11">
        <f t="shared" si="2"/>
        <v>27.551571829854325</v>
      </c>
      <c r="I20" s="11">
        <f t="shared" si="4"/>
        <v>8.2482840608539334</v>
      </c>
      <c r="J20" s="11">
        <f t="shared" si="4"/>
        <v>8.4659736405279489</v>
      </c>
      <c r="K20" s="11">
        <f t="shared" si="4"/>
        <v>7.6800048416162809</v>
      </c>
      <c r="L20" s="9"/>
      <c r="M20" s="9"/>
    </row>
    <row r="21" spans="2:13">
      <c r="B21" s="10" t="s">
        <v>14</v>
      </c>
      <c r="C21" s="11">
        <f t="shared" si="0"/>
        <v>2504.1027399999998</v>
      </c>
      <c r="D21" s="11">
        <v>1865.6016199999999</v>
      </c>
      <c r="E21" s="11">
        <v>638.50112000000001</v>
      </c>
      <c r="F21" s="11">
        <f t="shared" si="1"/>
        <v>100.00000000000001</v>
      </c>
      <c r="G21" s="11">
        <f t="shared" si="2"/>
        <v>74.501800193709315</v>
      </c>
      <c r="H21" s="11">
        <f t="shared" si="2"/>
        <v>25.4981998062907</v>
      </c>
      <c r="I21" s="11">
        <f t="shared" si="4"/>
        <v>18.676546722048926</v>
      </c>
      <c r="J21" s="11">
        <f t="shared" si="4"/>
        <v>22.867155535616291</v>
      </c>
      <c r="K21" s="11">
        <f t="shared" si="4"/>
        <v>7.9216297993391436</v>
      </c>
      <c r="L21" s="9"/>
      <c r="M21" s="9"/>
    </row>
    <row r="22" spans="2:13">
      <c r="B22" s="12">
        <v>2011</v>
      </c>
      <c r="C22" s="13">
        <f t="shared" si="0"/>
        <v>11561.043170000001</v>
      </c>
      <c r="D22" s="13">
        <v>8968.6987800000006</v>
      </c>
      <c r="E22" s="13">
        <v>2592.3443900000002</v>
      </c>
      <c r="F22" s="13">
        <f t="shared" si="1"/>
        <v>100</v>
      </c>
      <c r="G22" s="13">
        <f t="shared" si="2"/>
        <v>77.576898971133247</v>
      </c>
      <c r="H22" s="13">
        <f t="shared" si="2"/>
        <v>22.423101028866757</v>
      </c>
      <c r="I22" s="13">
        <f t="shared" si="4"/>
        <v>20.423308420644787</v>
      </c>
      <c r="J22" s="13">
        <f t="shared" si="4"/>
        <v>24.641232434307199</v>
      </c>
      <c r="K22" s="13">
        <f t="shared" si="4"/>
        <v>7.8020989291026694</v>
      </c>
      <c r="L22" s="9"/>
      <c r="M22" s="9"/>
    </row>
    <row r="23" spans="2:13">
      <c r="B23" s="14" t="s">
        <v>11</v>
      </c>
      <c r="C23" s="15">
        <f t="shared" si="0"/>
        <v>3003.0590300000003</v>
      </c>
      <c r="D23" s="15">
        <v>2375.4805700000002</v>
      </c>
      <c r="E23" s="15">
        <v>627.57845999999995</v>
      </c>
      <c r="F23" s="15">
        <f t="shared" si="1"/>
        <v>100</v>
      </c>
      <c r="G23" s="15">
        <f t="shared" si="2"/>
        <v>79.10202717527001</v>
      </c>
      <c r="H23" s="15">
        <f t="shared" si="2"/>
        <v>20.897972824729987</v>
      </c>
      <c r="I23" s="15">
        <f t="shared" si="4"/>
        <v>22.296127413884363</v>
      </c>
      <c r="J23" s="15">
        <f t="shared" si="4"/>
        <v>28.005590735033138</v>
      </c>
      <c r="K23" s="15">
        <f t="shared" si="4"/>
        <v>4.6312295293335524</v>
      </c>
      <c r="L23" s="9"/>
      <c r="M23" s="9"/>
    </row>
    <row r="24" spans="2:13">
      <c r="B24" s="14" t="s">
        <v>12</v>
      </c>
      <c r="C24" s="15">
        <f t="shared" si="0"/>
        <v>2922.3668699999998</v>
      </c>
      <c r="D24" s="15">
        <v>2336.09069</v>
      </c>
      <c r="E24" s="15">
        <v>586.27617999999995</v>
      </c>
      <c r="F24" s="15">
        <f t="shared" si="1"/>
        <v>100</v>
      </c>
      <c r="G24" s="15">
        <f t="shared" si="2"/>
        <v>79.938310072615906</v>
      </c>
      <c r="H24" s="15">
        <f t="shared" si="2"/>
        <v>20.061689927384098</v>
      </c>
      <c r="I24" s="15">
        <f t="shared" si="4"/>
        <v>19.083876100395855</v>
      </c>
      <c r="J24" s="15">
        <f t="shared" si="4"/>
        <v>23.598250784405735</v>
      </c>
      <c r="K24" s="15">
        <f t="shared" si="4"/>
        <v>3.9546520142869923</v>
      </c>
      <c r="L24" s="9"/>
      <c r="M24" s="9"/>
    </row>
    <row r="25" spans="2:13">
      <c r="B25" s="14" t="s">
        <v>13</v>
      </c>
      <c r="C25" s="15">
        <f t="shared" si="0"/>
        <v>2808.5438799999997</v>
      </c>
      <c r="D25" s="15">
        <v>2113.4063299999998</v>
      </c>
      <c r="E25" s="15">
        <v>695.13755000000003</v>
      </c>
      <c r="F25" s="15">
        <f t="shared" si="1"/>
        <v>100</v>
      </c>
      <c r="G25" s="15">
        <f t="shared" si="2"/>
        <v>75.249183217319001</v>
      </c>
      <c r="H25" s="15">
        <f t="shared" si="2"/>
        <v>24.750816782680999</v>
      </c>
      <c r="I25" s="15">
        <f t="shared" si="4"/>
        <v>28.441672202583163</v>
      </c>
      <c r="J25" s="15">
        <f t="shared" si="4"/>
        <v>33.407047860477775</v>
      </c>
      <c r="K25" s="15">
        <f t="shared" si="4"/>
        <v>15.384933955113468</v>
      </c>
      <c r="L25" s="9"/>
      <c r="M25" s="9"/>
    </row>
    <row r="26" spans="2:13">
      <c r="B26" s="14" t="s">
        <v>14</v>
      </c>
      <c r="C26" s="15">
        <f t="shared" si="0"/>
        <v>2827.0733900000005</v>
      </c>
      <c r="D26" s="15">
        <v>2143.7211900000002</v>
      </c>
      <c r="E26" s="15">
        <v>683.35220000000004</v>
      </c>
      <c r="F26" s="15">
        <f t="shared" si="1"/>
        <v>99.999999999999986</v>
      </c>
      <c r="G26" s="15">
        <f t="shared" si="2"/>
        <v>75.8282822647204</v>
      </c>
      <c r="H26" s="15">
        <f t="shared" si="2"/>
        <v>24.171717735279589</v>
      </c>
      <c r="I26" s="15">
        <f t="shared" si="4"/>
        <v>12.897659702253293</v>
      </c>
      <c r="J26" s="15">
        <f t="shared" si="4"/>
        <v>14.907768465595581</v>
      </c>
      <c r="K26" s="15">
        <f t="shared" si="4"/>
        <v>7.024432470846719</v>
      </c>
      <c r="L26" s="9"/>
      <c r="M26" s="9"/>
    </row>
    <row r="27" spans="2:13">
      <c r="B27" s="7">
        <v>2012</v>
      </c>
      <c r="C27" s="8">
        <f t="shared" si="0"/>
        <v>11374.90395</v>
      </c>
      <c r="D27" s="8">
        <v>8579.6395699999994</v>
      </c>
      <c r="E27" s="8">
        <v>2795.2643799999996</v>
      </c>
      <c r="F27" s="8">
        <f t="shared" si="1"/>
        <v>100</v>
      </c>
      <c r="G27" s="8">
        <f t="shared" si="2"/>
        <v>75.426039707350668</v>
      </c>
      <c r="H27" s="8">
        <f t="shared" si="2"/>
        <v>24.573960292649325</v>
      </c>
      <c r="I27" s="8">
        <f t="shared" si="4"/>
        <v>-1.6100555742497136</v>
      </c>
      <c r="J27" s="8">
        <f t="shared" si="4"/>
        <v>-4.3379671850234871</v>
      </c>
      <c r="K27" s="8">
        <f t="shared" si="4"/>
        <v>7.8276632835809039</v>
      </c>
      <c r="L27" s="9"/>
      <c r="M27" s="9"/>
    </row>
    <row r="28" spans="2:13">
      <c r="B28" s="10" t="s">
        <v>11</v>
      </c>
      <c r="C28" s="11">
        <f t="shared" si="0"/>
        <v>2995.6573399999997</v>
      </c>
      <c r="D28" s="11">
        <v>2316.4141399999999</v>
      </c>
      <c r="E28" s="11">
        <v>679.2432</v>
      </c>
      <c r="F28" s="11">
        <f t="shared" si="1"/>
        <v>100</v>
      </c>
      <c r="G28" s="11">
        <f t="shared" si="2"/>
        <v>77.325737796165967</v>
      </c>
      <c r="H28" s="11">
        <f t="shared" si="2"/>
        <v>22.674262203834036</v>
      </c>
      <c r="I28" s="11">
        <f t="shared" si="4"/>
        <v>-0.24647167858037733</v>
      </c>
      <c r="J28" s="11">
        <f t="shared" si="4"/>
        <v>-2.4865044465507964</v>
      </c>
      <c r="K28" s="11">
        <f t="shared" si="4"/>
        <v>8.2323953565901746</v>
      </c>
      <c r="L28" s="9"/>
      <c r="M28" s="9"/>
    </row>
    <row r="29" spans="2:13">
      <c r="B29" s="10" t="s">
        <v>12</v>
      </c>
      <c r="C29" s="11">
        <f t="shared" si="0"/>
        <v>2852.47334</v>
      </c>
      <c r="D29" s="11">
        <v>2216.0938900000001</v>
      </c>
      <c r="E29" s="11">
        <v>636.37944999999991</v>
      </c>
      <c r="F29" s="11">
        <f t="shared" si="1"/>
        <v>100</v>
      </c>
      <c r="G29" s="11">
        <f t="shared" si="2"/>
        <v>77.690257746633321</v>
      </c>
      <c r="H29" s="11">
        <f t="shared" si="2"/>
        <v>22.309742253366686</v>
      </c>
      <c r="I29" s="11">
        <f t="shared" ref="I29:K44" si="5">+C29/C24*100-100</f>
        <v>-2.3916754161670326</v>
      </c>
      <c r="J29" s="11">
        <f t="shared" si="5"/>
        <v>-5.136649896070594</v>
      </c>
      <c r="K29" s="11">
        <f t="shared" si="5"/>
        <v>8.546018362881469</v>
      </c>
      <c r="L29" s="9"/>
      <c r="M29" s="9"/>
    </row>
    <row r="30" spans="2:13">
      <c r="B30" s="10" t="s">
        <v>13</v>
      </c>
      <c r="C30" s="11">
        <f t="shared" si="0"/>
        <v>2769.64149</v>
      </c>
      <c r="D30" s="11">
        <v>2027.2531200000001</v>
      </c>
      <c r="E30" s="11">
        <v>742.38837000000012</v>
      </c>
      <c r="F30" s="11">
        <f t="shared" si="1"/>
        <v>100.00000000000001</v>
      </c>
      <c r="G30" s="11">
        <f t="shared" si="2"/>
        <v>73.195506614106947</v>
      </c>
      <c r="H30" s="11">
        <f t="shared" si="2"/>
        <v>26.804493385893064</v>
      </c>
      <c r="I30" s="11">
        <f t="shared" si="5"/>
        <v>-1.38514446140681</v>
      </c>
      <c r="J30" s="11">
        <f t="shared" si="5"/>
        <v>-4.0765095087038787</v>
      </c>
      <c r="K30" s="11">
        <f t="shared" si="5"/>
        <v>6.7973338514082542</v>
      </c>
      <c r="L30" s="9"/>
      <c r="M30" s="9"/>
    </row>
    <row r="31" spans="2:13">
      <c r="B31" s="10" t="s">
        <v>14</v>
      </c>
      <c r="C31" s="11">
        <f t="shared" si="0"/>
        <v>2757.1317799999997</v>
      </c>
      <c r="D31" s="11">
        <v>2019.87842</v>
      </c>
      <c r="E31" s="11">
        <v>737.25335999999993</v>
      </c>
      <c r="F31" s="11">
        <f t="shared" si="1"/>
        <v>100.00000000000001</v>
      </c>
      <c r="G31" s="11">
        <f t="shared" si="2"/>
        <v>73.260133398484143</v>
      </c>
      <c r="H31" s="11">
        <f t="shared" si="2"/>
        <v>26.739866601515871</v>
      </c>
      <c r="I31" s="11">
        <f t="shared" si="5"/>
        <v>-2.4739934324803983</v>
      </c>
      <c r="J31" s="11">
        <f t="shared" si="5"/>
        <v>-5.7769998532318567</v>
      </c>
      <c r="K31" s="11">
        <f t="shared" si="5"/>
        <v>7.8877568551033903</v>
      </c>
      <c r="L31" s="9"/>
      <c r="M31" s="9"/>
    </row>
    <row r="32" spans="2:13">
      <c r="B32" s="12">
        <v>2013</v>
      </c>
      <c r="C32" s="13">
        <f t="shared" si="0"/>
        <v>11660.25184367476</v>
      </c>
      <c r="D32" s="13">
        <v>8663.1070299999992</v>
      </c>
      <c r="E32" s="13">
        <v>2997.1448136747613</v>
      </c>
      <c r="F32" s="13">
        <f t="shared" si="1"/>
        <v>100</v>
      </c>
      <c r="G32" s="13">
        <f t="shared" si="2"/>
        <v>74.296054203146582</v>
      </c>
      <c r="H32" s="13">
        <f t="shared" si="2"/>
        <v>25.703945796853418</v>
      </c>
      <c r="I32" s="13">
        <f t="shared" si="5"/>
        <v>2.5085740937158363</v>
      </c>
      <c r="J32" s="13">
        <f t="shared" si="5"/>
        <v>0.97285508696491263</v>
      </c>
      <c r="K32" s="13">
        <f t="shared" si="5"/>
        <v>7.2222303950641589</v>
      </c>
      <c r="L32" s="9"/>
      <c r="M32" s="9"/>
    </row>
    <row r="33" spans="2:13">
      <c r="B33" s="14" t="s">
        <v>11</v>
      </c>
      <c r="C33" s="15">
        <f t="shared" si="0"/>
        <v>3040.7588217000293</v>
      </c>
      <c r="D33" s="15">
        <v>2290.2890699999998</v>
      </c>
      <c r="E33" s="15">
        <v>750.46975170002929</v>
      </c>
      <c r="F33" s="15">
        <f t="shared" si="1"/>
        <v>99.999999999999986</v>
      </c>
      <c r="G33" s="15">
        <f t="shared" si="2"/>
        <v>75.319655529916162</v>
      </c>
      <c r="H33" s="15">
        <f t="shared" si="2"/>
        <v>24.680344470083824</v>
      </c>
      <c r="I33" s="15">
        <f t="shared" si="5"/>
        <v>1.5055621047776384</v>
      </c>
      <c r="J33" s="15">
        <f t="shared" si="5"/>
        <v>-1.1278238009719672</v>
      </c>
      <c r="K33" s="15">
        <f t="shared" si="5"/>
        <v>10.486163380072</v>
      </c>
      <c r="L33" s="9"/>
      <c r="M33" s="9"/>
    </row>
    <row r="34" spans="2:13">
      <c r="B34" s="14" t="s">
        <v>12</v>
      </c>
      <c r="C34" s="15">
        <f t="shared" si="0"/>
        <v>2989.658457414987</v>
      </c>
      <c r="D34" s="15">
        <v>2307.8343500000001</v>
      </c>
      <c r="E34" s="15">
        <v>681.82410741498688</v>
      </c>
      <c r="F34" s="15">
        <f t="shared" si="1"/>
        <v>100</v>
      </c>
      <c r="G34" s="15">
        <f t="shared" si="2"/>
        <v>77.193913046357565</v>
      </c>
      <c r="H34" s="15">
        <f t="shared" si="2"/>
        <v>22.806086953642428</v>
      </c>
      <c r="I34" s="15">
        <f t="shared" si="5"/>
        <v>4.8093391616058625</v>
      </c>
      <c r="J34" s="15">
        <f t="shared" si="5"/>
        <v>4.139737057801284</v>
      </c>
      <c r="K34" s="15">
        <f t="shared" si="5"/>
        <v>7.1411258510919851</v>
      </c>
      <c r="L34" s="9"/>
      <c r="M34" s="9"/>
    </row>
    <row r="35" spans="2:13">
      <c r="B35" s="14" t="s">
        <v>13</v>
      </c>
      <c r="C35" s="15">
        <f t="shared" si="0"/>
        <v>2770.8697463727785</v>
      </c>
      <c r="D35" s="15">
        <v>2005.8816300000001</v>
      </c>
      <c r="E35" s="15">
        <v>764.98811637277822</v>
      </c>
      <c r="F35" s="15">
        <f t="shared" si="1"/>
        <v>99.999999999999986</v>
      </c>
      <c r="G35" s="15">
        <f t="shared" si="2"/>
        <v>72.391769141288933</v>
      </c>
      <c r="H35" s="15">
        <f t="shared" si="2"/>
        <v>27.608230858711057</v>
      </c>
      <c r="I35" s="15">
        <f t="shared" si="5"/>
        <v>4.4347124969547735E-2</v>
      </c>
      <c r="J35" s="15">
        <f t="shared" si="5"/>
        <v>-1.0542092543431352</v>
      </c>
      <c r="K35" s="15">
        <f t="shared" si="5"/>
        <v>3.0441945598875861</v>
      </c>
      <c r="L35" s="9"/>
      <c r="M35" s="9"/>
    </row>
    <row r="36" spans="2:13">
      <c r="B36" s="14" t="s">
        <v>14</v>
      </c>
      <c r="C36" s="15">
        <f t="shared" si="0"/>
        <v>2858.9648181869666</v>
      </c>
      <c r="D36" s="15">
        <v>2059.1019799999999</v>
      </c>
      <c r="E36" s="15">
        <v>799.86283818696654</v>
      </c>
      <c r="F36" s="15">
        <f t="shared" si="1"/>
        <v>100</v>
      </c>
      <c r="G36" s="15">
        <f t="shared" si="2"/>
        <v>72.022641443548594</v>
      </c>
      <c r="H36" s="15">
        <f t="shared" si="2"/>
        <v>27.977358556451403</v>
      </c>
      <c r="I36" s="15">
        <f t="shared" si="5"/>
        <v>3.6934410943160145</v>
      </c>
      <c r="J36" s="15">
        <f t="shared" si="5"/>
        <v>1.9418772739796708</v>
      </c>
      <c r="K36" s="15">
        <f t="shared" si="5"/>
        <v>8.4922608134287287</v>
      </c>
      <c r="L36" s="9"/>
      <c r="M36" s="9"/>
    </row>
    <row r="37" spans="2:13">
      <c r="B37" s="7">
        <v>2014</v>
      </c>
      <c r="C37" s="8">
        <f t="shared" si="0"/>
        <v>12571.944158390272</v>
      </c>
      <c r="D37" s="8">
        <v>9375.3300500000005</v>
      </c>
      <c r="E37" s="8">
        <v>3196.6141083902712</v>
      </c>
      <c r="F37" s="8">
        <f t="shared" si="1"/>
        <v>100.00000000000001</v>
      </c>
      <c r="G37" s="8">
        <f t="shared" si="2"/>
        <v>74.573430583869467</v>
      </c>
      <c r="H37" s="8">
        <f t="shared" si="2"/>
        <v>25.426569416130544</v>
      </c>
      <c r="I37" s="8">
        <f t="shared" si="5"/>
        <v>7.8188046616683522</v>
      </c>
      <c r="J37" s="8">
        <f t="shared" si="5"/>
        <v>8.2213346497232607</v>
      </c>
      <c r="K37" s="8">
        <f t="shared" si="5"/>
        <v>6.6553105410660294</v>
      </c>
      <c r="L37" s="9"/>
      <c r="M37" s="9"/>
    </row>
    <row r="38" spans="2:13">
      <c r="B38" s="10" t="s">
        <v>11</v>
      </c>
      <c r="C38" s="11">
        <f t="shared" si="0"/>
        <v>3116.3228253875072</v>
      </c>
      <c r="D38" s="11">
        <v>2312.7728400000001</v>
      </c>
      <c r="E38" s="11">
        <v>803.54998538750715</v>
      </c>
      <c r="F38" s="11">
        <f t="shared" si="1"/>
        <v>100</v>
      </c>
      <c r="G38" s="11">
        <f t="shared" si="2"/>
        <v>74.214802816919729</v>
      </c>
      <c r="H38" s="11">
        <f t="shared" si="2"/>
        <v>25.785197183080278</v>
      </c>
      <c r="I38" s="11">
        <f t="shared" si="5"/>
        <v>2.4850377198028468</v>
      </c>
      <c r="J38" s="11">
        <f t="shared" si="5"/>
        <v>0.98170009604945108</v>
      </c>
      <c r="K38" s="11">
        <f t="shared" si="5"/>
        <v>7.072934461014043</v>
      </c>
      <c r="L38" s="9"/>
      <c r="M38" s="9"/>
    </row>
    <row r="39" spans="2:13">
      <c r="B39" s="10" t="s">
        <v>12</v>
      </c>
      <c r="C39" s="11">
        <f t="shared" si="0"/>
        <v>3186.5205274456375</v>
      </c>
      <c r="D39" s="11">
        <v>2432.9259200000001</v>
      </c>
      <c r="E39" s="11">
        <v>753.59460744563717</v>
      </c>
      <c r="F39" s="11">
        <f t="shared" si="1"/>
        <v>100</v>
      </c>
      <c r="G39" s="11">
        <f t="shared" si="2"/>
        <v>76.350549103484667</v>
      </c>
      <c r="H39" s="11">
        <f t="shared" si="2"/>
        <v>23.649450896515326</v>
      </c>
      <c r="I39" s="11">
        <f t="shared" si="5"/>
        <v>6.5847678868598223</v>
      </c>
      <c r="J39" s="11">
        <f t="shared" si="5"/>
        <v>5.4203010714352331</v>
      </c>
      <c r="K39" s="11">
        <f t="shared" si="5"/>
        <v>10.52624852218193</v>
      </c>
      <c r="L39" s="9"/>
      <c r="M39" s="9"/>
    </row>
    <row r="40" spans="2:13">
      <c r="B40" s="10" t="s">
        <v>13</v>
      </c>
      <c r="C40" s="11">
        <f t="shared" si="0"/>
        <v>3142.1279123329537</v>
      </c>
      <c r="D40" s="11">
        <v>2324.7371800000001</v>
      </c>
      <c r="E40" s="11">
        <v>817.39073233295358</v>
      </c>
      <c r="F40" s="11">
        <f t="shared" si="1"/>
        <v>100</v>
      </c>
      <c r="G40" s="11">
        <f t="shared" si="2"/>
        <v>73.986077106388052</v>
      </c>
      <c r="H40" s="11">
        <f t="shared" si="2"/>
        <v>26.013922893611952</v>
      </c>
      <c r="I40" s="11">
        <f t="shared" si="5"/>
        <v>13.398614873404725</v>
      </c>
      <c r="J40" s="11">
        <f t="shared" si="5"/>
        <v>15.896030215900623</v>
      </c>
      <c r="K40" s="11">
        <f t="shared" si="5"/>
        <v>6.8501215690309607</v>
      </c>
      <c r="L40" s="9"/>
      <c r="M40" s="9"/>
    </row>
    <row r="41" spans="2:13">
      <c r="B41" s="10" t="s">
        <v>14</v>
      </c>
      <c r="C41" s="11">
        <f t="shared" si="0"/>
        <v>3126.9728932241733</v>
      </c>
      <c r="D41" s="11">
        <v>2304.8941100000002</v>
      </c>
      <c r="E41" s="11">
        <v>822.07878322417287</v>
      </c>
      <c r="F41" s="11">
        <f t="shared" si="1"/>
        <v>99.999999999999986</v>
      </c>
      <c r="G41" s="11">
        <f t="shared" si="2"/>
        <v>73.710076444681278</v>
      </c>
      <c r="H41" s="11">
        <f t="shared" si="2"/>
        <v>26.289923555318705</v>
      </c>
      <c r="I41" s="11">
        <f t="shared" si="5"/>
        <v>9.3743047599713378</v>
      </c>
      <c r="J41" s="11">
        <f t="shared" si="5"/>
        <v>11.936860456032392</v>
      </c>
      <c r="K41" s="11">
        <f t="shared" si="5"/>
        <v>2.7774693330625126</v>
      </c>
      <c r="L41" s="9"/>
      <c r="M41" s="9"/>
    </row>
    <row r="42" spans="2:13">
      <c r="B42" s="12">
        <v>2015</v>
      </c>
      <c r="C42" s="13">
        <f t="shared" si="0"/>
        <v>12327.469538390731</v>
      </c>
      <c r="D42" s="13">
        <v>9084.8830400000006</v>
      </c>
      <c r="E42" s="13">
        <v>3242.5864983907295</v>
      </c>
      <c r="F42" s="13">
        <f t="shared" si="1"/>
        <v>100</v>
      </c>
      <c r="G42" s="13">
        <f t="shared" si="2"/>
        <v>73.696252192775418</v>
      </c>
      <c r="H42" s="13">
        <f t="shared" si="2"/>
        <v>26.303747807224575</v>
      </c>
      <c r="I42" s="13">
        <f t="shared" si="5"/>
        <v>-1.9446047239748765</v>
      </c>
      <c r="J42" s="13">
        <f t="shared" si="5"/>
        <v>-3.0979923741458038</v>
      </c>
      <c r="K42" s="13">
        <f t="shared" si="5"/>
        <v>1.438158890677272</v>
      </c>
      <c r="L42" s="9"/>
      <c r="M42" s="9"/>
    </row>
    <row r="43" spans="2:13">
      <c r="B43" s="14" t="s">
        <v>11</v>
      </c>
      <c r="C43" s="15">
        <f t="shared" si="0"/>
        <v>3175.8930814671876</v>
      </c>
      <c r="D43" s="15">
        <v>2382.8733499999998</v>
      </c>
      <c r="E43" s="15">
        <v>793.01973146718774</v>
      </c>
      <c r="F43" s="15">
        <f t="shared" si="1"/>
        <v>100</v>
      </c>
      <c r="G43" s="15">
        <f t="shared" si="2"/>
        <v>75.030024275854046</v>
      </c>
      <c r="H43" s="15">
        <f t="shared" si="2"/>
        <v>24.969975724145957</v>
      </c>
      <c r="I43" s="15">
        <f t="shared" si="5"/>
        <v>1.9115560042234421</v>
      </c>
      <c r="J43" s="15">
        <f t="shared" si="5"/>
        <v>3.0310157914168485</v>
      </c>
      <c r="K43" s="15">
        <f t="shared" si="5"/>
        <v>-1.3104665685783345</v>
      </c>
      <c r="L43" s="9"/>
      <c r="M43" s="9"/>
    </row>
    <row r="44" spans="2:13">
      <c r="B44" s="14" t="s">
        <v>12</v>
      </c>
      <c r="C44" s="15">
        <f t="shared" si="0"/>
        <v>3192.7175703084158</v>
      </c>
      <c r="D44" s="15">
        <v>2421.22813</v>
      </c>
      <c r="E44" s="15">
        <v>771.48944030841608</v>
      </c>
      <c r="F44" s="15">
        <f t="shared" si="1"/>
        <v>100</v>
      </c>
      <c r="G44" s="15">
        <f t="shared" si="2"/>
        <v>75.835963459997174</v>
      </c>
      <c r="H44" s="15">
        <f t="shared" si="2"/>
        <v>24.164036540002829</v>
      </c>
      <c r="I44" s="15">
        <f t="shared" si="5"/>
        <v>0.19447679088845859</v>
      </c>
      <c r="J44" s="15">
        <f t="shared" si="5"/>
        <v>-0.48081159824218389</v>
      </c>
      <c r="K44" s="15">
        <f t="shared" si="5"/>
        <v>2.3745967242831938</v>
      </c>
      <c r="L44" s="9"/>
      <c r="M44" s="9"/>
    </row>
    <row r="45" spans="2:13">
      <c r="B45" s="14" t="s">
        <v>13</v>
      </c>
      <c r="C45" s="15">
        <f t="shared" si="0"/>
        <v>3050.9952687371961</v>
      </c>
      <c r="D45" s="15">
        <v>2222.6089200000001</v>
      </c>
      <c r="E45" s="15">
        <v>828.38634873719593</v>
      </c>
      <c r="F45" s="15">
        <f t="shared" si="1"/>
        <v>100</v>
      </c>
      <c r="G45" s="15">
        <f t="shared" si="2"/>
        <v>72.848651807970057</v>
      </c>
      <c r="H45" s="15">
        <f t="shared" si="2"/>
        <v>27.15134819202995</v>
      </c>
      <c r="I45" s="15">
        <f t="shared" ref="I45:K60" si="6">+C45/C40*100-100</f>
        <v>-2.9003479851364062</v>
      </c>
      <c r="J45" s="15">
        <f t="shared" si="6"/>
        <v>-4.3931099342593143</v>
      </c>
      <c r="K45" s="15">
        <f t="shared" si="6"/>
        <v>1.3452093312655222</v>
      </c>
      <c r="L45" s="9"/>
      <c r="M45" s="9"/>
    </row>
    <row r="46" spans="2:13">
      <c r="B46" s="14" t="s">
        <v>14</v>
      </c>
      <c r="C46" s="15">
        <f t="shared" si="0"/>
        <v>2907.8636178779298</v>
      </c>
      <c r="D46" s="15">
        <v>2058.1726399999998</v>
      </c>
      <c r="E46" s="15">
        <v>849.69097787792998</v>
      </c>
      <c r="F46" s="15">
        <f t="shared" si="1"/>
        <v>99.999999999999986</v>
      </c>
      <c r="G46" s="15">
        <f t="shared" si="2"/>
        <v>70.779545070342436</v>
      </c>
      <c r="H46" s="15">
        <f t="shared" si="2"/>
        <v>29.220454929657553</v>
      </c>
      <c r="I46" s="15">
        <f t="shared" si="6"/>
        <v>-7.0070730648490951</v>
      </c>
      <c r="J46" s="15">
        <f t="shared" si="6"/>
        <v>-10.704243155014197</v>
      </c>
      <c r="K46" s="15">
        <f t="shared" si="6"/>
        <v>3.358825847014657</v>
      </c>
      <c r="L46" s="9"/>
      <c r="M46" s="9"/>
    </row>
    <row r="47" spans="2:13">
      <c r="B47" s="7">
        <v>2016</v>
      </c>
      <c r="C47" s="8">
        <f t="shared" si="0"/>
        <v>12386.653928</v>
      </c>
      <c r="D47" s="8">
        <v>8972.5422399999989</v>
      </c>
      <c r="E47" s="8">
        <v>3414.111688</v>
      </c>
      <c r="F47" s="8">
        <f t="shared" si="1"/>
        <v>100</v>
      </c>
      <c r="G47" s="8">
        <f t="shared" si="2"/>
        <v>72.437175464453645</v>
      </c>
      <c r="H47" s="8">
        <f t="shared" si="2"/>
        <v>27.562824535546355</v>
      </c>
      <c r="I47" s="8">
        <f t="shared" si="6"/>
        <v>0.48010169017214821</v>
      </c>
      <c r="J47" s="8">
        <f t="shared" si="6"/>
        <v>-1.2365684787066016</v>
      </c>
      <c r="K47" s="8">
        <f t="shared" si="6"/>
        <v>5.2897645041819885</v>
      </c>
      <c r="L47" s="9"/>
      <c r="M47" s="9"/>
    </row>
    <row r="48" spans="2:13">
      <c r="B48" s="10" t="s">
        <v>11</v>
      </c>
      <c r="C48" s="11">
        <f t="shared" si="0"/>
        <v>3112.1570852025598</v>
      </c>
      <c r="D48" s="11">
        <v>2239.0230499999998</v>
      </c>
      <c r="E48" s="11">
        <v>873.13403520255986</v>
      </c>
      <c r="F48" s="11">
        <f t="shared" si="1"/>
        <v>100</v>
      </c>
      <c r="G48" s="11">
        <f t="shared" si="2"/>
        <v>71.944409896464762</v>
      </c>
      <c r="H48" s="11">
        <f t="shared" si="2"/>
        <v>28.055590103535234</v>
      </c>
      <c r="I48" s="11">
        <f t="shared" si="6"/>
        <v>-2.0068684502182066</v>
      </c>
      <c r="J48" s="11">
        <f t="shared" si="6"/>
        <v>-6.0368420335894086</v>
      </c>
      <c r="K48" s="11">
        <f t="shared" si="6"/>
        <v>10.102435104250247</v>
      </c>
      <c r="L48" s="9"/>
      <c r="M48" s="9"/>
    </row>
    <row r="49" spans="2:18">
      <c r="B49" s="10" t="s">
        <v>12</v>
      </c>
      <c r="C49" s="11">
        <f t="shared" si="0"/>
        <v>3142.4252853480148</v>
      </c>
      <c r="D49" s="11">
        <v>2335.4937</v>
      </c>
      <c r="E49" s="11">
        <v>806.93158534801455</v>
      </c>
      <c r="F49" s="11">
        <f t="shared" si="1"/>
        <v>100</v>
      </c>
      <c r="G49" s="11">
        <f t="shared" si="2"/>
        <v>74.321375623139147</v>
      </c>
      <c r="H49" s="11">
        <f t="shared" si="2"/>
        <v>25.678624376860853</v>
      </c>
      <c r="I49" s="11">
        <f t="shared" si="6"/>
        <v>-1.5752187236386987</v>
      </c>
      <c r="J49" s="11">
        <f t="shared" si="6"/>
        <v>-3.5409480394563246</v>
      </c>
      <c r="K49" s="11">
        <f t="shared" si="6"/>
        <v>4.5939896501279236</v>
      </c>
      <c r="L49" s="9"/>
      <c r="M49" s="9"/>
    </row>
    <row r="50" spans="2:18">
      <c r="B50" s="10" t="s">
        <v>13</v>
      </c>
      <c r="C50" s="11">
        <f t="shared" si="0"/>
        <v>3004.2568109659937</v>
      </c>
      <c r="D50" s="11">
        <v>2173.6648100000002</v>
      </c>
      <c r="E50" s="11">
        <v>830.59200096599352</v>
      </c>
      <c r="F50" s="11">
        <f t="shared" si="1"/>
        <v>100</v>
      </c>
      <c r="G50" s="11">
        <f t="shared" si="2"/>
        <v>72.352829560568637</v>
      </c>
      <c r="H50" s="11">
        <f t="shared" si="2"/>
        <v>27.647170439431363</v>
      </c>
      <c r="I50" s="11">
        <f t="shared" si="6"/>
        <v>-1.531908562760492</v>
      </c>
      <c r="J50" s="11">
        <f t="shared" si="6"/>
        <v>-2.2021017534654703</v>
      </c>
      <c r="K50" s="11">
        <f t="shared" si="6"/>
        <v>0.26625888175968271</v>
      </c>
      <c r="L50" s="9"/>
      <c r="M50" s="9"/>
    </row>
    <row r="51" spans="2:18">
      <c r="B51" s="10" t="s">
        <v>14</v>
      </c>
      <c r="C51" s="11">
        <f t="shared" si="0"/>
        <v>3127.8147464834319</v>
      </c>
      <c r="D51" s="11">
        <v>2224.3606799999998</v>
      </c>
      <c r="E51" s="11">
        <v>903.45406648343237</v>
      </c>
      <c r="F51" s="11">
        <f t="shared" si="1"/>
        <v>100</v>
      </c>
      <c r="G51" s="11">
        <f t="shared" si="2"/>
        <v>71.115486698846993</v>
      </c>
      <c r="H51" s="11">
        <f t="shared" si="2"/>
        <v>28.884513301153014</v>
      </c>
      <c r="I51" s="11">
        <f t="shared" si="6"/>
        <v>7.564011161087933</v>
      </c>
      <c r="J51" s="11">
        <f t="shared" si="6"/>
        <v>8.0745432511434103</v>
      </c>
      <c r="K51" s="11">
        <f t="shared" si="6"/>
        <v>6.3273695973298061</v>
      </c>
      <c r="L51" s="9"/>
      <c r="M51" s="9"/>
    </row>
    <row r="52" spans="2:18">
      <c r="B52" s="12">
        <v>2017</v>
      </c>
      <c r="C52" s="13">
        <f t="shared" si="0"/>
        <v>13250.682476340515</v>
      </c>
      <c r="D52" s="13">
        <v>9650.5440600000002</v>
      </c>
      <c r="E52" s="13">
        <v>3600.1384163405146</v>
      </c>
      <c r="F52" s="13">
        <f t="shared" si="1"/>
        <v>100</v>
      </c>
      <c r="G52" s="13">
        <f t="shared" si="2"/>
        <v>72.830543462431706</v>
      </c>
      <c r="H52" s="13">
        <f t="shared" si="2"/>
        <v>27.169456537568298</v>
      </c>
      <c r="I52" s="13">
        <f t="shared" si="6"/>
        <v>6.9754798459928082</v>
      </c>
      <c r="J52" s="13">
        <f t="shared" si="6"/>
        <v>7.5564071125509855</v>
      </c>
      <c r="K52" s="13">
        <f t="shared" si="6"/>
        <v>5.4487593066848206</v>
      </c>
      <c r="L52" s="9"/>
      <c r="M52" s="9"/>
    </row>
    <row r="53" spans="2:18">
      <c r="B53" s="14" t="s">
        <v>11</v>
      </c>
      <c r="C53" s="15">
        <f t="shared" si="0"/>
        <v>3486.7188870874475</v>
      </c>
      <c r="D53" s="15">
        <v>2576.7330099999999</v>
      </c>
      <c r="E53" s="15">
        <v>909.98587708744753</v>
      </c>
      <c r="F53" s="15">
        <f t="shared" si="1"/>
        <v>100</v>
      </c>
      <c r="G53" s="15">
        <f t="shared" si="2"/>
        <v>73.901369552405072</v>
      </c>
      <c r="H53" s="15">
        <f t="shared" si="2"/>
        <v>26.098630447594928</v>
      </c>
      <c r="I53" s="15">
        <f t="shared" si="6"/>
        <v>12.035440102487911</v>
      </c>
      <c r="J53" s="15">
        <f t="shared" si="6"/>
        <v>15.08291573862985</v>
      </c>
      <c r="K53" s="15">
        <f t="shared" si="6"/>
        <v>4.2206397184297657</v>
      </c>
      <c r="L53" s="9"/>
      <c r="M53" s="9"/>
    </row>
    <row r="54" spans="2:18">
      <c r="B54" s="14" t="s">
        <v>12</v>
      </c>
      <c r="C54" s="15">
        <f t="shared" si="0"/>
        <v>3406.8150997905354</v>
      </c>
      <c r="D54" s="15">
        <v>2494.6187099999997</v>
      </c>
      <c r="E54" s="15">
        <v>912.19638979053582</v>
      </c>
      <c r="F54" s="15">
        <f t="shared" si="1"/>
        <v>100.00000000000001</v>
      </c>
      <c r="G54" s="15">
        <f t="shared" si="2"/>
        <v>73.224364602392981</v>
      </c>
      <c r="H54" s="15">
        <f t="shared" si="2"/>
        <v>26.775635397607029</v>
      </c>
      <c r="I54" s="15">
        <f t="shared" si="6"/>
        <v>8.4135592873209646</v>
      </c>
      <c r="J54" s="15">
        <f t="shared" si="6"/>
        <v>6.8133350134919937</v>
      </c>
      <c r="K54" s="15">
        <f t="shared" si="6"/>
        <v>13.045071769885226</v>
      </c>
      <c r="L54" s="9"/>
      <c r="M54" s="9"/>
    </row>
    <row r="55" spans="2:18">
      <c r="B55" s="14" t="s">
        <v>13</v>
      </c>
      <c r="C55" s="15">
        <f t="shared" si="0"/>
        <v>3180.072348613478</v>
      </c>
      <c r="D55" s="15">
        <v>2280.24449</v>
      </c>
      <c r="E55" s="15">
        <v>899.82785861347793</v>
      </c>
      <c r="F55" s="15">
        <f t="shared" si="1"/>
        <v>100</v>
      </c>
      <c r="G55" s="15">
        <f t="shared" si="2"/>
        <v>71.704170220976081</v>
      </c>
      <c r="H55" s="15">
        <f t="shared" si="2"/>
        <v>28.295829779023922</v>
      </c>
      <c r="I55" s="15">
        <f t="shared" si="6"/>
        <v>5.8522139986745003</v>
      </c>
      <c r="J55" s="15">
        <f t="shared" si="6"/>
        <v>4.9032251665333604</v>
      </c>
      <c r="K55" s="15">
        <f t="shared" si="6"/>
        <v>8.3357241060546983</v>
      </c>
      <c r="L55" s="9"/>
      <c r="M55" s="9"/>
    </row>
    <row r="56" spans="2:18">
      <c r="B56" s="14" t="s">
        <v>14</v>
      </c>
      <c r="C56" s="15">
        <f t="shared" si="0"/>
        <v>3177.0761408490534</v>
      </c>
      <c r="D56" s="15">
        <v>2298.94785</v>
      </c>
      <c r="E56" s="15">
        <v>878.12829084905331</v>
      </c>
      <c r="F56" s="15">
        <f t="shared" si="1"/>
        <v>100</v>
      </c>
      <c r="G56" s="15">
        <f t="shared" si="2"/>
        <v>72.36048958479229</v>
      </c>
      <c r="H56" s="15">
        <f t="shared" si="2"/>
        <v>27.639510415207713</v>
      </c>
      <c r="I56" s="15">
        <f t="shared" si="6"/>
        <v>1.5749460360785719</v>
      </c>
      <c r="J56" s="15">
        <f t="shared" si="6"/>
        <v>3.3531958495148615</v>
      </c>
      <c r="K56" s="15">
        <f t="shared" si="6"/>
        <v>-2.8032167404986126</v>
      </c>
      <c r="L56" s="9"/>
      <c r="M56" s="9"/>
    </row>
    <row r="57" spans="2:18">
      <c r="B57" s="7">
        <v>2018</v>
      </c>
      <c r="C57" s="8">
        <f t="shared" si="0"/>
        <v>13351.063340000001</v>
      </c>
      <c r="D57" s="8">
        <v>9644.0817600000009</v>
      </c>
      <c r="E57" s="8">
        <v>3706.9815799999997</v>
      </c>
      <c r="F57" s="8">
        <f t="shared" si="1"/>
        <v>100</v>
      </c>
      <c r="G57" s="8">
        <f t="shared" si="2"/>
        <v>72.234559258708458</v>
      </c>
      <c r="H57" s="8">
        <f t="shared" si="2"/>
        <v>27.765440741291542</v>
      </c>
      <c r="I57" s="8">
        <f t="shared" si="6"/>
        <v>0.75755240410234137</v>
      </c>
      <c r="J57" s="8">
        <f t="shared" si="6"/>
        <v>-6.6963064049247123E-2</v>
      </c>
      <c r="K57" s="8">
        <f t="shared" si="6"/>
        <v>2.9677515501776099</v>
      </c>
      <c r="L57" s="9"/>
      <c r="M57" s="9"/>
      <c r="P57" s="16"/>
      <c r="Q57" s="16"/>
      <c r="R57" s="16"/>
    </row>
    <row r="58" spans="2:18">
      <c r="B58" s="10" t="s">
        <v>11</v>
      </c>
      <c r="C58" s="11">
        <f t="shared" si="0"/>
        <v>3448.8346700000002</v>
      </c>
      <c r="D58" s="11">
        <v>2525.04675</v>
      </c>
      <c r="E58" s="11">
        <v>923.78791999999999</v>
      </c>
      <c r="F58" s="11">
        <f t="shared" si="1"/>
        <v>99.999999999999986</v>
      </c>
      <c r="G58" s="11">
        <f t="shared" si="2"/>
        <v>73.214491026906771</v>
      </c>
      <c r="H58" s="11">
        <f t="shared" si="2"/>
        <v>26.785508973093219</v>
      </c>
      <c r="I58" s="11">
        <f t="shared" si="6"/>
        <v>-1.0865291500196861</v>
      </c>
      <c r="J58" s="11">
        <f t="shared" si="6"/>
        <v>-2.0058834112580399</v>
      </c>
      <c r="K58" s="11">
        <f t="shared" si="6"/>
        <v>1.5167315515629838</v>
      </c>
      <c r="L58" s="9"/>
      <c r="M58" s="9"/>
      <c r="P58" s="16"/>
      <c r="Q58" s="16"/>
      <c r="R58" s="16"/>
    </row>
    <row r="59" spans="2:18">
      <c r="B59" s="10" t="s">
        <v>12</v>
      </c>
      <c r="C59" s="11">
        <f t="shared" si="0"/>
        <v>3430.6911399999999</v>
      </c>
      <c r="D59" s="11">
        <v>2496.2777099999998</v>
      </c>
      <c r="E59" s="11">
        <v>934.41342999999995</v>
      </c>
      <c r="F59" s="11">
        <f t="shared" si="1"/>
        <v>100</v>
      </c>
      <c r="G59" s="11">
        <f t="shared" si="2"/>
        <v>72.763114140318677</v>
      </c>
      <c r="H59" s="11">
        <f t="shared" si="2"/>
        <v>27.236885859681319</v>
      </c>
      <c r="I59" s="11">
        <f t="shared" si="6"/>
        <v>0.70083170087312396</v>
      </c>
      <c r="J59" s="11">
        <f t="shared" si="6"/>
        <v>6.6503149092469016E-2</v>
      </c>
      <c r="K59" s="11">
        <f t="shared" si="6"/>
        <v>2.435554498803242</v>
      </c>
      <c r="L59" s="9"/>
      <c r="M59" s="9"/>
      <c r="P59" s="16"/>
      <c r="Q59" s="16"/>
      <c r="R59" s="16"/>
    </row>
    <row r="60" spans="2:18">
      <c r="B60" s="10" t="s">
        <v>13</v>
      </c>
      <c r="C60" s="11">
        <f t="shared" si="0"/>
        <v>3275.7726900000002</v>
      </c>
      <c r="D60" s="11">
        <v>2317.3385600000001</v>
      </c>
      <c r="E60" s="11">
        <v>958.43412999999998</v>
      </c>
      <c r="F60" s="11">
        <f t="shared" si="1"/>
        <v>99.999999999999986</v>
      </c>
      <c r="G60" s="11">
        <f t="shared" si="2"/>
        <v>70.741738798732086</v>
      </c>
      <c r="H60" s="11">
        <f t="shared" si="2"/>
        <v>29.258261201267903</v>
      </c>
      <c r="I60" s="11">
        <f t="shared" si="6"/>
        <v>3.009376230960541</v>
      </c>
      <c r="J60" s="11">
        <f t="shared" si="6"/>
        <v>1.6267584534323447</v>
      </c>
      <c r="K60" s="11">
        <f t="shared" si="6"/>
        <v>6.5130536719353103</v>
      </c>
      <c r="L60" s="9"/>
      <c r="M60" s="9"/>
      <c r="P60" s="16"/>
      <c r="Q60" s="16"/>
      <c r="R60" s="16"/>
    </row>
    <row r="61" spans="2:18">
      <c r="B61" s="10" t="s">
        <v>14</v>
      </c>
      <c r="C61" s="11">
        <f t="shared" si="0"/>
        <v>3195.7648399999998</v>
      </c>
      <c r="D61" s="11">
        <v>2305.4187400000001</v>
      </c>
      <c r="E61" s="11">
        <v>890.34609999999998</v>
      </c>
      <c r="F61" s="11">
        <f t="shared" si="1"/>
        <v>100</v>
      </c>
      <c r="G61" s="11">
        <f t="shared" si="2"/>
        <v>72.139811764122172</v>
      </c>
      <c r="H61" s="11">
        <f t="shared" si="2"/>
        <v>27.860188235877832</v>
      </c>
      <c r="I61" s="11">
        <f t="shared" ref="I61:K76" si="7">+C61/C56*100-100</f>
        <v>0.58823579676474935</v>
      </c>
      <c r="J61" s="11">
        <f t="shared" si="7"/>
        <v>0.28147180459095011</v>
      </c>
      <c r="K61" s="11">
        <f t="shared" si="7"/>
        <v>1.3913467175887604</v>
      </c>
      <c r="L61" s="9"/>
      <c r="M61" s="9"/>
      <c r="P61" s="16"/>
      <c r="Q61" s="16"/>
      <c r="R61" s="16"/>
    </row>
    <row r="62" spans="2:18">
      <c r="B62" s="12">
        <v>2019</v>
      </c>
      <c r="C62" s="13">
        <f t="shared" si="0"/>
        <v>13597.601540000001</v>
      </c>
      <c r="D62" s="13">
        <v>9918.5235100000009</v>
      </c>
      <c r="E62" s="13">
        <v>3679.0780300000001</v>
      </c>
      <c r="F62" s="13">
        <f t="shared" si="1"/>
        <v>100</v>
      </c>
      <c r="G62" s="13">
        <f t="shared" si="2"/>
        <v>72.943183993314747</v>
      </c>
      <c r="H62" s="13">
        <f t="shared" si="2"/>
        <v>27.056816006685246</v>
      </c>
      <c r="I62" s="13">
        <f t="shared" si="7"/>
        <v>1.8465810079813565</v>
      </c>
      <c r="J62" s="13">
        <f t="shared" si="7"/>
        <v>2.8457011961292125</v>
      </c>
      <c r="K62" s="13">
        <f t="shared" si="7"/>
        <v>-0.7527296642245318</v>
      </c>
      <c r="L62" s="9"/>
      <c r="M62" s="9"/>
      <c r="P62" s="16"/>
      <c r="Q62" s="16"/>
      <c r="R62" s="16"/>
    </row>
    <row r="63" spans="2:18">
      <c r="B63" s="14" t="s">
        <v>11</v>
      </c>
      <c r="C63" s="15">
        <f t="shared" si="0"/>
        <v>3415.4075700000003</v>
      </c>
      <c r="D63" s="15">
        <v>2498.3765100000001</v>
      </c>
      <c r="E63" s="15">
        <v>917.03106000000002</v>
      </c>
      <c r="F63" s="15">
        <f t="shared" si="1"/>
        <v>100</v>
      </c>
      <c r="G63" s="15">
        <f t="shared" si="2"/>
        <v>73.150171942729514</v>
      </c>
      <c r="H63" s="15">
        <f t="shared" si="2"/>
        <v>26.849828057270482</v>
      </c>
      <c r="I63" s="15">
        <f t="shared" si="7"/>
        <v>-0.96922883230004686</v>
      </c>
      <c r="J63" s="15">
        <f t="shared" si="7"/>
        <v>-1.0562275728162263</v>
      </c>
      <c r="K63" s="15">
        <f t="shared" si="7"/>
        <v>-0.7314297853126277</v>
      </c>
      <c r="L63" s="9"/>
      <c r="M63" s="9"/>
      <c r="P63" s="16"/>
      <c r="Q63" s="16"/>
      <c r="R63" s="16"/>
    </row>
    <row r="64" spans="2:18">
      <c r="B64" s="14" t="s">
        <v>12</v>
      </c>
      <c r="C64" s="15">
        <f t="shared" si="0"/>
        <v>3460.0793100000001</v>
      </c>
      <c r="D64" s="15">
        <v>2496.7913199999998</v>
      </c>
      <c r="E64" s="15">
        <v>963.28799000000004</v>
      </c>
      <c r="F64" s="15">
        <f t="shared" si="1"/>
        <v>99.999999999999986</v>
      </c>
      <c r="G64" s="15">
        <f t="shared" si="2"/>
        <v>72.159944796178664</v>
      </c>
      <c r="H64" s="15">
        <f t="shared" si="2"/>
        <v>27.840055203821322</v>
      </c>
      <c r="I64" s="15">
        <f t="shared" si="7"/>
        <v>0.85662535042429511</v>
      </c>
      <c r="J64" s="15">
        <f t="shared" si="7"/>
        <v>2.0575034498065747E-2</v>
      </c>
      <c r="K64" s="15">
        <f t="shared" si="7"/>
        <v>3.0901268189178523</v>
      </c>
      <c r="L64" s="9"/>
      <c r="M64" s="9"/>
      <c r="P64" s="16"/>
      <c r="Q64" s="16"/>
      <c r="R64" s="16"/>
    </row>
    <row r="65" spans="2:18">
      <c r="B65" s="14" t="s">
        <v>13</v>
      </c>
      <c r="C65" s="15">
        <f t="shared" si="0"/>
        <v>3350.6129799999999</v>
      </c>
      <c r="D65" s="15">
        <v>2424.6067499999999</v>
      </c>
      <c r="E65" s="15">
        <v>926.00622999999996</v>
      </c>
      <c r="F65" s="15">
        <f t="shared" si="1"/>
        <v>100.00000000000001</v>
      </c>
      <c r="G65" s="15">
        <f t="shared" si="2"/>
        <v>72.363079963953354</v>
      </c>
      <c r="H65" s="15">
        <f t="shared" si="2"/>
        <v>27.636920036046657</v>
      </c>
      <c r="I65" s="15">
        <f t="shared" si="7"/>
        <v>2.2846606612377514</v>
      </c>
      <c r="J65" s="15">
        <f t="shared" si="7"/>
        <v>4.6289390705171627</v>
      </c>
      <c r="K65" s="15">
        <f t="shared" si="7"/>
        <v>-3.3834250038654261</v>
      </c>
      <c r="L65" s="9"/>
      <c r="M65" s="9"/>
      <c r="P65" s="16"/>
      <c r="Q65" s="16"/>
      <c r="R65" s="16"/>
    </row>
    <row r="66" spans="2:18">
      <c r="B66" s="14" t="s">
        <v>14</v>
      </c>
      <c r="C66" s="15">
        <f t="shared" si="0"/>
        <v>3371.5016800000003</v>
      </c>
      <c r="D66" s="15">
        <v>2498.7489300000002</v>
      </c>
      <c r="E66" s="15">
        <v>872.75274999999999</v>
      </c>
      <c r="F66" s="15">
        <f t="shared" si="1"/>
        <v>100</v>
      </c>
      <c r="G66" s="15">
        <f t="shared" si="2"/>
        <v>74.113827224905904</v>
      </c>
      <c r="H66" s="15">
        <f t="shared" si="2"/>
        <v>25.886172775094092</v>
      </c>
      <c r="I66" s="15">
        <f t="shared" si="7"/>
        <v>5.4990541794683594</v>
      </c>
      <c r="J66" s="15">
        <f t="shared" si="7"/>
        <v>8.3859034649818227</v>
      </c>
      <c r="K66" s="15">
        <f t="shared" si="7"/>
        <v>-1.976012474250183</v>
      </c>
      <c r="L66" s="9"/>
      <c r="M66" s="9"/>
      <c r="P66" s="16"/>
      <c r="Q66" s="16"/>
      <c r="R66" s="16"/>
    </row>
    <row r="67" spans="2:18">
      <c r="B67" s="7">
        <v>2020</v>
      </c>
      <c r="C67" s="8">
        <f t="shared" si="0"/>
        <v>12712.34568</v>
      </c>
      <c r="D67" s="8">
        <v>10126.63402</v>
      </c>
      <c r="E67" s="8">
        <v>2585.7116600000004</v>
      </c>
      <c r="F67" s="8">
        <f t="shared" si="1"/>
        <v>100</v>
      </c>
      <c r="G67" s="8">
        <f t="shared" si="2"/>
        <v>79.659838356440915</v>
      </c>
      <c r="H67" s="8">
        <f t="shared" si="2"/>
        <v>20.340161643559085</v>
      </c>
      <c r="I67" s="8">
        <f t="shared" si="7"/>
        <v>-6.5103824185158601</v>
      </c>
      <c r="J67" s="8">
        <f t="shared" si="7"/>
        <v>2.0982005012155156</v>
      </c>
      <c r="K67" s="8">
        <f t="shared" si="7"/>
        <v>-29.718488194174014</v>
      </c>
      <c r="L67" s="9"/>
      <c r="M67" s="9"/>
      <c r="P67" s="16"/>
      <c r="Q67" s="16"/>
      <c r="R67" s="16"/>
    </row>
    <row r="68" spans="2:18">
      <c r="B68" s="10" t="s">
        <v>11</v>
      </c>
      <c r="C68" s="11">
        <f t="shared" si="0"/>
        <v>3590.0253899999998</v>
      </c>
      <c r="D68" s="11">
        <v>2794.4092799999999</v>
      </c>
      <c r="E68" s="11">
        <v>795.61611000000005</v>
      </c>
      <c r="F68" s="11">
        <f t="shared" si="1"/>
        <v>100</v>
      </c>
      <c r="G68" s="11">
        <f t="shared" si="2"/>
        <v>77.838148102902409</v>
      </c>
      <c r="H68" s="11">
        <f t="shared" si="2"/>
        <v>22.161851897097591</v>
      </c>
      <c r="I68" s="11">
        <f t="shared" si="7"/>
        <v>5.1126495570776029</v>
      </c>
      <c r="J68" s="11">
        <f t="shared" si="7"/>
        <v>11.849005496773572</v>
      </c>
      <c r="K68" s="11">
        <f t="shared" si="7"/>
        <v>-13.240004106294933</v>
      </c>
      <c r="L68" s="9"/>
      <c r="M68" s="9"/>
      <c r="P68" s="16"/>
      <c r="Q68" s="16"/>
      <c r="R68" s="16"/>
    </row>
    <row r="69" spans="2:18">
      <c r="B69" s="10" t="s">
        <v>12</v>
      </c>
      <c r="C69" s="11">
        <f t="shared" si="0"/>
        <v>2844.7742200000002</v>
      </c>
      <c r="D69" s="11">
        <v>2263.04126</v>
      </c>
      <c r="E69" s="11">
        <v>581.73296000000005</v>
      </c>
      <c r="F69" s="11">
        <f t="shared" si="1"/>
        <v>100</v>
      </c>
      <c r="G69" s="11">
        <f t="shared" si="2"/>
        <v>79.550821435663877</v>
      </c>
      <c r="H69" s="11">
        <f t="shared" si="2"/>
        <v>20.449178564336119</v>
      </c>
      <c r="I69" s="11">
        <f t="shared" si="7"/>
        <v>-17.78297648327603</v>
      </c>
      <c r="J69" s="11">
        <f t="shared" si="7"/>
        <v>-9.3620182883365572</v>
      </c>
      <c r="K69" s="11">
        <f t="shared" si="7"/>
        <v>-39.609652976157207</v>
      </c>
      <c r="L69" s="9"/>
      <c r="M69" s="9"/>
      <c r="P69" s="16"/>
      <c r="Q69" s="16"/>
      <c r="R69" s="16"/>
    </row>
    <row r="70" spans="2:18">
      <c r="B70" s="10" t="s">
        <v>13</v>
      </c>
      <c r="C70" s="11">
        <f t="shared" si="0"/>
        <v>3022.2797</v>
      </c>
      <c r="D70" s="11">
        <v>2442.9830700000002</v>
      </c>
      <c r="E70" s="11">
        <v>579.29663000000005</v>
      </c>
      <c r="F70" s="11">
        <f t="shared" si="1"/>
        <v>100</v>
      </c>
      <c r="G70" s="11">
        <f t="shared" si="2"/>
        <v>80.832461337049651</v>
      </c>
      <c r="H70" s="11">
        <f t="shared" si="2"/>
        <v>19.167538662950356</v>
      </c>
      <c r="I70" s="11">
        <f t="shared" si="7"/>
        <v>-9.7992003839249691</v>
      </c>
      <c r="J70" s="11">
        <f t="shared" si="7"/>
        <v>0.75790929807484986</v>
      </c>
      <c r="K70" s="11">
        <f t="shared" si="7"/>
        <v>-37.441389568188967</v>
      </c>
      <c r="L70" s="9"/>
      <c r="M70" s="9"/>
      <c r="P70" s="16"/>
      <c r="Q70" s="16"/>
      <c r="R70" s="16"/>
    </row>
    <row r="71" spans="2:18">
      <c r="B71" s="10" t="s">
        <v>14</v>
      </c>
      <c r="C71" s="11">
        <f t="shared" si="0"/>
        <v>3255.2663699999998</v>
      </c>
      <c r="D71" s="11">
        <v>2626.2004099999999</v>
      </c>
      <c r="E71" s="11">
        <v>629.06596000000002</v>
      </c>
      <c r="F71" s="11">
        <f t="shared" si="1"/>
        <v>100</v>
      </c>
      <c r="G71" s="11">
        <f t="shared" si="2"/>
        <v>80.675438243783418</v>
      </c>
      <c r="H71" s="11">
        <f t="shared" si="2"/>
        <v>19.324561756216589</v>
      </c>
      <c r="I71" s="11">
        <f t="shared" si="7"/>
        <v>-3.447582740044794</v>
      </c>
      <c r="J71" s="11">
        <f t="shared" si="7"/>
        <v>5.1006116889062554</v>
      </c>
      <c r="K71" s="11">
        <f t="shared" si="7"/>
        <v>-27.921629579511489</v>
      </c>
      <c r="L71" s="9"/>
      <c r="M71" s="9"/>
      <c r="P71" s="16"/>
      <c r="Q71" s="16"/>
      <c r="R71" s="16"/>
    </row>
    <row r="72" spans="2:18">
      <c r="B72" s="12">
        <v>2021</v>
      </c>
      <c r="C72" s="13">
        <f t="shared" ref="C72:C81" si="8">+D72+E72</f>
        <v>15246.00729</v>
      </c>
      <c r="D72" s="13">
        <v>12361.461009999999</v>
      </c>
      <c r="E72" s="13">
        <v>2884.5462800000005</v>
      </c>
      <c r="F72" s="13">
        <f t="shared" ref="F72:F76" si="9">SUM(G72:H72)</f>
        <v>100</v>
      </c>
      <c r="G72" s="13">
        <f t="shared" ref="G72:H77" si="10">+D72/$C72*100</f>
        <v>81.079988844738367</v>
      </c>
      <c r="H72" s="13">
        <f t="shared" si="10"/>
        <v>18.920011155261626</v>
      </c>
      <c r="I72" s="13">
        <f t="shared" si="7"/>
        <v>19.930716751874854</v>
      </c>
      <c r="J72" s="13">
        <f t="shared" si="7"/>
        <v>22.068803766248863</v>
      </c>
      <c r="K72" s="13">
        <f t="shared" si="7"/>
        <v>11.557151735936415</v>
      </c>
      <c r="L72" s="9"/>
      <c r="M72" s="9"/>
      <c r="P72" s="16"/>
      <c r="Q72" s="16"/>
      <c r="R72" s="16"/>
    </row>
    <row r="73" spans="2:18">
      <c r="B73" s="14" t="s">
        <v>11</v>
      </c>
      <c r="C73" s="15">
        <f t="shared" si="8"/>
        <v>3641.2577499999998</v>
      </c>
      <c r="D73" s="15">
        <v>2994.4067799999998</v>
      </c>
      <c r="E73" s="15">
        <v>646.85096999999996</v>
      </c>
      <c r="F73" s="15">
        <f t="shared" si="9"/>
        <v>99.999999999999986</v>
      </c>
      <c r="G73" s="15">
        <f t="shared" si="10"/>
        <v>82.235507222744658</v>
      </c>
      <c r="H73" s="15">
        <f t="shared" si="10"/>
        <v>17.764492777255331</v>
      </c>
      <c r="I73" s="15">
        <f t="shared" si="7"/>
        <v>1.4270751438891551</v>
      </c>
      <c r="J73" s="15">
        <f t="shared" si="7"/>
        <v>7.1570582531131492</v>
      </c>
      <c r="K73" s="15">
        <f t="shared" si="7"/>
        <v>-18.698105547410307</v>
      </c>
      <c r="L73" s="9"/>
      <c r="M73" s="9"/>
      <c r="P73" s="16"/>
      <c r="Q73" s="16"/>
      <c r="R73" s="16"/>
    </row>
    <row r="74" spans="2:18">
      <c r="B74" s="14" t="s">
        <v>12</v>
      </c>
      <c r="C74" s="15">
        <f t="shared" si="8"/>
        <v>3764.7175300000004</v>
      </c>
      <c r="D74" s="15">
        <v>3000.2162400000002</v>
      </c>
      <c r="E74" s="15">
        <v>764.50129000000004</v>
      </c>
      <c r="F74" s="15">
        <f t="shared" si="9"/>
        <v>100</v>
      </c>
      <c r="G74" s="15">
        <f t="shared" si="10"/>
        <v>79.692997312337539</v>
      </c>
      <c r="H74" s="15">
        <f t="shared" si="10"/>
        <v>20.307002687662465</v>
      </c>
      <c r="I74" s="15">
        <f t="shared" si="7"/>
        <v>32.338007829668811</v>
      </c>
      <c r="J74" s="15">
        <f t="shared" si="7"/>
        <v>32.574526723388175</v>
      </c>
      <c r="K74" s="15">
        <f t="shared" si="7"/>
        <v>31.417908656920503</v>
      </c>
      <c r="L74" s="9"/>
      <c r="M74" s="9"/>
      <c r="P74" s="16"/>
      <c r="Q74" s="16"/>
      <c r="R74" s="16"/>
    </row>
    <row r="75" spans="2:18">
      <c r="B75" s="14" t="s">
        <v>13</v>
      </c>
      <c r="C75" s="15">
        <f t="shared" si="8"/>
        <v>3879.4280499999995</v>
      </c>
      <c r="D75" s="15">
        <v>3140.5963499999998</v>
      </c>
      <c r="E75" s="15">
        <v>738.83169999999996</v>
      </c>
      <c r="F75" s="15">
        <f t="shared" si="9"/>
        <v>100</v>
      </c>
      <c r="G75" s="15">
        <f t="shared" si="10"/>
        <v>80.955138477178352</v>
      </c>
      <c r="H75" s="15">
        <f t="shared" si="10"/>
        <v>19.044861522821645</v>
      </c>
      <c r="I75" s="15">
        <f t="shared" si="7"/>
        <v>28.360986906671798</v>
      </c>
      <c r="J75" s="15">
        <f t="shared" si="7"/>
        <v>28.555796745656522</v>
      </c>
      <c r="K75" s="15">
        <f t="shared" si="7"/>
        <v>27.539443825178097</v>
      </c>
      <c r="L75" s="9"/>
      <c r="M75" s="9"/>
      <c r="P75" s="16"/>
      <c r="Q75" s="16"/>
      <c r="R75" s="16"/>
    </row>
    <row r="76" spans="2:18">
      <c r="B76" s="14" t="s">
        <v>14</v>
      </c>
      <c r="C76" s="15">
        <f t="shared" si="8"/>
        <v>3960.6039600000004</v>
      </c>
      <c r="D76" s="15">
        <v>3226.2416400000002</v>
      </c>
      <c r="E76" s="15">
        <v>734.36231999999995</v>
      </c>
      <c r="F76" s="15">
        <f t="shared" si="9"/>
        <v>100</v>
      </c>
      <c r="G76" s="15">
        <f t="shared" si="10"/>
        <v>81.458324856090883</v>
      </c>
      <c r="H76" s="15">
        <f t="shared" si="10"/>
        <v>18.54167514390911</v>
      </c>
      <c r="I76" s="15">
        <f t="shared" si="7"/>
        <v>21.667584456383523</v>
      </c>
      <c r="J76" s="15">
        <f t="shared" si="7"/>
        <v>22.848265033969753</v>
      </c>
      <c r="K76" s="15">
        <f t="shared" si="7"/>
        <v>16.738524526108506</v>
      </c>
      <c r="L76" s="9"/>
      <c r="M76" s="9"/>
      <c r="P76" s="16"/>
      <c r="Q76" s="16"/>
      <c r="R76" s="16"/>
    </row>
    <row r="77" spans="2:18">
      <c r="B77" s="7">
        <v>2022</v>
      </c>
      <c r="C77" s="8">
        <f>+D77+E77</f>
        <v>18140.527800000003</v>
      </c>
      <c r="D77" s="8">
        <v>14254.220830000002</v>
      </c>
      <c r="E77" s="8">
        <v>3886.3069700000001</v>
      </c>
      <c r="F77" s="8">
        <f t="shared" ref="F77" si="11">SUM(G77:H77)</f>
        <v>99.999999999999986</v>
      </c>
      <c r="G77" s="8">
        <f t="shared" si="10"/>
        <v>78.576659880866302</v>
      </c>
      <c r="H77" s="8">
        <f t="shared" si="10"/>
        <v>21.423340119133684</v>
      </c>
      <c r="I77" s="8">
        <f t="shared" ref="I77" si="12">+C77/C72*100-100</f>
        <v>18.985433070719765</v>
      </c>
      <c r="J77" s="8">
        <f t="shared" ref="J77" si="13">+D77/D72*100-100</f>
        <v>15.311780852350893</v>
      </c>
      <c r="K77" s="8">
        <f t="shared" ref="K77" si="14">+E77/E72*100-100</f>
        <v>34.728535886066624</v>
      </c>
      <c r="L77" s="9"/>
      <c r="M77" s="9"/>
      <c r="P77" s="16"/>
      <c r="Q77" s="16"/>
      <c r="R77" s="16"/>
    </row>
    <row r="78" spans="2:18">
      <c r="B78" s="10" t="s">
        <v>11</v>
      </c>
      <c r="C78" s="11">
        <f t="shared" si="8"/>
        <v>4535.2410200000004</v>
      </c>
      <c r="D78" s="11">
        <v>3703.5052500000002</v>
      </c>
      <c r="E78" s="11">
        <v>831.73577</v>
      </c>
      <c r="F78" s="11">
        <f t="shared" ref="F78:F83" si="15">SUM(G78:H78)</f>
        <v>100</v>
      </c>
      <c r="G78" s="11">
        <f t="shared" ref="G78:H79" si="16">+D78/$C78*100</f>
        <v>81.660604886661574</v>
      </c>
      <c r="H78" s="11">
        <f t="shared" si="16"/>
        <v>18.33939511333843</v>
      </c>
      <c r="I78" s="11">
        <f t="shared" ref="I78:K79" si="17">+C78/C73*100-100</f>
        <v>24.551496526166019</v>
      </c>
      <c r="J78" s="11">
        <f t="shared" si="17"/>
        <v>23.680766245125866</v>
      </c>
      <c r="K78" s="11">
        <f t="shared" si="17"/>
        <v>28.582286890595554</v>
      </c>
      <c r="L78" s="9"/>
      <c r="M78" s="9"/>
      <c r="P78" s="16"/>
      <c r="Q78" s="16"/>
      <c r="R78" s="16"/>
    </row>
    <row r="79" spans="2:18">
      <c r="B79" s="10" t="s">
        <v>12</v>
      </c>
      <c r="C79" s="11">
        <f t="shared" si="8"/>
        <v>4785.1288300000006</v>
      </c>
      <c r="D79" s="11">
        <v>3779.0314400000002</v>
      </c>
      <c r="E79" s="11">
        <v>1006.09739</v>
      </c>
      <c r="F79" s="11">
        <f t="shared" si="15"/>
        <v>100</v>
      </c>
      <c r="G79" s="11">
        <f t="shared" si="16"/>
        <v>78.974497328215094</v>
      </c>
      <c r="H79" s="11">
        <f t="shared" si="16"/>
        <v>21.025502671784906</v>
      </c>
      <c r="I79" s="11">
        <f t="shared" si="17"/>
        <v>27.104591297185593</v>
      </c>
      <c r="J79" s="11">
        <f t="shared" si="17"/>
        <v>25.958635568214916</v>
      </c>
      <c r="K79" s="11">
        <f t="shared" si="17"/>
        <v>31.60179101856059</v>
      </c>
      <c r="L79" s="9"/>
      <c r="M79" s="9"/>
      <c r="P79" s="16"/>
      <c r="Q79" s="16"/>
      <c r="R79" s="16"/>
    </row>
    <row r="80" spans="2:18">
      <c r="B80" s="10" t="s">
        <v>13</v>
      </c>
      <c r="C80" s="11">
        <f t="shared" si="8"/>
        <v>4505.2044999999998</v>
      </c>
      <c r="D80" s="11">
        <v>3452.8416999999999</v>
      </c>
      <c r="E80" s="11">
        <v>1052.3628000000001</v>
      </c>
      <c r="F80" s="11">
        <f t="shared" si="15"/>
        <v>100</v>
      </c>
      <c r="G80" s="11">
        <f t="shared" ref="G80:G83" si="18">+D80/$C80*100</f>
        <v>76.641175777925284</v>
      </c>
      <c r="H80" s="11">
        <f t="shared" ref="H80:H83" si="19">+E80/$C80*100</f>
        <v>23.358824222074716</v>
      </c>
      <c r="I80" s="11">
        <f t="shared" ref="I80:I83" si="20">+C80/C75*100-100</f>
        <v>16.130636834468419</v>
      </c>
      <c r="J80" s="11">
        <f t="shared" ref="J80:J83" si="21">+D80/D75*100-100</f>
        <v>9.9422311944035897</v>
      </c>
      <c r="K80" s="11">
        <f t="shared" ref="K80:K83" si="22">+E80/E75*100-100</f>
        <v>42.436064938740458</v>
      </c>
      <c r="L80" s="9"/>
      <c r="M80" s="9"/>
      <c r="P80" s="16"/>
      <c r="Q80" s="16"/>
      <c r="R80" s="16"/>
    </row>
    <row r="81" spans="2:18">
      <c r="B81" s="10" t="s">
        <v>14</v>
      </c>
      <c r="C81" s="11">
        <f t="shared" si="8"/>
        <v>4314.95345</v>
      </c>
      <c r="D81" s="11">
        <v>3318.8424399999999</v>
      </c>
      <c r="E81" s="11">
        <v>996.11100999999996</v>
      </c>
      <c r="F81" s="11">
        <f t="shared" si="15"/>
        <v>100</v>
      </c>
      <c r="G81" s="11">
        <f t="shared" si="18"/>
        <v>76.914907158500171</v>
      </c>
      <c r="H81" s="11">
        <f t="shared" si="19"/>
        <v>23.085092841499829</v>
      </c>
      <c r="I81" s="11">
        <f t="shared" si="20"/>
        <v>8.9468549135117286</v>
      </c>
      <c r="J81" s="11">
        <f t="shared" si="21"/>
        <v>2.8702375808403247</v>
      </c>
      <c r="K81" s="11">
        <f t="shared" si="22"/>
        <v>35.64299023403052</v>
      </c>
      <c r="L81" s="9"/>
      <c r="M81" s="9"/>
      <c r="P81" s="16"/>
      <c r="Q81" s="16"/>
      <c r="R81" s="16"/>
    </row>
    <row r="82" spans="2:18">
      <c r="B82" s="12">
        <v>2023</v>
      </c>
      <c r="C82" s="13">
        <f t="shared" ref="C82:C83" si="23">+D82+E82</f>
        <v>17341.528359999997</v>
      </c>
      <c r="D82" s="13">
        <v>13047.500259999999</v>
      </c>
      <c r="E82" s="13">
        <v>4294.0280999999995</v>
      </c>
      <c r="F82" s="13">
        <f t="shared" si="15"/>
        <v>100.00000000000001</v>
      </c>
      <c r="G82" s="13">
        <f t="shared" si="18"/>
        <v>75.238467966268701</v>
      </c>
      <c r="H82" s="13">
        <f t="shared" si="19"/>
        <v>24.761532033731314</v>
      </c>
      <c r="I82" s="13">
        <f t="shared" si="20"/>
        <v>-4.4044994104306454</v>
      </c>
      <c r="J82" s="13">
        <f t="shared" si="21"/>
        <v>-8.4657069957853537</v>
      </c>
      <c r="K82" s="13">
        <f t="shared" si="22"/>
        <v>10.491222982316287</v>
      </c>
      <c r="L82" s="9"/>
      <c r="M82" s="9"/>
      <c r="P82" s="16"/>
      <c r="Q82" s="16"/>
      <c r="R82" s="16"/>
    </row>
    <row r="83" spans="2:18">
      <c r="B83" s="14" t="s">
        <v>11</v>
      </c>
      <c r="C83" s="15">
        <f t="shared" si="23"/>
        <v>4627.2347099999997</v>
      </c>
      <c r="D83" s="15">
        <v>3597.37619</v>
      </c>
      <c r="E83" s="15">
        <v>1029.85852</v>
      </c>
      <c r="F83" s="15">
        <f t="shared" si="15"/>
        <v>100</v>
      </c>
      <c r="G83" s="15">
        <f t="shared" si="18"/>
        <v>77.743542643852621</v>
      </c>
      <c r="H83" s="15">
        <f t="shared" si="19"/>
        <v>22.256457356147383</v>
      </c>
      <c r="I83" s="15">
        <f t="shared" si="20"/>
        <v>2.0284189879725432</v>
      </c>
      <c r="J83" s="15">
        <f t="shared" si="21"/>
        <v>-2.8656381680571457</v>
      </c>
      <c r="K83" s="15">
        <f t="shared" si="22"/>
        <v>23.820395508539931</v>
      </c>
      <c r="L83" s="9"/>
      <c r="M83" s="9"/>
      <c r="P83" s="16"/>
      <c r="Q83" s="16"/>
      <c r="R83" s="16"/>
    </row>
    <row r="84" spans="2:18">
      <c r="B84" s="14" t="s">
        <v>12</v>
      </c>
      <c r="C84" s="15">
        <f t="shared" ref="C84" si="24">+D84+E84</f>
        <v>4449.2967900000003</v>
      </c>
      <c r="D84" s="15">
        <v>3370.5046499999999</v>
      </c>
      <c r="E84" s="15">
        <v>1078.79214</v>
      </c>
      <c r="F84" s="15">
        <f t="shared" ref="F84" si="25">SUM(G84:H84)</f>
        <v>99.999999999999986</v>
      </c>
      <c r="G84" s="15">
        <f t="shared" ref="G84" si="26">+D84/$C84*100</f>
        <v>75.753648477111355</v>
      </c>
      <c r="H84" s="15">
        <f t="shared" ref="H84" si="27">+E84/$C84*100</f>
        <v>24.246351522888627</v>
      </c>
      <c r="I84" s="15">
        <f t="shared" ref="I84" si="28">+C84/C79*100-100</f>
        <v>-7.0182444805775503</v>
      </c>
      <c r="J84" s="15">
        <f t="shared" ref="J84" si="29">+D84/D79*100-100</f>
        <v>-10.81035700512723</v>
      </c>
      <c r="K84" s="15">
        <f t="shared" ref="K84" si="30">+E84/E79*100-100</f>
        <v>7.2254188036408777</v>
      </c>
      <c r="L84" s="9"/>
      <c r="M84" s="9"/>
      <c r="P84" s="16"/>
      <c r="Q84" s="16"/>
      <c r="R84" s="16"/>
    </row>
    <row r="85" spans="2:18">
      <c r="B85" s="14" t="s">
        <v>13</v>
      </c>
      <c r="C85" s="15">
        <f t="shared" ref="C85" si="31">+D85+E85</f>
        <v>4226.1453700000002</v>
      </c>
      <c r="D85" s="15">
        <v>3095.3917999999999</v>
      </c>
      <c r="E85" s="15">
        <v>1130.7535700000001</v>
      </c>
      <c r="F85" s="15">
        <f t="shared" ref="F85" si="32">SUM(G85:H85)</f>
        <v>99.999999999999986</v>
      </c>
      <c r="G85" s="15">
        <f t="shared" ref="G85" si="33">+D85/$C85*100</f>
        <v>73.243855310164108</v>
      </c>
      <c r="H85" s="15">
        <f t="shared" ref="H85" si="34">+E85/$C85*100</f>
        <v>26.756144689835882</v>
      </c>
      <c r="I85" s="15">
        <f t="shared" ref="I85" si="35">+C85/C80*100-100</f>
        <v>-6.1941501212652952</v>
      </c>
      <c r="J85" s="15">
        <f t="shared" ref="J85" si="36">+D85/D80*100-100</f>
        <v>-10.352339639549655</v>
      </c>
      <c r="K85" s="15">
        <f>+E85/E80*100-100</f>
        <v>7.4490251840905017</v>
      </c>
      <c r="L85" s="9"/>
      <c r="M85" s="9"/>
      <c r="P85" s="16"/>
      <c r="Q85" s="16"/>
      <c r="R85" s="16"/>
    </row>
    <row r="86" spans="2:18">
      <c r="B86" s="14" t="s">
        <v>14</v>
      </c>
      <c r="C86" s="15">
        <f t="shared" ref="C86:C88" si="37">+D86+E86</f>
        <v>4038.85149</v>
      </c>
      <c r="D86" s="15">
        <v>2984.2276200000001</v>
      </c>
      <c r="E86" s="15">
        <v>1054.6238699999999</v>
      </c>
      <c r="F86" s="15">
        <f t="shared" ref="F86:F88" si="38">SUM(G86:H86)</f>
        <v>100</v>
      </c>
      <c r="G86" s="15">
        <f t="shared" ref="G86:G89" si="39">+D86/$C86*100</f>
        <v>73.888025528762398</v>
      </c>
      <c r="H86" s="15">
        <f t="shared" ref="H86:H89" si="40">+E86/$C86*100</f>
        <v>26.111974471237609</v>
      </c>
      <c r="I86" s="15">
        <f t="shared" ref="I86:I88" si="41">+C86/C81*100-100</f>
        <v>-6.3987239537891156</v>
      </c>
      <c r="J86" s="15">
        <f t="shared" ref="J86:J88" si="42">+D86/D81*100-100</f>
        <v>-10.082274951262818</v>
      </c>
      <c r="K86" s="15">
        <f>+E86/E81*100-100</f>
        <v>5.8741304345185199</v>
      </c>
      <c r="L86" s="9"/>
      <c r="M86" s="9"/>
      <c r="P86" s="16"/>
      <c r="Q86" s="16"/>
      <c r="R86" s="16"/>
    </row>
    <row r="87" spans="2:18">
      <c r="B87" s="17">
        <v>2024</v>
      </c>
      <c r="C87" s="18">
        <f t="shared" si="37"/>
        <v>17979.862939999999</v>
      </c>
      <c r="D87" s="18">
        <v>13325.447899999999</v>
      </c>
      <c r="E87" s="18">
        <v>4654.4150399999999</v>
      </c>
      <c r="F87" s="18">
        <f t="shared" si="38"/>
        <v>100</v>
      </c>
      <c r="G87" s="18">
        <f t="shared" si="39"/>
        <v>74.113178417810559</v>
      </c>
      <c r="H87" s="18">
        <f t="shared" si="40"/>
        <v>25.886821582189434</v>
      </c>
      <c r="I87" s="18">
        <f>+C87/C82*100-100</f>
        <v>3.6809591793096388</v>
      </c>
      <c r="J87" s="18">
        <f t="shared" si="42"/>
        <v>2.130275029402469</v>
      </c>
      <c r="K87" s="18">
        <f t="shared" ref="K87" si="43">+E87/E82*100-100</f>
        <v>8.3927475928720696</v>
      </c>
      <c r="L87" s="9"/>
      <c r="M87" s="9"/>
      <c r="P87" s="16"/>
      <c r="Q87" s="16"/>
      <c r="R87" s="16"/>
    </row>
    <row r="88" spans="2:18">
      <c r="B88" s="10" t="s">
        <v>11</v>
      </c>
      <c r="C88" s="11">
        <f t="shared" si="37"/>
        <v>4484.4012899999998</v>
      </c>
      <c r="D88" s="11">
        <v>3350.0379800000001</v>
      </c>
      <c r="E88" s="11">
        <v>1134.36331</v>
      </c>
      <c r="F88" s="11">
        <f t="shared" si="38"/>
        <v>100</v>
      </c>
      <c r="G88" s="11">
        <f t="shared" si="39"/>
        <v>74.704241733906031</v>
      </c>
      <c r="H88" s="11">
        <f t="shared" si="40"/>
        <v>25.295758266093976</v>
      </c>
      <c r="I88" s="11">
        <f t="shared" si="41"/>
        <v>-3.0867986811068846</v>
      </c>
      <c r="J88" s="11">
        <f t="shared" si="42"/>
        <v>-6.8755169583751439</v>
      </c>
      <c r="K88" s="11">
        <f t="shared" ref="K88" si="44">+E88/E83*100-100</f>
        <v>10.147489967845289</v>
      </c>
      <c r="L88" s="9"/>
      <c r="M88" s="9"/>
      <c r="P88" s="16"/>
      <c r="Q88" s="16"/>
      <c r="R88" s="16"/>
    </row>
    <row r="89" spans="2:18">
      <c r="B89" s="10" t="s">
        <v>12</v>
      </c>
      <c r="C89" s="11">
        <f t="shared" ref="C89" si="45">+D89+E89</f>
        <v>4684.4469900000004</v>
      </c>
      <c r="D89" s="11">
        <v>3533.5512699999999</v>
      </c>
      <c r="E89" s="11">
        <v>1150.89572</v>
      </c>
      <c r="F89" s="11">
        <f t="shared" ref="F89" si="46">SUM(G89:H89)</f>
        <v>99.999999999999986</v>
      </c>
      <c r="G89" s="11">
        <f t="shared" si="39"/>
        <v>75.431556329768597</v>
      </c>
      <c r="H89" s="11">
        <f t="shared" si="40"/>
        <v>24.568443670231392</v>
      </c>
      <c r="I89" s="11">
        <f t="shared" ref="I89" si="47">+C89/C84*100-100</f>
        <v>5.2851093352214775</v>
      </c>
      <c r="J89" s="11">
        <f t="shared" ref="J89" si="48">+D89/D84*100-100</f>
        <v>4.8374542370086999</v>
      </c>
      <c r="K89" s="11">
        <f t="shared" ref="K89" si="49">+E89/E84*100-100</f>
        <v>6.6837324194816574</v>
      </c>
      <c r="L89" s="9"/>
      <c r="M89" s="9"/>
      <c r="P89" s="16"/>
      <c r="Q89" s="16"/>
      <c r="R89" s="16"/>
    </row>
    <row r="90" spans="2:18">
      <c r="B90" s="10" t="s">
        <v>13</v>
      </c>
      <c r="C90" s="11">
        <f t="shared" ref="C90" si="50">+D90+E90</f>
        <v>4436.1402799999996</v>
      </c>
      <c r="D90" s="11">
        <v>3226.4002399999999</v>
      </c>
      <c r="E90" s="11">
        <v>1209.7400399999999</v>
      </c>
      <c r="F90" s="11">
        <f t="shared" ref="F90" si="51">SUM(G90:H90)</f>
        <v>100</v>
      </c>
      <c r="G90" s="11">
        <f t="shared" ref="G90" si="52">+D90/$C90*100</f>
        <v>72.72989662986943</v>
      </c>
      <c r="H90" s="11">
        <f t="shared" ref="H90" si="53">+E90/$C90*100</f>
        <v>27.270103370130578</v>
      </c>
      <c r="I90" s="11">
        <f t="shared" ref="I90" si="54">+C90/C85*100-100</f>
        <v>4.9689466787082921</v>
      </c>
      <c r="J90" s="11">
        <f t="shared" ref="J90" si="55">+D90/D85*100-100</f>
        <v>4.2323701962381648</v>
      </c>
      <c r="K90" s="11">
        <f t="shared" ref="K90" si="56">+E90/E85*100-100</f>
        <v>6.9852947711674886</v>
      </c>
      <c r="L90" s="9"/>
      <c r="M90" s="9"/>
      <c r="P90" s="16"/>
      <c r="Q90" s="16"/>
      <c r="R90" s="16"/>
    </row>
    <row r="91" spans="2:18">
      <c r="B91" s="10" t="s">
        <v>14</v>
      </c>
      <c r="C91" s="11">
        <f t="shared" ref="C91:C93" si="57">+D91+E91</f>
        <v>4374.8743800000002</v>
      </c>
      <c r="D91" s="11">
        <v>3215.4584100000002</v>
      </c>
      <c r="E91" s="11">
        <v>1159.41597</v>
      </c>
      <c r="F91" s="11">
        <f t="shared" ref="F91:F93" si="58">SUM(G91:H91)</f>
        <v>100</v>
      </c>
      <c r="G91" s="11">
        <f t="shared" ref="G91:G93" si="59">+D91/$C91*100</f>
        <v>73.498302595833621</v>
      </c>
      <c r="H91" s="11">
        <f t="shared" ref="H91:H93" si="60">+E91/$C91*100</f>
        <v>26.501697404166379</v>
      </c>
      <c r="I91" s="11">
        <f t="shared" ref="I91:I93" si="61">+C91/C86*100-100</f>
        <v>8.3197634483955767</v>
      </c>
      <c r="J91" s="11">
        <f t="shared" ref="J91:J93" si="62">+D91/D86*100-100</f>
        <v>7.748430061109076</v>
      </c>
      <c r="K91" s="11">
        <f t="shared" ref="K91:K93" si="63">+E91/E86*100-100</f>
        <v>9.9364430277877318</v>
      </c>
      <c r="L91" s="9"/>
      <c r="M91" s="9"/>
      <c r="P91" s="16"/>
      <c r="Q91" s="16"/>
      <c r="R91" s="16"/>
    </row>
    <row r="92" spans="2:18">
      <c r="B92" s="12">
        <v>2025</v>
      </c>
      <c r="C92" s="13">
        <f t="shared" si="57"/>
        <v>9976.6382000000012</v>
      </c>
      <c r="D92" s="13">
        <v>7602.9718300000004</v>
      </c>
      <c r="E92" s="13">
        <v>2373.6663699999999</v>
      </c>
      <c r="F92" s="13">
        <f t="shared" si="58"/>
        <v>100</v>
      </c>
      <c r="G92" s="13">
        <f t="shared" si="59"/>
        <v>76.207753329172547</v>
      </c>
      <c r="H92" s="13">
        <f t="shared" si="60"/>
        <v>23.792246670827449</v>
      </c>
      <c r="I92" s="13"/>
      <c r="J92" s="13"/>
      <c r="K92" s="13"/>
      <c r="L92" s="9"/>
      <c r="M92" s="9"/>
      <c r="P92" s="16"/>
      <c r="Q92" s="16"/>
      <c r="R92" s="16"/>
    </row>
    <row r="93" spans="2:18">
      <c r="B93" s="14" t="s">
        <v>11</v>
      </c>
      <c r="C93" s="15">
        <f t="shared" si="57"/>
        <v>4842.1266999999998</v>
      </c>
      <c r="D93" s="15">
        <v>3725.6122999999998</v>
      </c>
      <c r="E93" s="15">
        <v>1116.5144</v>
      </c>
      <c r="F93" s="15">
        <f t="shared" si="58"/>
        <v>100</v>
      </c>
      <c r="G93" s="15">
        <f t="shared" si="59"/>
        <v>76.941652518097058</v>
      </c>
      <c r="H93" s="15">
        <f t="shared" si="60"/>
        <v>23.058347481902945</v>
      </c>
      <c r="I93" s="15">
        <f t="shared" si="61"/>
        <v>7.9771052335951822</v>
      </c>
      <c r="J93" s="15">
        <f t="shared" si="62"/>
        <v>11.211046628193742</v>
      </c>
      <c r="K93" s="15">
        <f t="shared" si="63"/>
        <v>-1.5734738458704101</v>
      </c>
      <c r="L93" s="9"/>
      <c r="M93" s="9"/>
      <c r="P93" s="16"/>
      <c r="Q93" s="16"/>
      <c r="R93" s="16"/>
    </row>
    <row r="94" spans="2:18">
      <c r="B94" s="14" t="s">
        <v>12</v>
      </c>
      <c r="C94" s="15">
        <f t="shared" ref="C94" si="64">+D94+E94</f>
        <v>5134.5115000000005</v>
      </c>
      <c r="D94" s="15">
        <v>3877.3595300000002</v>
      </c>
      <c r="E94" s="15">
        <v>1257.1519699999999</v>
      </c>
      <c r="F94" s="15">
        <f t="shared" ref="F94" si="65">SUM(G94:H94)</f>
        <v>100</v>
      </c>
      <c r="G94" s="15">
        <f t="shared" ref="G94" si="66">+D94/$C94*100</f>
        <v>75.515646035654996</v>
      </c>
      <c r="H94" s="15">
        <f t="shared" ref="H94" si="67">+E94/$C94*100</f>
        <v>24.484353964344997</v>
      </c>
      <c r="I94" s="15">
        <f t="shared" ref="I94" si="68">+C94/C89*100-100</f>
        <v>9.6076337497417228</v>
      </c>
      <c r="J94" s="15">
        <f t="shared" ref="J94" si="69">+D94/D89*100-100</f>
        <v>9.7298223155539461</v>
      </c>
      <c r="K94" s="15">
        <f t="shared" ref="K94" si="70">+E94/E89*100-100</f>
        <v>9.2324828525732983</v>
      </c>
      <c r="L94" s="9"/>
      <c r="M94" s="9"/>
      <c r="P94" s="16"/>
      <c r="Q94" s="16"/>
      <c r="R94" s="16"/>
    </row>
    <row r="95" spans="2:18"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9"/>
      <c r="M95" s="9"/>
    </row>
    <row r="96" spans="2:18">
      <c r="B96" s="19" t="s">
        <v>15</v>
      </c>
      <c r="C96" s="19"/>
      <c r="D96" s="20"/>
      <c r="E96" s="20"/>
      <c r="F96" s="20"/>
      <c r="G96" s="20"/>
      <c r="H96" s="20"/>
      <c r="I96" s="20"/>
      <c r="J96" s="20"/>
      <c r="K96" s="20"/>
    </row>
    <row r="97" spans="2:11">
      <c r="B97" s="19" t="s">
        <v>8</v>
      </c>
      <c r="C97" s="19"/>
      <c r="D97" s="21"/>
      <c r="E97" s="21"/>
      <c r="F97" s="21"/>
      <c r="G97" s="21"/>
      <c r="H97" s="21"/>
      <c r="I97" s="21"/>
      <c r="J97" s="21"/>
      <c r="K97" s="21"/>
    </row>
    <row r="98" spans="2:11">
      <c r="B98" s="24" t="s">
        <v>7</v>
      </c>
      <c r="C98" s="25"/>
      <c r="D98" s="25"/>
      <c r="E98" s="25"/>
      <c r="F98" s="25"/>
      <c r="G98" s="25"/>
      <c r="H98" s="25"/>
      <c r="I98" s="25"/>
      <c r="J98" s="25"/>
      <c r="K98" s="25"/>
    </row>
    <row r="99" spans="2:11">
      <c r="B99" s="25" t="s">
        <v>17</v>
      </c>
      <c r="C99" s="25"/>
      <c r="D99" s="25"/>
      <c r="E99" s="25"/>
      <c r="F99" s="25"/>
      <c r="G99" s="25"/>
      <c r="H99" s="25"/>
      <c r="I99" s="25"/>
      <c r="J99" s="25"/>
      <c r="K99" s="25"/>
    </row>
  </sheetData>
  <mergeCells count="4">
    <mergeCell ref="B5:B6"/>
    <mergeCell ref="C5:E5"/>
    <mergeCell ref="F5:H5"/>
    <mergeCell ref="I5:K5"/>
  </mergeCells>
  <hyperlinks>
    <hyperlink ref="B98" r:id="rId1" xr:uid="{00000000-0004-0000-0200-000000000000}"/>
  </hyperlinks>
  <printOptions horizontalCentered="1"/>
  <pageMargins left="0.39370078740157483" right="0.39370078740157483" top="0.39370078740157483" bottom="0.39370078740157483" header="0" footer="0"/>
  <pageSetup scale="81" fitToHeight="0" orientation="portrait" r:id="rId2"/>
  <rowBreaks count="1" manualBreakCount="1">
    <brk id="71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R99"/>
  <sheetViews>
    <sheetView showGridLines="0" zoomScaleNormal="100" zoomScaleSheetLayoutView="100" workbookViewId="0">
      <pane xSplit="2" ySplit="6" topLeftCell="C7" activePane="bottomRight" state="frozen"/>
      <selection activeCell="H92" sqref="H92"/>
      <selection pane="topRight" activeCell="H92" sqref="H92"/>
      <selection pane="bottomLeft" activeCell="H92" sqref="H92"/>
      <selection pane="bottomRight" activeCell="C7" sqref="C7"/>
    </sheetView>
  </sheetViews>
  <sheetFormatPr baseColWidth="10" defaultRowHeight="12.75"/>
  <cols>
    <col min="1" max="1" width="3.140625" style="3" customWidth="1"/>
    <col min="2" max="2" width="9.42578125" style="3" customWidth="1"/>
    <col min="3" max="11" width="12.42578125" style="3" customWidth="1"/>
    <col min="12" max="16384" width="11.42578125" style="3"/>
  </cols>
  <sheetData>
    <row r="1" spans="2:13" ht="15.75">
      <c r="B1" s="1"/>
      <c r="C1" s="2"/>
      <c r="D1" s="2"/>
      <c r="E1" s="2"/>
      <c r="F1" s="2"/>
      <c r="G1" s="2"/>
      <c r="H1" s="2"/>
      <c r="I1" s="2"/>
      <c r="J1" s="2"/>
      <c r="K1" s="2"/>
    </row>
    <row r="2" spans="2:13" ht="21"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</row>
    <row r="3" spans="2:13">
      <c r="B3" s="5" t="str">
        <f>+'X BP - Trimestral'!B3</f>
        <v>Período:  1T-2008  -  2T-2025</v>
      </c>
      <c r="C3" s="2"/>
      <c r="D3" s="2"/>
      <c r="E3" s="2"/>
      <c r="F3" s="2"/>
      <c r="G3" s="2"/>
      <c r="H3" s="2"/>
      <c r="I3" s="2"/>
      <c r="J3" s="2"/>
      <c r="K3" s="2"/>
    </row>
    <row r="5" spans="2:13" s="6" customFormat="1" ht="29.25" customHeight="1">
      <c r="B5" s="47" t="s">
        <v>9</v>
      </c>
      <c r="C5" s="49" t="s">
        <v>0</v>
      </c>
      <c r="D5" s="49"/>
      <c r="E5" s="49"/>
      <c r="F5" s="49" t="s">
        <v>2</v>
      </c>
      <c r="G5" s="49"/>
      <c r="H5" s="49"/>
      <c r="I5" s="49" t="s">
        <v>5</v>
      </c>
      <c r="J5" s="49"/>
      <c r="K5" s="50"/>
    </row>
    <row r="6" spans="2:13" s="6" customFormat="1" ht="29.25" customHeight="1">
      <c r="B6" s="48"/>
      <c r="C6" s="22" t="s">
        <v>10</v>
      </c>
      <c r="D6" s="22" t="s">
        <v>19</v>
      </c>
      <c r="E6" s="22" t="s">
        <v>3</v>
      </c>
      <c r="F6" s="22" t="s">
        <v>10</v>
      </c>
      <c r="G6" s="22" t="s">
        <v>4</v>
      </c>
      <c r="H6" s="22" t="s">
        <v>3</v>
      </c>
      <c r="I6" s="22" t="s">
        <v>10</v>
      </c>
      <c r="J6" s="22" t="s">
        <v>4</v>
      </c>
      <c r="K6" s="23" t="s">
        <v>3</v>
      </c>
    </row>
    <row r="7" spans="2:13">
      <c r="B7" s="7">
        <v>2008</v>
      </c>
      <c r="C7" s="8">
        <f>+D7+E7</f>
        <v>14973.748010000001</v>
      </c>
      <c r="D7" s="8">
        <v>12529.109120000001</v>
      </c>
      <c r="E7" s="8">
        <v>2444.6388899999997</v>
      </c>
      <c r="F7" s="8">
        <f>SUM(G7:H7)</f>
        <v>100</v>
      </c>
      <c r="G7" s="8">
        <f>+D7/$C7*100</f>
        <v>83.673834444339633</v>
      </c>
      <c r="H7" s="8">
        <f>+E7/$C7*100</f>
        <v>16.326165555660367</v>
      </c>
      <c r="I7" s="8"/>
      <c r="J7" s="8"/>
      <c r="K7" s="8"/>
      <c r="L7" s="9"/>
      <c r="M7" s="9"/>
    </row>
    <row r="8" spans="2:13">
      <c r="B8" s="10" t="s">
        <v>11</v>
      </c>
      <c r="C8" s="11">
        <f t="shared" ref="C8:C71" si="0">+D8+E8</f>
        <v>3625.0866299999998</v>
      </c>
      <c r="D8" s="11">
        <v>3052.7667799999999</v>
      </c>
      <c r="E8" s="11">
        <v>572.31984999999997</v>
      </c>
      <c r="F8" s="11">
        <f t="shared" ref="F8:F71" si="1">SUM(G8:H8)</f>
        <v>100</v>
      </c>
      <c r="G8" s="11">
        <f t="shared" ref="G8:H71" si="2">+D8/$C8*100</f>
        <v>84.212243501612534</v>
      </c>
      <c r="H8" s="11">
        <f t="shared" si="2"/>
        <v>15.787756498387463</v>
      </c>
      <c r="I8" s="11"/>
      <c r="J8" s="11"/>
      <c r="K8" s="11"/>
      <c r="L8" s="9"/>
      <c r="M8" s="9"/>
    </row>
    <row r="9" spans="2:13">
      <c r="B9" s="10" t="s">
        <v>12</v>
      </c>
      <c r="C9" s="11">
        <f t="shared" si="0"/>
        <v>4048.0868099999998</v>
      </c>
      <c r="D9" s="11">
        <v>3449.8725599999998</v>
      </c>
      <c r="E9" s="11">
        <v>598.21424999999999</v>
      </c>
      <c r="F9" s="11">
        <f t="shared" si="1"/>
        <v>100</v>
      </c>
      <c r="G9" s="11">
        <f t="shared" si="2"/>
        <v>85.222296900297948</v>
      </c>
      <c r="H9" s="11">
        <f t="shared" si="2"/>
        <v>14.777703099702055</v>
      </c>
      <c r="I9" s="11"/>
      <c r="J9" s="11"/>
      <c r="K9" s="11"/>
      <c r="L9" s="9"/>
      <c r="M9" s="9"/>
    </row>
    <row r="10" spans="2:13">
      <c r="B10" s="10" t="s">
        <v>13</v>
      </c>
      <c r="C10" s="11">
        <f t="shared" si="0"/>
        <v>3841.9025000000001</v>
      </c>
      <c r="D10" s="11">
        <v>3222.5351900000001</v>
      </c>
      <c r="E10" s="11">
        <v>619.36730999999997</v>
      </c>
      <c r="F10" s="11">
        <f t="shared" si="1"/>
        <v>100</v>
      </c>
      <c r="G10" s="11">
        <f t="shared" si="2"/>
        <v>83.878630183873753</v>
      </c>
      <c r="H10" s="11">
        <f t="shared" si="2"/>
        <v>16.121369816126254</v>
      </c>
      <c r="I10" s="11"/>
      <c r="J10" s="11"/>
      <c r="K10" s="11"/>
      <c r="L10" s="9"/>
      <c r="M10" s="9"/>
    </row>
    <row r="11" spans="2:13">
      <c r="B11" s="10" t="s">
        <v>14</v>
      </c>
      <c r="C11" s="11">
        <f t="shared" si="0"/>
        <v>3458.6720699999996</v>
      </c>
      <c r="D11" s="11">
        <v>2803.9345899999998</v>
      </c>
      <c r="E11" s="11">
        <v>654.73747999999989</v>
      </c>
      <c r="F11" s="11">
        <f t="shared" si="1"/>
        <v>100</v>
      </c>
      <c r="G11" s="11">
        <f t="shared" si="2"/>
        <v>81.069686089089103</v>
      </c>
      <c r="H11" s="11">
        <f t="shared" si="2"/>
        <v>18.930313910910897</v>
      </c>
      <c r="I11" s="11"/>
      <c r="J11" s="11"/>
      <c r="K11" s="11"/>
      <c r="L11" s="9"/>
      <c r="M11" s="9"/>
    </row>
    <row r="12" spans="2:13">
      <c r="B12" s="12">
        <v>2009</v>
      </c>
      <c r="C12" s="13">
        <f t="shared" si="0"/>
        <v>12244.408080000001</v>
      </c>
      <c r="D12" s="13">
        <v>10046.702870000001</v>
      </c>
      <c r="E12" s="13">
        <v>2197.7052100000001</v>
      </c>
      <c r="F12" s="13">
        <f t="shared" si="1"/>
        <v>100</v>
      </c>
      <c r="G12" s="13">
        <f t="shared" si="2"/>
        <v>82.051356050524575</v>
      </c>
      <c r="H12" s="13">
        <f t="shared" si="2"/>
        <v>17.948643949475425</v>
      </c>
      <c r="I12" s="13">
        <f>+C12/C7*100-100</f>
        <v>-18.22750007664915</v>
      </c>
      <c r="J12" s="13">
        <f t="shared" ref="J12:K12" si="3">+D12/D7*100-100</f>
        <v>-19.813110622824553</v>
      </c>
      <c r="K12" s="13">
        <f t="shared" si="3"/>
        <v>-10.10102886811228</v>
      </c>
      <c r="L12" s="9"/>
      <c r="M12" s="9"/>
    </row>
    <row r="13" spans="2:13">
      <c r="B13" s="14" t="s">
        <v>11</v>
      </c>
      <c r="C13" s="15">
        <f t="shared" si="0"/>
        <v>2806.5785599999999</v>
      </c>
      <c r="D13" s="15">
        <v>2327.26946</v>
      </c>
      <c r="E13" s="15">
        <v>479.3091</v>
      </c>
      <c r="F13" s="15">
        <f t="shared" si="1"/>
        <v>100</v>
      </c>
      <c r="G13" s="15">
        <f t="shared" si="2"/>
        <v>82.921942509245142</v>
      </c>
      <c r="H13" s="15">
        <f t="shared" si="2"/>
        <v>17.078057490754865</v>
      </c>
      <c r="I13" s="15">
        <f t="shared" ref="I13:K28" si="4">+C13/C8*100-100</f>
        <v>-22.578993374290761</v>
      </c>
      <c r="J13" s="15">
        <f t="shared" si="4"/>
        <v>-23.765238954808069</v>
      </c>
      <c r="K13" s="15">
        <f t="shared" si="4"/>
        <v>-16.251533124353443</v>
      </c>
      <c r="L13" s="9"/>
      <c r="M13" s="9"/>
    </row>
    <row r="14" spans="2:13">
      <c r="B14" s="14" t="s">
        <v>12</v>
      </c>
      <c r="C14" s="15">
        <f t="shared" si="0"/>
        <v>2921.4192499999999</v>
      </c>
      <c r="D14" s="15">
        <v>2402.7345799999998</v>
      </c>
      <c r="E14" s="15">
        <v>518.68466999999998</v>
      </c>
      <c r="F14" s="15">
        <f t="shared" si="1"/>
        <v>100</v>
      </c>
      <c r="G14" s="15">
        <f t="shared" si="2"/>
        <v>82.245455868752828</v>
      </c>
      <c r="H14" s="15">
        <f t="shared" si="2"/>
        <v>17.754544131247165</v>
      </c>
      <c r="I14" s="15">
        <f t="shared" si="4"/>
        <v>-27.832099776536168</v>
      </c>
      <c r="J14" s="15">
        <f t="shared" si="4"/>
        <v>-30.352946718704302</v>
      </c>
      <c r="K14" s="15">
        <f t="shared" si="4"/>
        <v>-13.294497748925238</v>
      </c>
      <c r="L14" s="9"/>
      <c r="M14" s="9"/>
    </row>
    <row r="15" spans="2:13">
      <c r="B15" s="14" t="s">
        <v>13</v>
      </c>
      <c r="C15" s="15">
        <f t="shared" si="0"/>
        <v>3145.5470699999996</v>
      </c>
      <c r="D15" s="15">
        <v>2569.4497999999999</v>
      </c>
      <c r="E15" s="15">
        <v>576.09726999999998</v>
      </c>
      <c r="F15" s="15">
        <f t="shared" si="1"/>
        <v>100.00000000000001</v>
      </c>
      <c r="G15" s="15">
        <f t="shared" si="2"/>
        <v>81.685307605331758</v>
      </c>
      <c r="H15" s="15">
        <f t="shared" si="2"/>
        <v>18.314692394668253</v>
      </c>
      <c r="I15" s="15">
        <f t="shared" si="4"/>
        <v>-18.125275953775528</v>
      </c>
      <c r="J15" s="15">
        <f t="shared" si="4"/>
        <v>-20.266198861896683</v>
      </c>
      <c r="K15" s="15">
        <f t="shared" si="4"/>
        <v>-6.9861678686271063</v>
      </c>
      <c r="L15" s="9"/>
      <c r="M15" s="9"/>
    </row>
    <row r="16" spans="2:13">
      <c r="B16" s="14" t="s">
        <v>14</v>
      </c>
      <c r="C16" s="15">
        <f t="shared" si="0"/>
        <v>3370.8631999999998</v>
      </c>
      <c r="D16" s="15">
        <v>2747.2490299999999</v>
      </c>
      <c r="E16" s="15">
        <v>623.61416999999994</v>
      </c>
      <c r="F16" s="15">
        <f t="shared" si="1"/>
        <v>100</v>
      </c>
      <c r="G16" s="15">
        <f t="shared" si="2"/>
        <v>81.49986715568879</v>
      </c>
      <c r="H16" s="15">
        <f t="shared" si="2"/>
        <v>18.500132844311214</v>
      </c>
      <c r="I16" s="15">
        <f t="shared" si="4"/>
        <v>-2.5388029920974731</v>
      </c>
      <c r="J16" s="15">
        <f t="shared" si="4"/>
        <v>-2.021643450676919</v>
      </c>
      <c r="K16" s="15">
        <f t="shared" si="4"/>
        <v>-4.7535555777255922</v>
      </c>
      <c r="L16" s="9"/>
      <c r="M16" s="9"/>
    </row>
    <row r="17" spans="2:13">
      <c r="B17" s="7">
        <v>2010</v>
      </c>
      <c r="C17" s="8">
        <f t="shared" si="0"/>
        <v>14346.95464</v>
      </c>
      <c r="D17" s="8">
        <v>11878.178960000001</v>
      </c>
      <c r="E17" s="8">
        <v>2468.7756799999997</v>
      </c>
      <c r="F17" s="8">
        <f t="shared" si="1"/>
        <v>100.00000000000001</v>
      </c>
      <c r="G17" s="8">
        <f t="shared" si="2"/>
        <v>82.792336478733034</v>
      </c>
      <c r="H17" s="8">
        <f t="shared" si="2"/>
        <v>17.207663521266976</v>
      </c>
      <c r="I17" s="8">
        <f t="shared" si="4"/>
        <v>17.171483882788067</v>
      </c>
      <c r="J17" s="8">
        <f t="shared" si="4"/>
        <v>18.229623327160269</v>
      </c>
      <c r="K17" s="8">
        <f t="shared" si="4"/>
        <v>12.334250688699044</v>
      </c>
      <c r="L17" s="9"/>
      <c r="M17" s="9"/>
    </row>
    <row r="18" spans="2:13">
      <c r="B18" s="10" t="s">
        <v>11</v>
      </c>
      <c r="C18" s="11">
        <f t="shared" si="0"/>
        <v>3239.1753199999998</v>
      </c>
      <c r="D18" s="11">
        <v>2640.9101599999999</v>
      </c>
      <c r="E18" s="11">
        <v>598.26515999999992</v>
      </c>
      <c r="F18" s="11">
        <f t="shared" si="1"/>
        <v>99.999999999999986</v>
      </c>
      <c r="G18" s="11">
        <f t="shared" si="2"/>
        <v>81.530324823541804</v>
      </c>
      <c r="H18" s="11">
        <f t="shared" si="2"/>
        <v>18.469675176458182</v>
      </c>
      <c r="I18" s="11">
        <f t="shared" si="4"/>
        <v>15.413670088037733</v>
      </c>
      <c r="J18" s="11">
        <f t="shared" si="4"/>
        <v>13.476767748243475</v>
      </c>
      <c r="K18" s="11">
        <f t="shared" si="4"/>
        <v>24.818235247359155</v>
      </c>
      <c r="L18" s="9"/>
      <c r="M18" s="9"/>
    </row>
    <row r="19" spans="2:13">
      <c r="B19" s="10" t="s">
        <v>12</v>
      </c>
      <c r="C19" s="11">
        <f t="shared" si="0"/>
        <v>3526.2541300000003</v>
      </c>
      <c r="D19" s="11">
        <v>2938.1533300000001</v>
      </c>
      <c r="E19" s="11">
        <v>588.10079999999994</v>
      </c>
      <c r="F19" s="11">
        <f t="shared" si="1"/>
        <v>99.999999999999986</v>
      </c>
      <c r="G19" s="11">
        <f t="shared" si="2"/>
        <v>83.322223007222675</v>
      </c>
      <c r="H19" s="11">
        <f t="shared" si="2"/>
        <v>16.677776992777314</v>
      </c>
      <c r="I19" s="11">
        <f t="shared" si="4"/>
        <v>20.703460484146547</v>
      </c>
      <c r="J19" s="11">
        <f t="shared" si="4"/>
        <v>22.283724322142987</v>
      </c>
      <c r="K19" s="11">
        <f t="shared" si="4"/>
        <v>13.383108083761172</v>
      </c>
      <c r="L19" s="9"/>
      <c r="M19" s="9"/>
    </row>
    <row r="20" spans="2:13">
      <c r="B20" s="10" t="s">
        <v>13</v>
      </c>
      <c r="C20" s="11">
        <f t="shared" si="0"/>
        <v>3647.5094599999998</v>
      </c>
      <c r="D20" s="11">
        <v>3027.5182799999998</v>
      </c>
      <c r="E20" s="11">
        <v>619.99117999999999</v>
      </c>
      <c r="F20" s="11">
        <f t="shared" si="1"/>
        <v>100</v>
      </c>
      <c r="G20" s="11">
        <f t="shared" si="2"/>
        <v>83.002342096735788</v>
      </c>
      <c r="H20" s="11">
        <f t="shared" si="2"/>
        <v>16.997657903264219</v>
      </c>
      <c r="I20" s="11">
        <f t="shared" si="4"/>
        <v>15.957872472720624</v>
      </c>
      <c r="J20" s="11">
        <f t="shared" si="4"/>
        <v>17.827492874155396</v>
      </c>
      <c r="K20" s="11">
        <f t="shared" si="4"/>
        <v>7.6191838228985205</v>
      </c>
      <c r="L20" s="9"/>
      <c r="M20" s="9"/>
    </row>
    <row r="21" spans="2:13">
      <c r="B21" s="10" t="s">
        <v>14</v>
      </c>
      <c r="C21" s="11">
        <f t="shared" si="0"/>
        <v>3934.0157300000001</v>
      </c>
      <c r="D21" s="11">
        <v>3271.59719</v>
      </c>
      <c r="E21" s="11">
        <v>662.41854000000012</v>
      </c>
      <c r="F21" s="11">
        <f t="shared" si="1"/>
        <v>100</v>
      </c>
      <c r="G21" s="11">
        <f t="shared" si="2"/>
        <v>83.161771953565619</v>
      </c>
      <c r="H21" s="11">
        <f t="shared" si="2"/>
        <v>16.838228046434377</v>
      </c>
      <c r="I21" s="11">
        <f t="shared" si="4"/>
        <v>16.706478328755693</v>
      </c>
      <c r="J21" s="11">
        <f t="shared" si="4"/>
        <v>19.08629884928925</v>
      </c>
      <c r="K21" s="11">
        <f t="shared" si="4"/>
        <v>6.2224965157543011</v>
      </c>
      <c r="L21" s="9"/>
      <c r="M21" s="9"/>
    </row>
    <row r="22" spans="2:13">
      <c r="B22" s="12">
        <v>2011</v>
      </c>
      <c r="C22" s="13">
        <f t="shared" si="0"/>
        <v>16993.839459999999</v>
      </c>
      <c r="D22" s="13">
        <v>14308.64991</v>
      </c>
      <c r="E22" s="13">
        <v>2685.1895500000001</v>
      </c>
      <c r="F22" s="13">
        <f t="shared" si="1"/>
        <v>100</v>
      </c>
      <c r="G22" s="13">
        <f t="shared" si="2"/>
        <v>84.19904132717987</v>
      </c>
      <c r="H22" s="13">
        <f t="shared" si="2"/>
        <v>15.800958672820133</v>
      </c>
      <c r="I22" s="13">
        <f t="shared" si="4"/>
        <v>18.449105656334595</v>
      </c>
      <c r="J22" s="13">
        <f t="shared" si="4"/>
        <v>20.461646168025055</v>
      </c>
      <c r="K22" s="13">
        <f t="shared" si="4"/>
        <v>8.7660402584652957</v>
      </c>
      <c r="L22" s="9"/>
      <c r="M22" s="9"/>
    </row>
    <row r="23" spans="2:13">
      <c r="B23" s="14" t="s">
        <v>11</v>
      </c>
      <c r="C23" s="15">
        <f t="shared" si="0"/>
        <v>3913.65047</v>
      </c>
      <c r="D23" s="15">
        <v>3300.39599</v>
      </c>
      <c r="E23" s="15">
        <v>613.25447999999994</v>
      </c>
      <c r="F23" s="15">
        <f t="shared" si="1"/>
        <v>100</v>
      </c>
      <c r="G23" s="15">
        <f t="shared" si="2"/>
        <v>84.330371741143253</v>
      </c>
      <c r="H23" s="15">
        <f t="shared" si="2"/>
        <v>15.669628258856749</v>
      </c>
      <c r="I23" s="15">
        <f t="shared" si="4"/>
        <v>20.822434211433787</v>
      </c>
      <c r="J23" s="15">
        <f t="shared" si="4"/>
        <v>24.971914606894472</v>
      </c>
      <c r="K23" s="15">
        <f t="shared" si="4"/>
        <v>2.5054642994755056</v>
      </c>
      <c r="L23" s="9"/>
      <c r="M23" s="9"/>
    </row>
    <row r="24" spans="2:13">
      <c r="B24" s="14" t="s">
        <v>12</v>
      </c>
      <c r="C24" s="15">
        <f t="shared" si="0"/>
        <v>4418.9963200000002</v>
      </c>
      <c r="D24" s="15">
        <v>3737.6260900000002</v>
      </c>
      <c r="E24" s="15">
        <v>681.37022999999999</v>
      </c>
      <c r="F24" s="15">
        <f t="shared" si="1"/>
        <v>100</v>
      </c>
      <c r="G24" s="15">
        <f t="shared" si="2"/>
        <v>84.580882610918309</v>
      </c>
      <c r="H24" s="15">
        <f t="shared" si="2"/>
        <v>15.419117389081691</v>
      </c>
      <c r="I24" s="15">
        <f t="shared" si="4"/>
        <v>25.317012248348632</v>
      </c>
      <c r="J24" s="15">
        <f t="shared" si="4"/>
        <v>27.210042166179264</v>
      </c>
      <c r="K24" s="15">
        <f t="shared" si="4"/>
        <v>15.859429199892276</v>
      </c>
      <c r="L24" s="9"/>
      <c r="M24" s="9"/>
    </row>
    <row r="25" spans="2:13">
      <c r="B25" s="14" t="s">
        <v>13</v>
      </c>
      <c r="C25" s="15">
        <f t="shared" si="0"/>
        <v>4308.72462</v>
      </c>
      <c r="D25" s="15">
        <v>3638.95433</v>
      </c>
      <c r="E25" s="15">
        <v>669.77028999999993</v>
      </c>
      <c r="F25" s="15">
        <f t="shared" si="1"/>
        <v>100</v>
      </c>
      <c r="G25" s="15">
        <f t="shared" si="2"/>
        <v>84.455486273337186</v>
      </c>
      <c r="H25" s="15">
        <f t="shared" si="2"/>
        <v>15.544513726662808</v>
      </c>
      <c r="I25" s="15">
        <f t="shared" si="4"/>
        <v>18.127853189995562</v>
      </c>
      <c r="J25" s="15">
        <f t="shared" si="4"/>
        <v>20.195949072849203</v>
      </c>
      <c r="K25" s="15">
        <f t="shared" si="4"/>
        <v>8.0290029287190663</v>
      </c>
      <c r="L25" s="9"/>
      <c r="M25" s="9"/>
    </row>
    <row r="26" spans="2:13">
      <c r="B26" s="14" t="s">
        <v>14</v>
      </c>
      <c r="C26" s="15">
        <f t="shared" si="0"/>
        <v>4352.4680499999995</v>
      </c>
      <c r="D26" s="15">
        <v>3631.6734999999999</v>
      </c>
      <c r="E26" s="15">
        <v>720.79454999999996</v>
      </c>
      <c r="F26" s="15">
        <f t="shared" si="1"/>
        <v>100</v>
      </c>
      <c r="G26" s="15">
        <f t="shared" si="2"/>
        <v>83.439406292712476</v>
      </c>
      <c r="H26" s="15">
        <f t="shared" si="2"/>
        <v>16.560593707287524</v>
      </c>
      <c r="I26" s="15">
        <f t="shared" si="4"/>
        <v>10.636772924138754</v>
      </c>
      <c r="J26" s="15">
        <f t="shared" si="4"/>
        <v>11.006132145504139</v>
      </c>
      <c r="K26" s="15">
        <f t="shared" si="4"/>
        <v>8.8125567862276171</v>
      </c>
      <c r="L26" s="9"/>
      <c r="M26" s="9"/>
    </row>
    <row r="27" spans="2:13">
      <c r="B27" s="7">
        <v>2012</v>
      </c>
      <c r="C27" s="8">
        <f t="shared" si="0"/>
        <v>17879.88089</v>
      </c>
      <c r="D27" s="8">
        <v>15007.84031</v>
      </c>
      <c r="E27" s="8">
        <v>2872.0405799999999</v>
      </c>
      <c r="F27" s="8">
        <f t="shared" si="1"/>
        <v>99.999999999999986</v>
      </c>
      <c r="G27" s="8">
        <f t="shared" si="2"/>
        <v>83.9370262158385</v>
      </c>
      <c r="H27" s="8">
        <f t="shared" si="2"/>
        <v>16.062973784161489</v>
      </c>
      <c r="I27" s="8">
        <f t="shared" si="4"/>
        <v>5.2138978486030823</v>
      </c>
      <c r="J27" s="8">
        <f t="shared" si="4"/>
        <v>4.8864875749832208</v>
      </c>
      <c r="K27" s="8">
        <f t="shared" si="4"/>
        <v>6.9585787714688365</v>
      </c>
      <c r="L27" s="9"/>
      <c r="M27" s="9"/>
    </row>
    <row r="28" spans="2:13">
      <c r="B28" s="10" t="s">
        <v>11</v>
      </c>
      <c r="C28" s="11">
        <f t="shared" si="0"/>
        <v>4271.1925099999999</v>
      </c>
      <c r="D28" s="11">
        <v>3623.5756700000002</v>
      </c>
      <c r="E28" s="11">
        <v>647.61684000000002</v>
      </c>
      <c r="F28" s="11">
        <f t="shared" si="1"/>
        <v>100.00000000000001</v>
      </c>
      <c r="G28" s="11">
        <f t="shared" si="2"/>
        <v>84.837563783796782</v>
      </c>
      <c r="H28" s="11">
        <f t="shared" si="2"/>
        <v>15.162436216203238</v>
      </c>
      <c r="I28" s="11">
        <f t="shared" si="4"/>
        <v>9.1357683252689696</v>
      </c>
      <c r="J28" s="11">
        <f t="shared" si="4"/>
        <v>9.7921486082038314</v>
      </c>
      <c r="K28" s="11">
        <f t="shared" si="4"/>
        <v>5.603279082445539</v>
      </c>
      <c r="L28" s="9"/>
      <c r="M28" s="9"/>
    </row>
    <row r="29" spans="2:13">
      <c r="B29" s="10" t="s">
        <v>12</v>
      </c>
      <c r="C29" s="11">
        <f t="shared" si="0"/>
        <v>4519.4947899999997</v>
      </c>
      <c r="D29" s="11">
        <v>3815.4290999999998</v>
      </c>
      <c r="E29" s="11">
        <v>704.06569000000002</v>
      </c>
      <c r="F29" s="11">
        <f t="shared" si="1"/>
        <v>100</v>
      </c>
      <c r="G29" s="11">
        <f t="shared" si="2"/>
        <v>84.421584209858111</v>
      </c>
      <c r="H29" s="11">
        <f t="shared" si="2"/>
        <v>15.578415790141889</v>
      </c>
      <c r="I29" s="11">
        <f t="shared" ref="I29:K44" si="5">+C29/C24*100-100</f>
        <v>2.274237467570444</v>
      </c>
      <c r="J29" s="11">
        <f t="shared" si="5"/>
        <v>2.0816156599548776</v>
      </c>
      <c r="K29" s="11">
        <f t="shared" si="5"/>
        <v>3.3308558256206737</v>
      </c>
      <c r="L29" s="9"/>
      <c r="M29" s="9"/>
    </row>
    <row r="30" spans="2:13">
      <c r="B30" s="10" t="s">
        <v>13</v>
      </c>
      <c r="C30" s="11">
        <f t="shared" si="0"/>
        <v>4340.2357199999997</v>
      </c>
      <c r="D30" s="11">
        <v>3649.9005299999999</v>
      </c>
      <c r="E30" s="11">
        <v>690.33519000000001</v>
      </c>
      <c r="F30" s="11">
        <f t="shared" si="1"/>
        <v>100</v>
      </c>
      <c r="G30" s="11">
        <f t="shared" si="2"/>
        <v>84.094523096547391</v>
      </c>
      <c r="H30" s="11">
        <f t="shared" si="2"/>
        <v>15.905476903452609</v>
      </c>
      <c r="I30" s="11">
        <f t="shared" si="5"/>
        <v>0.73133241919738623</v>
      </c>
      <c r="J30" s="11">
        <f t="shared" si="5"/>
        <v>0.3008061934099544</v>
      </c>
      <c r="K30" s="11">
        <f t="shared" si="5"/>
        <v>3.0704407626083423</v>
      </c>
      <c r="L30" s="9"/>
      <c r="M30" s="9"/>
    </row>
    <row r="31" spans="2:13">
      <c r="B31" s="10" t="s">
        <v>14</v>
      </c>
      <c r="C31" s="11">
        <f t="shared" si="0"/>
        <v>4748.9578700000002</v>
      </c>
      <c r="D31" s="11">
        <v>3918.9350100000001</v>
      </c>
      <c r="E31" s="11">
        <v>830.02286000000004</v>
      </c>
      <c r="F31" s="11">
        <f t="shared" si="1"/>
        <v>100</v>
      </c>
      <c r="G31" s="11">
        <f t="shared" si="2"/>
        <v>82.521999926691279</v>
      </c>
      <c r="H31" s="11">
        <f t="shared" si="2"/>
        <v>17.478000073308717</v>
      </c>
      <c r="I31" s="11">
        <f t="shared" si="5"/>
        <v>9.109540045905689</v>
      </c>
      <c r="J31" s="11">
        <f t="shared" si="5"/>
        <v>7.9098936069005106</v>
      </c>
      <c r="K31" s="11">
        <f t="shared" si="5"/>
        <v>15.15387567788909</v>
      </c>
      <c r="L31" s="9"/>
      <c r="M31" s="9"/>
    </row>
    <row r="32" spans="2:13">
      <c r="B32" s="12">
        <v>2013</v>
      </c>
      <c r="C32" s="13">
        <f t="shared" si="0"/>
        <v>18375.107013528537</v>
      </c>
      <c r="D32" s="13">
        <v>15412.134810000001</v>
      </c>
      <c r="E32" s="13">
        <v>2962.9722035285367</v>
      </c>
      <c r="F32" s="13">
        <f t="shared" si="1"/>
        <v>100</v>
      </c>
      <c r="G32" s="13">
        <f t="shared" si="2"/>
        <v>83.875075114680584</v>
      </c>
      <c r="H32" s="13">
        <f t="shared" si="2"/>
        <v>16.124924885319416</v>
      </c>
      <c r="I32" s="13">
        <f t="shared" si="5"/>
        <v>2.7697394998056808</v>
      </c>
      <c r="J32" s="13">
        <f t="shared" si="5"/>
        <v>2.6938886052153066</v>
      </c>
      <c r="K32" s="13">
        <f t="shared" si="5"/>
        <v>3.1660981450525583</v>
      </c>
      <c r="L32" s="9"/>
      <c r="M32" s="9"/>
    </row>
    <row r="33" spans="2:13">
      <c r="B33" s="14" t="s">
        <v>11</v>
      </c>
      <c r="C33" s="15">
        <f t="shared" si="0"/>
        <v>4370.9934444665478</v>
      </c>
      <c r="D33" s="15">
        <v>3688.90391</v>
      </c>
      <c r="E33" s="15">
        <v>682.08953446654789</v>
      </c>
      <c r="F33" s="15">
        <f t="shared" si="1"/>
        <v>100</v>
      </c>
      <c r="G33" s="15">
        <f t="shared" si="2"/>
        <v>84.395091341762637</v>
      </c>
      <c r="H33" s="15">
        <f t="shared" si="2"/>
        <v>15.604908658237363</v>
      </c>
      <c r="I33" s="15">
        <f t="shared" si="5"/>
        <v>2.3366058596723889</v>
      </c>
      <c r="J33" s="15">
        <f t="shared" si="5"/>
        <v>1.8028667247343577</v>
      </c>
      <c r="K33" s="15">
        <f t="shared" si="5"/>
        <v>5.3230077319403648</v>
      </c>
      <c r="L33" s="9"/>
      <c r="M33" s="9"/>
    </row>
    <row r="34" spans="2:13">
      <c r="B34" s="14" t="s">
        <v>12</v>
      </c>
      <c r="C34" s="15">
        <f t="shared" si="0"/>
        <v>4669.8506246552161</v>
      </c>
      <c r="D34" s="15">
        <v>3943.4033300000001</v>
      </c>
      <c r="E34" s="15">
        <v>726.44729465521561</v>
      </c>
      <c r="F34" s="15">
        <f t="shared" si="1"/>
        <v>100</v>
      </c>
      <c r="G34" s="15">
        <f t="shared" si="2"/>
        <v>84.443885831811784</v>
      </c>
      <c r="H34" s="15">
        <f t="shared" si="2"/>
        <v>15.556114168188209</v>
      </c>
      <c r="I34" s="15">
        <f t="shared" si="5"/>
        <v>3.3268283655929736</v>
      </c>
      <c r="J34" s="15">
        <f t="shared" si="5"/>
        <v>3.3541241796368269</v>
      </c>
      <c r="K34" s="15">
        <f t="shared" si="5"/>
        <v>3.1789085838305198</v>
      </c>
      <c r="L34" s="9"/>
      <c r="M34" s="9"/>
    </row>
    <row r="35" spans="2:13">
      <c r="B35" s="14" t="s">
        <v>13</v>
      </c>
      <c r="C35" s="15">
        <f t="shared" si="0"/>
        <v>4646.9650392873364</v>
      </c>
      <c r="D35" s="15">
        <v>3920.7560700000004</v>
      </c>
      <c r="E35" s="15">
        <v>726.20896928733623</v>
      </c>
      <c r="F35" s="15">
        <f t="shared" si="1"/>
        <v>100</v>
      </c>
      <c r="G35" s="15">
        <f t="shared" si="2"/>
        <v>84.372402995338476</v>
      </c>
      <c r="H35" s="15">
        <f t="shared" si="2"/>
        <v>15.627597004661528</v>
      </c>
      <c r="I35" s="15">
        <f t="shared" si="5"/>
        <v>7.067111997487018</v>
      </c>
      <c r="J35" s="15">
        <f t="shared" si="5"/>
        <v>7.4209019608542803</v>
      </c>
      <c r="K35" s="15">
        <f t="shared" si="5"/>
        <v>5.1965740421455564</v>
      </c>
      <c r="L35" s="9"/>
      <c r="M35" s="9"/>
    </row>
    <row r="36" spans="2:13">
      <c r="B36" s="14" t="s">
        <v>14</v>
      </c>
      <c r="C36" s="15">
        <f t="shared" si="0"/>
        <v>4687.297905119437</v>
      </c>
      <c r="D36" s="15">
        <v>3859.0715</v>
      </c>
      <c r="E36" s="15">
        <v>828.22640511943712</v>
      </c>
      <c r="F36" s="15">
        <f t="shared" si="1"/>
        <v>100</v>
      </c>
      <c r="G36" s="15">
        <f t="shared" si="2"/>
        <v>82.330408224856939</v>
      </c>
      <c r="H36" s="15">
        <f t="shared" si="2"/>
        <v>17.669591775143061</v>
      </c>
      <c r="I36" s="15">
        <f t="shared" si="5"/>
        <v>-1.2983893849654891</v>
      </c>
      <c r="J36" s="15">
        <f t="shared" si="5"/>
        <v>-1.5275453623815025</v>
      </c>
      <c r="K36" s="15">
        <f t="shared" si="5"/>
        <v>-0.21643438598340481</v>
      </c>
      <c r="L36" s="9"/>
      <c r="M36" s="9"/>
    </row>
    <row r="37" spans="2:13">
      <c r="B37" s="7">
        <v>2014</v>
      </c>
      <c r="C37" s="8">
        <f t="shared" si="0"/>
        <v>19279.875477593883</v>
      </c>
      <c r="D37" s="8">
        <v>16157.399230000001</v>
      </c>
      <c r="E37" s="8">
        <v>3122.4762475938815</v>
      </c>
      <c r="F37" s="8">
        <f t="shared" si="1"/>
        <v>100</v>
      </c>
      <c r="G37" s="8">
        <f t="shared" si="2"/>
        <v>83.804479177146817</v>
      </c>
      <c r="H37" s="8">
        <f t="shared" si="2"/>
        <v>16.19552082285318</v>
      </c>
      <c r="I37" s="8">
        <f t="shared" si="5"/>
        <v>4.9238813324962791</v>
      </c>
      <c r="J37" s="8">
        <f t="shared" si="5"/>
        <v>4.8355690447013444</v>
      </c>
      <c r="K37" s="8">
        <f t="shared" si="5"/>
        <v>5.383244698529225</v>
      </c>
      <c r="L37" s="9"/>
      <c r="M37" s="9"/>
    </row>
    <row r="38" spans="2:13">
      <c r="B38" s="10" t="s">
        <v>11</v>
      </c>
      <c r="C38" s="11">
        <f t="shared" si="0"/>
        <v>4568.0745674566042</v>
      </c>
      <c r="D38" s="11">
        <v>3848.4252700000002</v>
      </c>
      <c r="E38" s="11">
        <v>719.64929745660436</v>
      </c>
      <c r="F38" s="11">
        <f t="shared" si="1"/>
        <v>100</v>
      </c>
      <c r="G38" s="11">
        <f t="shared" si="2"/>
        <v>84.246113174608539</v>
      </c>
      <c r="H38" s="11">
        <f t="shared" si="2"/>
        <v>15.753886825391469</v>
      </c>
      <c r="I38" s="11">
        <f t="shared" si="5"/>
        <v>4.5088405071746536</v>
      </c>
      <c r="J38" s="11">
        <f t="shared" si="5"/>
        <v>4.3243566081394533</v>
      </c>
      <c r="K38" s="11">
        <f t="shared" si="5"/>
        <v>5.5065737109471229</v>
      </c>
      <c r="L38" s="9"/>
      <c r="M38" s="9"/>
    </row>
    <row r="39" spans="2:13">
      <c r="B39" s="10" t="s">
        <v>12</v>
      </c>
      <c r="C39" s="11">
        <f t="shared" si="0"/>
        <v>4892.9271199975974</v>
      </c>
      <c r="D39" s="11">
        <v>4112.4116700000004</v>
      </c>
      <c r="E39" s="11">
        <v>780.51544999759699</v>
      </c>
      <c r="F39" s="11">
        <f t="shared" si="1"/>
        <v>99.999999999999986</v>
      </c>
      <c r="G39" s="11">
        <f t="shared" si="2"/>
        <v>84.048087558721278</v>
      </c>
      <c r="H39" s="11">
        <f t="shared" si="2"/>
        <v>15.951912441278711</v>
      </c>
      <c r="I39" s="11">
        <f t="shared" si="5"/>
        <v>4.7769514117777874</v>
      </c>
      <c r="J39" s="11">
        <f t="shared" si="5"/>
        <v>4.2858497053609881</v>
      </c>
      <c r="K39" s="11">
        <f t="shared" si="5"/>
        <v>7.4428187344331747</v>
      </c>
      <c r="L39" s="9"/>
      <c r="M39" s="9"/>
    </row>
    <row r="40" spans="2:13">
      <c r="B40" s="10" t="s">
        <v>13</v>
      </c>
      <c r="C40" s="11">
        <f t="shared" si="0"/>
        <v>4890.2561760333338</v>
      </c>
      <c r="D40" s="11">
        <v>4081.1877200000004</v>
      </c>
      <c r="E40" s="11">
        <v>809.06845603333363</v>
      </c>
      <c r="F40" s="11">
        <f t="shared" si="1"/>
        <v>100</v>
      </c>
      <c r="G40" s="11">
        <f t="shared" si="2"/>
        <v>83.455499529891725</v>
      </c>
      <c r="H40" s="11">
        <f t="shared" si="2"/>
        <v>16.544500470108268</v>
      </c>
      <c r="I40" s="11">
        <f t="shared" si="5"/>
        <v>5.2354845515108224</v>
      </c>
      <c r="J40" s="11">
        <f t="shared" si="5"/>
        <v>4.0918549161361</v>
      </c>
      <c r="K40" s="11">
        <f t="shared" si="5"/>
        <v>11.409868267987846</v>
      </c>
      <c r="L40" s="9"/>
      <c r="M40" s="9"/>
    </row>
    <row r="41" spans="2:13">
      <c r="B41" s="10" t="s">
        <v>14</v>
      </c>
      <c r="C41" s="11">
        <f t="shared" si="0"/>
        <v>4928.6176141063461</v>
      </c>
      <c r="D41" s="11">
        <v>4115.3745699999999</v>
      </c>
      <c r="E41" s="11">
        <v>813.24304410634636</v>
      </c>
      <c r="F41" s="11">
        <f t="shared" si="1"/>
        <v>100</v>
      </c>
      <c r="G41" s="11">
        <f t="shared" si="2"/>
        <v>83.499571121550616</v>
      </c>
      <c r="H41" s="11">
        <f t="shared" si="2"/>
        <v>16.50042887844938</v>
      </c>
      <c r="I41" s="11">
        <f t="shared" si="5"/>
        <v>5.1483757566025616</v>
      </c>
      <c r="J41" s="11">
        <f t="shared" si="5"/>
        <v>6.6415734976664709</v>
      </c>
      <c r="K41" s="11">
        <f t="shared" si="5"/>
        <v>-1.8090899928419901</v>
      </c>
      <c r="L41" s="9"/>
      <c r="M41" s="9"/>
    </row>
    <row r="42" spans="2:13">
      <c r="B42" s="12">
        <v>2015</v>
      </c>
      <c r="C42" s="13">
        <f t="shared" si="0"/>
        <v>18685.913649014263</v>
      </c>
      <c r="D42" s="13">
        <v>15524.036339999999</v>
      </c>
      <c r="E42" s="13">
        <v>3161.8773090142622</v>
      </c>
      <c r="F42" s="13">
        <f t="shared" si="1"/>
        <v>100</v>
      </c>
      <c r="G42" s="13">
        <f t="shared" si="2"/>
        <v>83.078818791496118</v>
      </c>
      <c r="H42" s="13">
        <f t="shared" si="2"/>
        <v>16.921181208503874</v>
      </c>
      <c r="I42" s="13">
        <f t="shared" si="5"/>
        <v>-3.0807347758541965</v>
      </c>
      <c r="J42" s="13">
        <f t="shared" si="5"/>
        <v>-3.9199556870762677</v>
      </c>
      <c r="K42" s="13">
        <f t="shared" si="5"/>
        <v>1.2618530389379998</v>
      </c>
      <c r="L42" s="9"/>
      <c r="M42" s="9"/>
    </row>
    <row r="43" spans="2:13">
      <c r="B43" s="14" t="s">
        <v>11</v>
      </c>
      <c r="C43" s="15">
        <f t="shared" si="0"/>
        <v>4440.0301539781613</v>
      </c>
      <c r="D43" s="15">
        <v>3726.1197200000001</v>
      </c>
      <c r="E43" s="15">
        <v>713.91043397816065</v>
      </c>
      <c r="F43" s="15">
        <f t="shared" si="1"/>
        <v>100</v>
      </c>
      <c r="G43" s="15">
        <f t="shared" si="2"/>
        <v>83.921045370862757</v>
      </c>
      <c r="H43" s="15">
        <f t="shared" si="2"/>
        <v>16.078954629137236</v>
      </c>
      <c r="I43" s="15">
        <f t="shared" si="5"/>
        <v>-2.8030280939510703</v>
      </c>
      <c r="J43" s="15">
        <f t="shared" si="5"/>
        <v>-3.1780674280833807</v>
      </c>
      <c r="K43" s="15">
        <f t="shared" si="5"/>
        <v>-0.7974528007914472</v>
      </c>
      <c r="L43" s="9"/>
      <c r="M43" s="9"/>
    </row>
    <row r="44" spans="2:13">
      <c r="B44" s="14" t="s">
        <v>12</v>
      </c>
      <c r="C44" s="15">
        <f t="shared" si="0"/>
        <v>4614.2464742581615</v>
      </c>
      <c r="D44" s="15">
        <v>3831.5470599999999</v>
      </c>
      <c r="E44" s="15">
        <v>782.69941425816114</v>
      </c>
      <c r="F44" s="15">
        <f t="shared" si="1"/>
        <v>100</v>
      </c>
      <c r="G44" s="15">
        <f t="shared" si="2"/>
        <v>83.037329743335889</v>
      </c>
      <c r="H44" s="15">
        <f t="shared" si="2"/>
        <v>16.962670256664104</v>
      </c>
      <c r="I44" s="15">
        <f t="shared" si="5"/>
        <v>-5.6955813750108035</v>
      </c>
      <c r="J44" s="15">
        <f t="shared" si="5"/>
        <v>-6.8296812804249356</v>
      </c>
      <c r="K44" s="15">
        <f t="shared" si="5"/>
        <v>0.27981050990995016</v>
      </c>
      <c r="L44" s="9"/>
      <c r="M44" s="9"/>
    </row>
    <row r="45" spans="2:13">
      <c r="B45" s="14" t="s">
        <v>13</v>
      </c>
      <c r="C45" s="15">
        <f t="shared" si="0"/>
        <v>4865.1102702484668</v>
      </c>
      <c r="D45" s="15">
        <v>4045.5782499999996</v>
      </c>
      <c r="E45" s="15">
        <v>819.53202024846689</v>
      </c>
      <c r="F45" s="15">
        <f t="shared" si="1"/>
        <v>99.999999999999986</v>
      </c>
      <c r="G45" s="15">
        <f t="shared" si="2"/>
        <v>83.154913769166981</v>
      </c>
      <c r="H45" s="15">
        <f t="shared" si="2"/>
        <v>16.845086230833004</v>
      </c>
      <c r="I45" s="15">
        <f t="shared" ref="I45:K60" si="6">+C45/C40*100-100</f>
        <v>-0.51420426414682652</v>
      </c>
      <c r="J45" s="15">
        <f t="shared" si="6"/>
        <v>-0.87252712796069432</v>
      </c>
      <c r="K45" s="15">
        <f t="shared" si="6"/>
        <v>1.2932853996599363</v>
      </c>
      <c r="L45" s="9"/>
      <c r="M45" s="9"/>
    </row>
    <row r="46" spans="2:13">
      <c r="B46" s="14" t="s">
        <v>14</v>
      </c>
      <c r="C46" s="15">
        <f t="shared" si="0"/>
        <v>4766.5267505294742</v>
      </c>
      <c r="D46" s="15">
        <v>3920.7913100000001</v>
      </c>
      <c r="E46" s="15">
        <v>845.73544052947375</v>
      </c>
      <c r="F46" s="15">
        <f t="shared" si="1"/>
        <v>100</v>
      </c>
      <c r="G46" s="15">
        <f t="shared" si="2"/>
        <v>82.256777632989724</v>
      </c>
      <c r="H46" s="15">
        <f t="shared" si="2"/>
        <v>17.743222367010276</v>
      </c>
      <c r="I46" s="15">
        <f t="shared" si="6"/>
        <v>-3.2887693115600314</v>
      </c>
      <c r="J46" s="15">
        <f t="shared" si="6"/>
        <v>-4.7282029057199537</v>
      </c>
      <c r="K46" s="15">
        <f t="shared" si="6"/>
        <v>3.995410309206207</v>
      </c>
      <c r="L46" s="9"/>
      <c r="M46" s="9"/>
    </row>
    <row r="47" spans="2:13">
      <c r="B47" s="7">
        <v>2016</v>
      </c>
      <c r="C47" s="8">
        <f t="shared" si="0"/>
        <v>18241.488997709999</v>
      </c>
      <c r="D47" s="8">
        <v>15049.605909999998</v>
      </c>
      <c r="E47" s="8">
        <v>3191.8830877099999</v>
      </c>
      <c r="F47" s="8">
        <f t="shared" si="1"/>
        <v>99.999999999999986</v>
      </c>
      <c r="G47" s="8">
        <f t="shared" si="2"/>
        <v>82.502069386382303</v>
      </c>
      <c r="H47" s="8">
        <f t="shared" si="2"/>
        <v>17.497930613617683</v>
      </c>
      <c r="I47" s="8">
        <f t="shared" si="6"/>
        <v>-2.3783940119390934</v>
      </c>
      <c r="J47" s="8">
        <f t="shared" si="6"/>
        <v>-3.0561022894384706</v>
      </c>
      <c r="K47" s="8">
        <f t="shared" si="6"/>
        <v>0.94898618014663327</v>
      </c>
      <c r="L47" s="9"/>
      <c r="M47" s="9"/>
    </row>
    <row r="48" spans="2:13">
      <c r="B48" s="10" t="s">
        <v>11</v>
      </c>
      <c r="C48" s="11">
        <f t="shared" si="0"/>
        <v>4205.5811139201624</v>
      </c>
      <c r="D48" s="11">
        <v>3455.9338299999999</v>
      </c>
      <c r="E48" s="11">
        <v>749.64728392016218</v>
      </c>
      <c r="F48" s="11">
        <f t="shared" si="1"/>
        <v>99.999999999999986</v>
      </c>
      <c r="G48" s="11">
        <f t="shared" si="2"/>
        <v>82.174941735426628</v>
      </c>
      <c r="H48" s="11">
        <f t="shared" si="2"/>
        <v>17.825058264573357</v>
      </c>
      <c r="I48" s="11">
        <f t="shared" si="6"/>
        <v>-5.2803479239423154</v>
      </c>
      <c r="J48" s="11">
        <f t="shared" si="6"/>
        <v>-7.2511328218944158</v>
      </c>
      <c r="K48" s="11">
        <f t="shared" si="6"/>
        <v>5.0057889955275243</v>
      </c>
      <c r="L48" s="9"/>
      <c r="M48" s="9"/>
    </row>
    <row r="49" spans="2:18">
      <c r="B49" s="10" t="s">
        <v>12</v>
      </c>
      <c r="C49" s="11">
        <f t="shared" si="0"/>
        <v>4602.8569996861097</v>
      </c>
      <c r="D49" s="11">
        <v>3830.0305399999997</v>
      </c>
      <c r="E49" s="11">
        <v>772.82645968610996</v>
      </c>
      <c r="F49" s="11">
        <f t="shared" si="1"/>
        <v>100</v>
      </c>
      <c r="G49" s="11">
        <f t="shared" si="2"/>
        <v>83.209852929630173</v>
      </c>
      <c r="H49" s="11">
        <f t="shared" si="2"/>
        <v>16.79014707036983</v>
      </c>
      <c r="I49" s="11">
        <f t="shared" si="6"/>
        <v>-0.24683281735362073</v>
      </c>
      <c r="J49" s="11">
        <f t="shared" si="6"/>
        <v>-3.9579834887902621E-2</v>
      </c>
      <c r="K49" s="11">
        <f t="shared" si="6"/>
        <v>-1.2613979763110876</v>
      </c>
      <c r="L49" s="9"/>
      <c r="M49" s="9"/>
    </row>
    <row r="50" spans="2:18">
      <c r="B50" s="10" t="s">
        <v>13</v>
      </c>
      <c r="C50" s="11">
        <f t="shared" si="0"/>
        <v>4598.3901617550164</v>
      </c>
      <c r="D50" s="11">
        <v>3791.0996700000001</v>
      </c>
      <c r="E50" s="11">
        <v>807.29049175501677</v>
      </c>
      <c r="F50" s="11">
        <f t="shared" si="1"/>
        <v>100.00000000000001</v>
      </c>
      <c r="G50" s="11">
        <f t="shared" si="2"/>
        <v>82.444062740276337</v>
      </c>
      <c r="H50" s="11">
        <f t="shared" si="2"/>
        <v>17.555937259723677</v>
      </c>
      <c r="I50" s="11">
        <f t="shared" si="6"/>
        <v>-5.4823034561933781</v>
      </c>
      <c r="J50" s="11">
        <f t="shared" si="6"/>
        <v>-6.2902894042402835</v>
      </c>
      <c r="K50" s="11">
        <f t="shared" si="6"/>
        <v>-1.4937218059812665</v>
      </c>
      <c r="L50" s="9"/>
      <c r="M50" s="9"/>
    </row>
    <row r="51" spans="2:18">
      <c r="B51" s="10" t="s">
        <v>14</v>
      </c>
      <c r="C51" s="11">
        <f t="shared" si="0"/>
        <v>4834.6607223487108</v>
      </c>
      <c r="D51" s="11">
        <v>3972.54187</v>
      </c>
      <c r="E51" s="11">
        <v>862.11885234871067</v>
      </c>
      <c r="F51" s="11">
        <f t="shared" si="1"/>
        <v>100</v>
      </c>
      <c r="G51" s="11">
        <f t="shared" si="2"/>
        <v>82.167955481064496</v>
      </c>
      <c r="H51" s="11">
        <f t="shared" si="2"/>
        <v>17.832044518935501</v>
      </c>
      <c r="I51" s="11">
        <f t="shared" si="6"/>
        <v>1.4294259821717787</v>
      </c>
      <c r="J51" s="11">
        <f t="shared" si="6"/>
        <v>1.3199009054118704</v>
      </c>
      <c r="K51" s="11">
        <f t="shared" si="6"/>
        <v>1.9371792920230604</v>
      </c>
      <c r="L51" s="9"/>
      <c r="M51" s="9"/>
    </row>
    <row r="52" spans="2:18">
      <c r="B52" s="12">
        <v>2017</v>
      </c>
      <c r="C52" s="13">
        <f t="shared" si="0"/>
        <v>19750.650143810002</v>
      </c>
      <c r="D52" s="13">
        <v>16442.003190000003</v>
      </c>
      <c r="E52" s="13">
        <v>3308.64695381</v>
      </c>
      <c r="F52" s="13">
        <f t="shared" si="1"/>
        <v>100</v>
      </c>
      <c r="G52" s="13">
        <f t="shared" si="2"/>
        <v>83.247908652531351</v>
      </c>
      <c r="H52" s="13">
        <f t="shared" si="2"/>
        <v>16.752091347468649</v>
      </c>
      <c r="I52" s="13">
        <f t="shared" si="6"/>
        <v>8.2732344179220263</v>
      </c>
      <c r="J52" s="13">
        <f t="shared" si="6"/>
        <v>9.2520514379369985</v>
      </c>
      <c r="K52" s="13">
        <f t="shared" si="6"/>
        <v>3.6581498410636328</v>
      </c>
      <c r="L52" s="9"/>
      <c r="M52" s="9"/>
    </row>
    <row r="53" spans="2:18">
      <c r="B53" s="14" t="s">
        <v>11</v>
      </c>
      <c r="C53" s="15">
        <f t="shared" si="0"/>
        <v>4662.0158457625348</v>
      </c>
      <c r="D53" s="15">
        <v>3890.6557900000003</v>
      </c>
      <c r="E53" s="15">
        <v>771.36005576253444</v>
      </c>
      <c r="F53" s="15">
        <f t="shared" si="1"/>
        <v>100</v>
      </c>
      <c r="G53" s="15">
        <f t="shared" si="2"/>
        <v>83.454366495479633</v>
      </c>
      <c r="H53" s="15">
        <f t="shared" si="2"/>
        <v>16.545633504520367</v>
      </c>
      <c r="I53" s="15">
        <f t="shared" si="6"/>
        <v>10.853071655938521</v>
      </c>
      <c r="J53" s="15">
        <f t="shared" si="6"/>
        <v>12.579001259407804</v>
      </c>
      <c r="K53" s="15">
        <f t="shared" si="6"/>
        <v>2.8963983873627512</v>
      </c>
      <c r="L53" s="9"/>
      <c r="M53" s="9"/>
    </row>
    <row r="54" spans="2:18">
      <c r="B54" s="14" t="s">
        <v>12</v>
      </c>
      <c r="C54" s="15">
        <f t="shared" si="0"/>
        <v>4749.7939827830896</v>
      </c>
      <c r="D54" s="15">
        <v>3946.1893</v>
      </c>
      <c r="E54" s="15">
        <v>803.60468278308952</v>
      </c>
      <c r="F54" s="15">
        <f t="shared" si="1"/>
        <v>100</v>
      </c>
      <c r="G54" s="15">
        <f t="shared" si="2"/>
        <v>83.081272878445432</v>
      </c>
      <c r="H54" s="15">
        <f t="shared" si="2"/>
        <v>16.918727121554568</v>
      </c>
      <c r="I54" s="15">
        <f t="shared" si="6"/>
        <v>3.1922995458473054</v>
      </c>
      <c r="J54" s="15">
        <f t="shared" si="6"/>
        <v>3.0328416127982223</v>
      </c>
      <c r="K54" s="15">
        <f t="shared" si="6"/>
        <v>3.9825529666104273</v>
      </c>
      <c r="L54" s="9"/>
      <c r="M54" s="9"/>
    </row>
    <row r="55" spans="2:18">
      <c r="B55" s="14" t="s">
        <v>13</v>
      </c>
      <c r="C55" s="15">
        <f t="shared" si="0"/>
        <v>4931.3363318784013</v>
      </c>
      <c r="D55" s="15">
        <v>4107.1260599999996</v>
      </c>
      <c r="E55" s="15">
        <v>824.21027187840139</v>
      </c>
      <c r="F55" s="15">
        <f t="shared" si="1"/>
        <v>99.999999999999986</v>
      </c>
      <c r="G55" s="15">
        <f t="shared" si="2"/>
        <v>83.286269351568421</v>
      </c>
      <c r="H55" s="15">
        <f t="shared" si="2"/>
        <v>16.713730648431568</v>
      </c>
      <c r="I55" s="15">
        <f t="shared" si="6"/>
        <v>7.2404941384163237</v>
      </c>
      <c r="J55" s="15">
        <f t="shared" si="6"/>
        <v>8.3360084806211319</v>
      </c>
      <c r="K55" s="15">
        <f t="shared" si="6"/>
        <v>2.0958725881437914</v>
      </c>
      <c r="L55" s="9"/>
      <c r="M55" s="9"/>
    </row>
    <row r="56" spans="2:18">
      <c r="B56" s="14" t="s">
        <v>14</v>
      </c>
      <c r="C56" s="15">
        <f t="shared" si="0"/>
        <v>5407.5039833859746</v>
      </c>
      <c r="D56" s="15">
        <v>4498.0320400000001</v>
      </c>
      <c r="E56" s="15">
        <v>909.47194338597444</v>
      </c>
      <c r="F56" s="15">
        <f t="shared" si="1"/>
        <v>100</v>
      </c>
      <c r="G56" s="15">
        <f t="shared" si="2"/>
        <v>83.181298688262871</v>
      </c>
      <c r="H56" s="15">
        <f t="shared" si="2"/>
        <v>16.818701311737129</v>
      </c>
      <c r="I56" s="15">
        <f t="shared" si="6"/>
        <v>11.848675510759989</v>
      </c>
      <c r="J56" s="15">
        <f t="shared" si="6"/>
        <v>13.228058688781047</v>
      </c>
      <c r="K56" s="15">
        <f t="shared" si="6"/>
        <v>5.4926407082106437</v>
      </c>
      <c r="L56" s="9"/>
      <c r="M56" s="9"/>
    </row>
    <row r="57" spans="2:18">
      <c r="B57" s="7">
        <v>2018</v>
      </c>
      <c r="C57" s="8">
        <f t="shared" si="0"/>
        <v>21170.122309999999</v>
      </c>
      <c r="D57" s="8">
        <v>17628.849920000001</v>
      </c>
      <c r="E57" s="8">
        <v>3541.2723900000001</v>
      </c>
      <c r="F57" s="8">
        <f t="shared" si="1"/>
        <v>100.00000000000001</v>
      </c>
      <c r="G57" s="8">
        <f t="shared" si="2"/>
        <v>83.272310201404792</v>
      </c>
      <c r="H57" s="8">
        <f t="shared" si="2"/>
        <v>16.727689798595218</v>
      </c>
      <c r="I57" s="8">
        <f t="shared" si="6"/>
        <v>7.1869642561354681</v>
      </c>
      <c r="J57" s="8">
        <f t="shared" si="6"/>
        <v>7.2183827985256528</v>
      </c>
      <c r="K57" s="8">
        <f t="shared" si="6"/>
        <v>7.0308328279668757</v>
      </c>
      <c r="L57" s="9"/>
      <c r="M57" s="9"/>
      <c r="P57" s="16"/>
      <c r="Q57" s="16"/>
      <c r="R57" s="16"/>
    </row>
    <row r="58" spans="2:18">
      <c r="B58" s="10" t="s">
        <v>11</v>
      </c>
      <c r="C58" s="11">
        <f t="shared" si="0"/>
        <v>4839.7354699999996</v>
      </c>
      <c r="D58" s="11">
        <v>4021.74163</v>
      </c>
      <c r="E58" s="11">
        <v>817.99383999999998</v>
      </c>
      <c r="F58" s="11">
        <f t="shared" si="1"/>
        <v>100.00000000000001</v>
      </c>
      <c r="G58" s="11">
        <f t="shared" si="2"/>
        <v>83.098377068943407</v>
      </c>
      <c r="H58" s="11">
        <f t="shared" si="2"/>
        <v>16.901622931056604</v>
      </c>
      <c r="I58" s="11">
        <f t="shared" si="6"/>
        <v>3.8120767950413637</v>
      </c>
      <c r="J58" s="11">
        <f t="shared" si="6"/>
        <v>3.3692479385332632</v>
      </c>
      <c r="K58" s="11">
        <f t="shared" si="6"/>
        <v>6.0456571336670208</v>
      </c>
      <c r="L58" s="9"/>
      <c r="M58" s="9"/>
      <c r="P58" s="16"/>
      <c r="Q58" s="16"/>
      <c r="R58" s="16"/>
    </row>
    <row r="59" spans="2:18">
      <c r="B59" s="10" t="s">
        <v>12</v>
      </c>
      <c r="C59" s="11">
        <f t="shared" si="0"/>
        <v>5419.4294599999994</v>
      </c>
      <c r="D59" s="11">
        <v>4549.5108899999996</v>
      </c>
      <c r="E59" s="11">
        <v>869.91857000000005</v>
      </c>
      <c r="F59" s="11">
        <f t="shared" si="1"/>
        <v>100</v>
      </c>
      <c r="G59" s="11">
        <f t="shared" si="2"/>
        <v>83.948152173199432</v>
      </c>
      <c r="H59" s="11">
        <f t="shared" si="2"/>
        <v>16.051847826800575</v>
      </c>
      <c r="I59" s="11">
        <f t="shared" si="6"/>
        <v>14.098200461834438</v>
      </c>
      <c r="J59" s="11">
        <f t="shared" si="6"/>
        <v>15.28871384857284</v>
      </c>
      <c r="K59" s="11">
        <f t="shared" si="6"/>
        <v>8.2520533587794063</v>
      </c>
      <c r="L59" s="9"/>
      <c r="M59" s="9"/>
      <c r="P59" s="16"/>
      <c r="Q59" s="16"/>
      <c r="R59" s="16"/>
    </row>
    <row r="60" spans="2:18">
      <c r="B60" s="10" t="s">
        <v>13</v>
      </c>
      <c r="C60" s="11">
        <f t="shared" si="0"/>
        <v>5387.4668799999999</v>
      </c>
      <c r="D60" s="11">
        <v>4493.3752599999998</v>
      </c>
      <c r="E60" s="11">
        <v>894.09162000000003</v>
      </c>
      <c r="F60" s="11">
        <f t="shared" si="1"/>
        <v>100</v>
      </c>
      <c r="G60" s="11">
        <f t="shared" si="2"/>
        <v>83.404229855794483</v>
      </c>
      <c r="H60" s="11">
        <f t="shared" si="2"/>
        <v>16.59577014420551</v>
      </c>
      <c r="I60" s="11">
        <f t="shared" si="6"/>
        <v>9.2496337184094131</v>
      </c>
      <c r="J60" s="11">
        <f t="shared" si="6"/>
        <v>9.404366809233025</v>
      </c>
      <c r="K60" s="11">
        <f t="shared" si="6"/>
        <v>8.4785825299576629</v>
      </c>
      <c r="L60" s="9"/>
      <c r="M60" s="9"/>
      <c r="P60" s="16"/>
      <c r="Q60" s="16"/>
      <c r="R60" s="16"/>
    </row>
    <row r="61" spans="2:18">
      <c r="B61" s="10" t="s">
        <v>14</v>
      </c>
      <c r="C61" s="11">
        <f t="shared" si="0"/>
        <v>5523.4904999999999</v>
      </c>
      <c r="D61" s="11">
        <v>4564.2221399999999</v>
      </c>
      <c r="E61" s="11">
        <v>959.26836000000003</v>
      </c>
      <c r="F61" s="11">
        <f t="shared" si="1"/>
        <v>100</v>
      </c>
      <c r="G61" s="11">
        <f t="shared" si="2"/>
        <v>82.632931839024621</v>
      </c>
      <c r="H61" s="11">
        <f t="shared" si="2"/>
        <v>17.367068160975386</v>
      </c>
      <c r="I61" s="11">
        <f t="shared" ref="I61:K76" si="7">+C61/C56*100-100</f>
        <v>2.1449178210572342</v>
      </c>
      <c r="J61" s="11">
        <f t="shared" si="7"/>
        <v>1.4715346491840364</v>
      </c>
      <c r="K61" s="11">
        <f t="shared" si="7"/>
        <v>5.4753109181832542</v>
      </c>
      <c r="L61" s="9"/>
      <c r="M61" s="9"/>
      <c r="P61" s="16"/>
      <c r="Q61" s="16"/>
      <c r="R61" s="16"/>
    </row>
    <row r="62" spans="2:18">
      <c r="B62" s="12">
        <v>2019</v>
      </c>
      <c r="C62" s="13">
        <f t="shared" si="0"/>
        <v>21526.546610000001</v>
      </c>
      <c r="D62" s="13">
        <v>17885.429550000001</v>
      </c>
      <c r="E62" s="13">
        <v>3641.1170600000005</v>
      </c>
      <c r="F62" s="13">
        <f t="shared" si="1"/>
        <v>100</v>
      </c>
      <c r="G62" s="13">
        <f t="shared" si="2"/>
        <v>83.08545664120345</v>
      </c>
      <c r="H62" s="13">
        <f t="shared" si="2"/>
        <v>16.914543358796557</v>
      </c>
      <c r="I62" s="13">
        <f t="shared" si="7"/>
        <v>1.6836194651159104</v>
      </c>
      <c r="J62" s="13">
        <f t="shared" si="7"/>
        <v>1.4554530282143219</v>
      </c>
      <c r="K62" s="13">
        <f t="shared" si="7"/>
        <v>2.8194575001331685</v>
      </c>
      <c r="L62" s="9"/>
      <c r="M62" s="9"/>
      <c r="P62" s="16"/>
      <c r="Q62" s="16"/>
      <c r="R62" s="16"/>
    </row>
    <row r="63" spans="2:18">
      <c r="B63" s="14" t="s">
        <v>11</v>
      </c>
      <c r="C63" s="15">
        <f t="shared" si="0"/>
        <v>5133.6884300000002</v>
      </c>
      <c r="D63" s="15">
        <v>4275.8035200000004</v>
      </c>
      <c r="E63" s="15">
        <v>857.88490999999999</v>
      </c>
      <c r="F63" s="15">
        <f t="shared" si="1"/>
        <v>100</v>
      </c>
      <c r="G63" s="15">
        <f t="shared" si="2"/>
        <v>83.289112268934488</v>
      </c>
      <c r="H63" s="15">
        <f t="shared" si="2"/>
        <v>16.710887731065515</v>
      </c>
      <c r="I63" s="15">
        <f t="shared" si="7"/>
        <v>6.0737402244838137</v>
      </c>
      <c r="J63" s="15">
        <f t="shared" si="7"/>
        <v>6.3172106359304081</v>
      </c>
      <c r="K63" s="15">
        <f t="shared" si="7"/>
        <v>4.8766956484659971</v>
      </c>
      <c r="L63" s="9"/>
      <c r="M63" s="9"/>
      <c r="P63" s="16"/>
      <c r="Q63" s="16"/>
      <c r="R63" s="16"/>
    </row>
    <row r="64" spans="2:18">
      <c r="B64" s="14" t="s">
        <v>12</v>
      </c>
      <c r="C64" s="15">
        <f t="shared" si="0"/>
        <v>5323.5485400000007</v>
      </c>
      <c r="D64" s="15">
        <v>4432.9048700000003</v>
      </c>
      <c r="E64" s="15">
        <v>890.64367000000004</v>
      </c>
      <c r="F64" s="15">
        <f t="shared" si="1"/>
        <v>100</v>
      </c>
      <c r="G64" s="15">
        <f t="shared" si="2"/>
        <v>83.269737031457595</v>
      </c>
      <c r="H64" s="15">
        <f t="shared" si="2"/>
        <v>16.730262968542405</v>
      </c>
      <c r="I64" s="15">
        <f t="shared" si="7"/>
        <v>-1.7692069009788156</v>
      </c>
      <c r="J64" s="15">
        <f t="shared" si="7"/>
        <v>-2.5630451892378971</v>
      </c>
      <c r="K64" s="15">
        <f t="shared" si="7"/>
        <v>2.3824183911834496</v>
      </c>
      <c r="L64" s="9"/>
      <c r="M64" s="9"/>
      <c r="P64" s="16"/>
      <c r="Q64" s="16"/>
      <c r="R64" s="16"/>
    </row>
    <row r="65" spans="2:18">
      <c r="B65" s="14" t="s">
        <v>13</v>
      </c>
      <c r="C65" s="15">
        <f t="shared" si="0"/>
        <v>5398.5244700000003</v>
      </c>
      <c r="D65" s="15">
        <v>4499.38634</v>
      </c>
      <c r="E65" s="15">
        <v>899.13813000000005</v>
      </c>
      <c r="F65" s="15">
        <f t="shared" si="1"/>
        <v>99.999999999999986</v>
      </c>
      <c r="G65" s="15">
        <f t="shared" si="2"/>
        <v>83.344742901572872</v>
      </c>
      <c r="H65" s="15">
        <f t="shared" si="2"/>
        <v>16.655257098427118</v>
      </c>
      <c r="I65" s="15">
        <f t="shared" si="7"/>
        <v>0.20524655178948592</v>
      </c>
      <c r="J65" s="15">
        <f t="shared" si="7"/>
        <v>0.13377649655730295</v>
      </c>
      <c r="K65" s="15">
        <f t="shared" si="7"/>
        <v>0.56442873270638927</v>
      </c>
      <c r="L65" s="9"/>
      <c r="M65" s="9"/>
      <c r="P65" s="16"/>
      <c r="Q65" s="16"/>
      <c r="R65" s="16"/>
    </row>
    <row r="66" spans="2:18">
      <c r="B66" s="14" t="s">
        <v>14</v>
      </c>
      <c r="C66" s="15">
        <f t="shared" si="0"/>
        <v>5670.7851700000001</v>
      </c>
      <c r="D66" s="15">
        <v>4677.33482</v>
      </c>
      <c r="E66" s="15">
        <v>993.45034999999996</v>
      </c>
      <c r="F66" s="15">
        <f t="shared" si="1"/>
        <v>100</v>
      </c>
      <c r="G66" s="15">
        <f t="shared" si="2"/>
        <v>82.481255765857199</v>
      </c>
      <c r="H66" s="15">
        <f t="shared" si="2"/>
        <v>17.518744234142801</v>
      </c>
      <c r="I66" s="15">
        <f t="shared" si="7"/>
        <v>2.6666954528119504</v>
      </c>
      <c r="J66" s="15">
        <f t="shared" si="7"/>
        <v>2.4782465999781493</v>
      </c>
      <c r="K66" s="15">
        <f t="shared" si="7"/>
        <v>3.5633396685782515</v>
      </c>
      <c r="L66" s="9"/>
      <c r="M66" s="9"/>
      <c r="P66" s="16"/>
      <c r="Q66" s="16"/>
      <c r="R66" s="16"/>
    </row>
    <row r="67" spans="2:18">
      <c r="B67" s="7">
        <v>2020</v>
      </c>
      <c r="C67" s="8">
        <f t="shared" si="0"/>
        <v>19262.770680000001</v>
      </c>
      <c r="D67" s="8">
        <v>16440.813870000002</v>
      </c>
      <c r="E67" s="8">
        <v>2821.9568100000001</v>
      </c>
      <c r="F67" s="8">
        <f t="shared" si="1"/>
        <v>100</v>
      </c>
      <c r="G67" s="8">
        <f t="shared" si="2"/>
        <v>85.350202954292769</v>
      </c>
      <c r="H67" s="8">
        <f t="shared" si="2"/>
        <v>14.649797045707238</v>
      </c>
      <c r="I67" s="8">
        <f t="shared" si="7"/>
        <v>-10.516205738956657</v>
      </c>
      <c r="J67" s="8">
        <f t="shared" si="7"/>
        <v>-8.0770533129297917</v>
      </c>
      <c r="K67" s="8">
        <f t="shared" si="7"/>
        <v>-22.497498336403396</v>
      </c>
      <c r="L67" s="9"/>
      <c r="M67" s="9"/>
      <c r="P67" s="16"/>
      <c r="Q67" s="16"/>
      <c r="R67" s="16"/>
    </row>
    <row r="68" spans="2:18">
      <c r="B68" s="10" t="s">
        <v>11</v>
      </c>
      <c r="C68" s="11">
        <f t="shared" si="0"/>
        <v>5136.1042499999994</v>
      </c>
      <c r="D68" s="11">
        <v>4291.1474399999997</v>
      </c>
      <c r="E68" s="11">
        <v>844.95681000000002</v>
      </c>
      <c r="F68" s="11">
        <f t="shared" si="1"/>
        <v>100.00000000000001</v>
      </c>
      <c r="G68" s="11">
        <f t="shared" si="2"/>
        <v>83.548682642101753</v>
      </c>
      <c r="H68" s="11">
        <f t="shared" si="2"/>
        <v>16.451317357898258</v>
      </c>
      <c r="I68" s="11">
        <f t="shared" si="7"/>
        <v>4.7058173337546805E-2</v>
      </c>
      <c r="J68" s="11">
        <f t="shared" si="7"/>
        <v>0.3588546556975416</v>
      </c>
      <c r="K68" s="11">
        <f t="shared" si="7"/>
        <v>-1.5069737035006199</v>
      </c>
      <c r="L68" s="9"/>
      <c r="M68" s="9"/>
      <c r="P68" s="16"/>
      <c r="Q68" s="16"/>
      <c r="R68" s="16"/>
    </row>
    <row r="69" spans="2:18">
      <c r="B69" s="10" t="s">
        <v>12</v>
      </c>
      <c r="C69" s="11">
        <f t="shared" si="0"/>
        <v>4076.8581599999998</v>
      </c>
      <c r="D69" s="11">
        <v>3493.5965099999999</v>
      </c>
      <c r="E69" s="11">
        <v>583.26165000000003</v>
      </c>
      <c r="F69" s="11">
        <f t="shared" si="1"/>
        <v>100</v>
      </c>
      <c r="G69" s="11">
        <f t="shared" si="2"/>
        <v>85.693354364822937</v>
      </c>
      <c r="H69" s="11">
        <f t="shared" si="2"/>
        <v>14.306645635177068</v>
      </c>
      <c r="I69" s="11">
        <f t="shared" si="7"/>
        <v>-23.418409180129331</v>
      </c>
      <c r="J69" s="11">
        <f t="shared" si="7"/>
        <v>-21.189454489692224</v>
      </c>
      <c r="K69" s="11">
        <f t="shared" si="7"/>
        <v>-34.512345436643585</v>
      </c>
      <c r="L69" s="9"/>
      <c r="M69" s="9"/>
      <c r="P69" s="16"/>
      <c r="Q69" s="16"/>
      <c r="R69" s="16"/>
    </row>
    <row r="70" spans="2:18">
      <c r="B70" s="10" t="s">
        <v>13</v>
      </c>
      <c r="C70" s="11">
        <f t="shared" si="0"/>
        <v>4621.4348099999997</v>
      </c>
      <c r="D70" s="11">
        <v>4011.86454</v>
      </c>
      <c r="E70" s="11">
        <v>609.57027000000005</v>
      </c>
      <c r="F70" s="11">
        <f t="shared" si="1"/>
        <v>100.00000000000001</v>
      </c>
      <c r="G70" s="11">
        <f t="shared" si="2"/>
        <v>86.809934683466849</v>
      </c>
      <c r="H70" s="11">
        <f t="shared" si="2"/>
        <v>13.190065316533159</v>
      </c>
      <c r="I70" s="11">
        <f t="shared" si="7"/>
        <v>-14.394482498289022</v>
      </c>
      <c r="J70" s="11">
        <f t="shared" si="7"/>
        <v>-10.835295374968851</v>
      </c>
      <c r="K70" s="11">
        <f t="shared" si="7"/>
        <v>-32.20504729345646</v>
      </c>
      <c r="L70" s="9"/>
      <c r="M70" s="9"/>
      <c r="P70" s="16"/>
      <c r="Q70" s="16"/>
      <c r="R70" s="16"/>
    </row>
    <row r="71" spans="2:18">
      <c r="B71" s="10" t="s">
        <v>14</v>
      </c>
      <c r="C71" s="11">
        <f t="shared" si="0"/>
        <v>5428.3734600000007</v>
      </c>
      <c r="D71" s="11">
        <v>4644.2053800000003</v>
      </c>
      <c r="E71" s="11">
        <v>784.16808000000003</v>
      </c>
      <c r="F71" s="11">
        <f t="shared" si="1"/>
        <v>99.999999999999986</v>
      </c>
      <c r="G71" s="11">
        <f t="shared" si="2"/>
        <v>85.5542717210175</v>
      </c>
      <c r="H71" s="11">
        <f t="shared" si="2"/>
        <v>14.445728278982484</v>
      </c>
      <c r="I71" s="11">
        <f t="shared" si="7"/>
        <v>-4.2747468425082218</v>
      </c>
      <c r="J71" s="11">
        <f t="shared" si="7"/>
        <v>-0.70829738034447587</v>
      </c>
      <c r="K71" s="11">
        <f t="shared" si="7"/>
        <v>-21.066203258169864</v>
      </c>
      <c r="L71" s="9"/>
      <c r="M71" s="9"/>
      <c r="P71" s="16"/>
      <c r="Q71" s="16"/>
      <c r="R71" s="16"/>
    </row>
    <row r="72" spans="2:18">
      <c r="B72" s="12">
        <v>2021</v>
      </c>
      <c r="C72" s="13">
        <f t="shared" ref="C72:C81" si="8">+D72+E72</f>
        <v>27343.082689999996</v>
      </c>
      <c r="D72" s="13">
        <v>23289.054409999997</v>
      </c>
      <c r="E72" s="13">
        <v>4054.0282799999995</v>
      </c>
      <c r="F72" s="13">
        <f t="shared" ref="F72:F76" si="9">SUM(G72:H72)</f>
        <v>100</v>
      </c>
      <c r="G72" s="13">
        <f t="shared" ref="G72:H77" si="10">+D72/$C72*100</f>
        <v>85.173477599573459</v>
      </c>
      <c r="H72" s="13">
        <f t="shared" si="10"/>
        <v>14.826522400426533</v>
      </c>
      <c r="I72" s="13">
        <f t="shared" si="7"/>
        <v>41.947818121458283</v>
      </c>
      <c r="J72" s="13">
        <f t="shared" si="7"/>
        <v>41.653902259036983</v>
      </c>
      <c r="K72" s="13">
        <f t="shared" si="7"/>
        <v>43.660181673723031</v>
      </c>
      <c r="L72" s="9"/>
      <c r="M72" s="9"/>
      <c r="P72" s="16"/>
      <c r="Q72" s="16"/>
      <c r="R72" s="16"/>
    </row>
    <row r="73" spans="2:18">
      <c r="B73" s="14" t="s">
        <v>11</v>
      </c>
      <c r="C73" s="15">
        <f t="shared" si="8"/>
        <v>5829.04108</v>
      </c>
      <c r="D73" s="15">
        <v>5006.7852199999998</v>
      </c>
      <c r="E73" s="15">
        <v>822.25585999999998</v>
      </c>
      <c r="F73" s="15">
        <f t="shared" si="9"/>
        <v>100</v>
      </c>
      <c r="G73" s="15">
        <f t="shared" si="10"/>
        <v>85.893805709806387</v>
      </c>
      <c r="H73" s="15">
        <f t="shared" si="10"/>
        <v>14.10619429019361</v>
      </c>
      <c r="I73" s="15">
        <f t="shared" si="7"/>
        <v>13.491486859909443</v>
      </c>
      <c r="J73" s="15">
        <f t="shared" si="7"/>
        <v>16.677072741178065</v>
      </c>
      <c r="K73" s="15">
        <f t="shared" si="7"/>
        <v>-2.6866402792824431</v>
      </c>
      <c r="L73" s="9"/>
      <c r="M73" s="9"/>
      <c r="P73" s="16"/>
      <c r="Q73" s="16"/>
      <c r="R73" s="16"/>
    </row>
    <row r="74" spans="2:18">
      <c r="B74" s="14" t="s">
        <v>12</v>
      </c>
      <c r="C74" s="15">
        <f t="shared" si="8"/>
        <v>6607.2782800000004</v>
      </c>
      <c r="D74" s="15">
        <v>5663.98369</v>
      </c>
      <c r="E74" s="15">
        <v>943.29458999999997</v>
      </c>
      <c r="F74" s="15">
        <f t="shared" si="9"/>
        <v>100</v>
      </c>
      <c r="G74" s="15">
        <f t="shared" si="10"/>
        <v>85.723401527444068</v>
      </c>
      <c r="H74" s="15">
        <f t="shared" si="10"/>
        <v>14.276598472555932</v>
      </c>
      <c r="I74" s="15">
        <f t="shared" si="7"/>
        <v>62.067896912067226</v>
      </c>
      <c r="J74" s="15">
        <f t="shared" si="7"/>
        <v>62.124723727755281</v>
      </c>
      <c r="K74" s="15">
        <f t="shared" si="7"/>
        <v>61.727518001569251</v>
      </c>
      <c r="L74" s="9"/>
      <c r="M74" s="9"/>
      <c r="P74" s="16"/>
      <c r="Q74" s="16"/>
      <c r="R74" s="16"/>
    </row>
    <row r="75" spans="2:18">
      <c r="B75" s="14" t="s">
        <v>13</v>
      </c>
      <c r="C75" s="15">
        <f t="shared" si="8"/>
        <v>7067.7896799999999</v>
      </c>
      <c r="D75" s="15">
        <v>6019.85718</v>
      </c>
      <c r="E75" s="15">
        <v>1047.9324999999999</v>
      </c>
      <c r="F75" s="15">
        <f t="shared" si="9"/>
        <v>100</v>
      </c>
      <c r="G75" s="15">
        <f t="shared" si="10"/>
        <v>85.173122752005824</v>
      </c>
      <c r="H75" s="15">
        <f t="shared" si="10"/>
        <v>14.826877247994169</v>
      </c>
      <c r="I75" s="15">
        <f t="shared" si="7"/>
        <v>52.934964368782261</v>
      </c>
      <c r="J75" s="15">
        <f t="shared" si="7"/>
        <v>50.051356918446714</v>
      </c>
      <c r="K75" s="15">
        <f t="shared" si="7"/>
        <v>71.913321822601318</v>
      </c>
      <c r="L75" s="9"/>
      <c r="M75" s="9"/>
      <c r="P75" s="16"/>
      <c r="Q75" s="16"/>
      <c r="R75" s="16"/>
    </row>
    <row r="76" spans="2:18">
      <c r="B76" s="14" t="s">
        <v>14</v>
      </c>
      <c r="C76" s="15">
        <f t="shared" si="8"/>
        <v>7838.9736499999999</v>
      </c>
      <c r="D76" s="15">
        <v>6598.42832</v>
      </c>
      <c r="E76" s="15">
        <v>1240.5453299999999</v>
      </c>
      <c r="F76" s="15">
        <f t="shared" si="9"/>
        <v>100</v>
      </c>
      <c r="G76" s="15">
        <f t="shared" si="10"/>
        <v>84.174646001010601</v>
      </c>
      <c r="H76" s="15">
        <f t="shared" si="10"/>
        <v>15.825353998989394</v>
      </c>
      <c r="I76" s="15">
        <f t="shared" si="7"/>
        <v>44.40741241852578</v>
      </c>
      <c r="J76" s="15">
        <f t="shared" si="7"/>
        <v>42.078736405925241</v>
      </c>
      <c r="K76" s="15">
        <f t="shared" si="7"/>
        <v>58.198906795594127</v>
      </c>
      <c r="L76" s="9"/>
      <c r="M76" s="9"/>
      <c r="P76" s="16"/>
      <c r="Q76" s="16"/>
      <c r="R76" s="16"/>
    </row>
    <row r="77" spans="2:18">
      <c r="B77" s="7">
        <v>2022</v>
      </c>
      <c r="C77" s="8">
        <f>+D77+E77</f>
        <v>33943.387700000007</v>
      </c>
      <c r="D77" s="8">
        <v>28557.977750000005</v>
      </c>
      <c r="E77" s="8">
        <v>5385.4099499999993</v>
      </c>
      <c r="F77" s="8">
        <f t="shared" ref="F77" si="11">SUM(G77:H77)</f>
        <v>100</v>
      </c>
      <c r="G77" s="8">
        <f t="shared" si="10"/>
        <v>84.134141242478279</v>
      </c>
      <c r="H77" s="8">
        <f t="shared" si="10"/>
        <v>15.865858757521714</v>
      </c>
      <c r="I77" s="8">
        <f t="shared" ref="I77" si="12">+C77/C72*100-100</f>
        <v>24.138847418304806</v>
      </c>
      <c r="J77" s="8">
        <f t="shared" ref="J77" si="13">+D77/D72*100-100</f>
        <v>22.624032935135418</v>
      </c>
      <c r="K77" s="8">
        <f t="shared" ref="K77" si="14">+E77/E72*100-100</f>
        <v>32.840956649665998</v>
      </c>
      <c r="L77" s="9"/>
      <c r="M77" s="9"/>
      <c r="P77" s="16"/>
      <c r="Q77" s="16"/>
      <c r="R77" s="16"/>
    </row>
    <row r="78" spans="2:18">
      <c r="B78" s="10" t="s">
        <v>11</v>
      </c>
      <c r="C78" s="11">
        <f t="shared" si="8"/>
        <v>8077.5379100000009</v>
      </c>
      <c r="D78" s="11">
        <v>6795.7987300000004</v>
      </c>
      <c r="E78" s="11">
        <v>1281.73918</v>
      </c>
      <c r="F78" s="11">
        <f t="shared" ref="F78:F79" si="15">SUM(G78:H78)</f>
        <v>100</v>
      </c>
      <c r="G78" s="11">
        <f t="shared" ref="G78:H79" si="16">+D78/$C78*100</f>
        <v>84.132056150263239</v>
      </c>
      <c r="H78" s="11">
        <f t="shared" si="16"/>
        <v>15.867943849736758</v>
      </c>
      <c r="I78" s="11">
        <f t="shared" ref="I78:K79" si="17">+C78/C73*100-100</f>
        <v>38.57404329701518</v>
      </c>
      <c r="J78" s="11">
        <f t="shared" si="17"/>
        <v>35.731780601525401</v>
      </c>
      <c r="K78" s="11">
        <f t="shared" si="17"/>
        <v>55.880820356816912</v>
      </c>
      <c r="L78" s="9"/>
      <c r="M78" s="9"/>
      <c r="P78" s="16"/>
      <c r="Q78" s="16"/>
      <c r="R78" s="16"/>
    </row>
    <row r="79" spans="2:18">
      <c r="B79" s="10" t="s">
        <v>12</v>
      </c>
      <c r="C79" s="11">
        <f t="shared" si="8"/>
        <v>8717.1146100000005</v>
      </c>
      <c r="D79" s="11">
        <v>7357.8421900000003</v>
      </c>
      <c r="E79" s="11">
        <v>1359.27242</v>
      </c>
      <c r="F79" s="11">
        <f t="shared" si="15"/>
        <v>100</v>
      </c>
      <c r="G79" s="11">
        <f t="shared" si="16"/>
        <v>84.406853863769499</v>
      </c>
      <c r="H79" s="11">
        <f t="shared" si="16"/>
        <v>15.593146136230507</v>
      </c>
      <c r="I79" s="11">
        <f t="shared" si="17"/>
        <v>31.932003475415883</v>
      </c>
      <c r="J79" s="11">
        <f t="shared" si="17"/>
        <v>29.905779972328986</v>
      </c>
      <c r="K79" s="11">
        <f t="shared" si="17"/>
        <v>44.098400903581989</v>
      </c>
      <c r="L79" s="9"/>
      <c r="M79" s="9"/>
      <c r="P79" s="16"/>
      <c r="Q79" s="16"/>
      <c r="R79" s="16"/>
    </row>
    <row r="80" spans="2:18">
      <c r="B80" s="10" t="s">
        <v>13</v>
      </c>
      <c r="C80" s="11">
        <f t="shared" si="8"/>
        <v>8830.259970000001</v>
      </c>
      <c r="D80" s="11">
        <v>7456.7486200000003</v>
      </c>
      <c r="E80" s="11">
        <v>1373.51135</v>
      </c>
      <c r="F80" s="11">
        <f t="shared" ref="F80:F83" si="18">SUM(G80:H80)</f>
        <v>99.999999999999986</v>
      </c>
      <c r="G80" s="11">
        <f t="shared" ref="G80:G83" si="19">+D80/$C80*100</f>
        <v>84.445403027018685</v>
      </c>
      <c r="H80" s="11">
        <f t="shared" ref="H80:H83" si="20">+E80/$C80*100</f>
        <v>15.554596972981305</v>
      </c>
      <c r="I80" s="11">
        <f t="shared" ref="I80:I83" si="21">+C80/C75*100-100</f>
        <v>24.936654453475484</v>
      </c>
      <c r="J80" s="11">
        <f t="shared" ref="J80:J83" si="22">+D80/D75*100-100</f>
        <v>23.869194850233981</v>
      </c>
      <c r="K80" s="11">
        <f t="shared" ref="K80:K83" si="23">+E80/E75*100-100</f>
        <v>31.068685244517212</v>
      </c>
      <c r="L80" s="9"/>
      <c r="M80" s="9"/>
      <c r="P80" s="16"/>
      <c r="Q80" s="16"/>
      <c r="R80" s="16"/>
    </row>
    <row r="81" spans="2:18">
      <c r="B81" s="10" t="s">
        <v>14</v>
      </c>
      <c r="C81" s="11">
        <f t="shared" si="8"/>
        <v>8318.4752100000005</v>
      </c>
      <c r="D81" s="11">
        <v>6947.5882099999999</v>
      </c>
      <c r="E81" s="11">
        <v>1370.8869999999999</v>
      </c>
      <c r="F81" s="11">
        <f t="shared" si="18"/>
        <v>100</v>
      </c>
      <c r="G81" s="11">
        <f t="shared" si="19"/>
        <v>83.519972526311108</v>
      </c>
      <c r="H81" s="11">
        <f t="shared" si="20"/>
        <v>16.480027473688892</v>
      </c>
      <c r="I81" s="11">
        <f t="shared" si="21"/>
        <v>6.116892101046929</v>
      </c>
      <c r="J81" s="11">
        <f t="shared" si="22"/>
        <v>5.2915614608055535</v>
      </c>
      <c r="K81" s="11">
        <f t="shared" si="23"/>
        <v>10.506804293882595</v>
      </c>
      <c r="L81" s="9"/>
      <c r="M81" s="9"/>
      <c r="P81" s="16"/>
      <c r="Q81" s="16"/>
      <c r="R81" s="16"/>
    </row>
    <row r="82" spans="2:18">
      <c r="B82" s="12">
        <v>2023</v>
      </c>
      <c r="C82" s="13">
        <f t="shared" ref="C82:C83" si="24">+D82+E82</f>
        <v>33055.844039999996</v>
      </c>
      <c r="D82" s="13">
        <v>27415.202239999999</v>
      </c>
      <c r="E82" s="13">
        <v>5640.6418000000003</v>
      </c>
      <c r="F82" s="13">
        <f t="shared" si="18"/>
        <v>100.00000000000001</v>
      </c>
      <c r="G82" s="13">
        <f t="shared" si="19"/>
        <v>82.936022467995656</v>
      </c>
      <c r="H82" s="13">
        <f t="shared" si="20"/>
        <v>17.063977532004358</v>
      </c>
      <c r="I82" s="13">
        <f t="shared" si="21"/>
        <v>-2.6147763088479508</v>
      </c>
      <c r="J82" s="13">
        <f t="shared" si="22"/>
        <v>-4.0015981523761894</v>
      </c>
      <c r="K82" s="13">
        <f t="shared" si="23"/>
        <v>4.7393207271064171</v>
      </c>
      <c r="L82" s="9"/>
      <c r="M82" s="9"/>
      <c r="P82" s="16"/>
      <c r="Q82" s="16"/>
      <c r="R82" s="16"/>
    </row>
    <row r="83" spans="2:18">
      <c r="B83" s="14" t="s">
        <v>11</v>
      </c>
      <c r="C83" s="15">
        <f t="shared" si="24"/>
        <v>7892.2441799999997</v>
      </c>
      <c r="D83" s="15">
        <v>6608.6083099999996</v>
      </c>
      <c r="E83" s="15">
        <v>1283.6358700000001</v>
      </c>
      <c r="F83" s="15">
        <f t="shared" si="18"/>
        <v>100</v>
      </c>
      <c r="G83" s="15">
        <f t="shared" si="19"/>
        <v>83.735476998381458</v>
      </c>
      <c r="H83" s="15">
        <f t="shared" si="20"/>
        <v>16.264523001618535</v>
      </c>
      <c r="I83" s="15">
        <f t="shared" si="21"/>
        <v>-2.2939382280163301</v>
      </c>
      <c r="J83" s="15">
        <f t="shared" si="22"/>
        <v>-2.7545021186935656</v>
      </c>
      <c r="K83" s="15">
        <f t="shared" si="23"/>
        <v>0.14797784366706423</v>
      </c>
      <c r="L83" s="9"/>
      <c r="M83" s="9"/>
      <c r="P83" s="16"/>
      <c r="Q83" s="16"/>
      <c r="R83" s="16"/>
    </row>
    <row r="84" spans="2:18">
      <c r="B84" s="14" t="s">
        <v>12</v>
      </c>
      <c r="C84" s="15">
        <f t="shared" ref="C84" si="25">+D84+E84</f>
        <v>8232.4988699999994</v>
      </c>
      <c r="D84" s="15">
        <v>6857.6824299999998</v>
      </c>
      <c r="E84" s="15">
        <v>1374.8164400000001</v>
      </c>
      <c r="F84" s="15">
        <f t="shared" ref="F84" si="26">SUM(G84:H84)</f>
        <v>100</v>
      </c>
      <c r="G84" s="15">
        <f t="shared" ref="G84" si="27">+D84/$C84*100</f>
        <v>83.300132053343361</v>
      </c>
      <c r="H84" s="15">
        <f t="shared" ref="H84" si="28">+E84/$C84*100</f>
        <v>16.699867946656642</v>
      </c>
      <c r="I84" s="15">
        <f t="shared" ref="I84" si="29">+C84/C79*100-100</f>
        <v>-5.5593595092126549</v>
      </c>
      <c r="J84" s="15">
        <f t="shared" ref="J84" si="30">+D84/D79*100-100</f>
        <v>-6.7976418504838989</v>
      </c>
      <c r="K84" s="15">
        <f t="shared" ref="K84" si="31">+E84/E79*100-100</f>
        <v>1.1435544318628956</v>
      </c>
      <c r="L84" s="9"/>
      <c r="M84" s="9"/>
      <c r="P84" s="16"/>
      <c r="Q84" s="16"/>
      <c r="R84" s="16"/>
    </row>
    <row r="85" spans="2:18">
      <c r="B85" s="14" t="s">
        <v>13</v>
      </c>
      <c r="C85" s="15">
        <f t="shared" ref="C85" si="32">+D85+E85</f>
        <v>8452.1846700000006</v>
      </c>
      <c r="D85" s="15">
        <v>7016.6526899999999</v>
      </c>
      <c r="E85" s="15">
        <v>1435.53198</v>
      </c>
      <c r="F85" s="15">
        <f t="shared" ref="F85" si="33">SUM(G85:H85)</f>
        <v>100</v>
      </c>
      <c r="G85" s="15">
        <f t="shared" ref="G85" si="34">+D85/$C85*100</f>
        <v>83.015846954986131</v>
      </c>
      <c r="H85" s="15">
        <f t="shared" ref="H85" si="35">+E85/$C85*100</f>
        <v>16.984153045013862</v>
      </c>
      <c r="I85" s="15">
        <f t="shared" ref="I85" si="36">+C85/C80*100-100</f>
        <v>-4.2815874196736701</v>
      </c>
      <c r="J85" s="15">
        <f t="shared" ref="J85" si="37">+D85/D80*100-100</f>
        <v>-5.9019815797411184</v>
      </c>
      <c r="K85" s="15">
        <f t="shared" ref="K85" si="38">+E85/E80*100-100</f>
        <v>4.5154799776499885</v>
      </c>
      <c r="L85" s="9"/>
      <c r="M85" s="9"/>
      <c r="P85" s="16"/>
      <c r="Q85" s="16"/>
      <c r="R85" s="16"/>
    </row>
    <row r="86" spans="2:18">
      <c r="B86" s="14" t="s">
        <v>14</v>
      </c>
      <c r="C86" s="15">
        <f t="shared" ref="C86:C88" si="39">+D86+E86</f>
        <v>8478.9163200000003</v>
      </c>
      <c r="D86" s="15">
        <v>6932.2588100000003</v>
      </c>
      <c r="E86" s="15">
        <v>1546.65751</v>
      </c>
      <c r="F86" s="15">
        <f t="shared" ref="F86:F88" si="40">SUM(G86:H86)</f>
        <v>100</v>
      </c>
      <c r="G86" s="15">
        <f t="shared" ref="G86:G88" si="41">+D86/$C86*100</f>
        <v>81.758783179027759</v>
      </c>
      <c r="H86" s="15">
        <f t="shared" ref="H86:H88" si="42">+E86/$C86*100</f>
        <v>18.241216820972234</v>
      </c>
      <c r="I86" s="15">
        <f t="shared" ref="I86:I88" si="43">+C86/C81*100-100</f>
        <v>1.9287322009101615</v>
      </c>
      <c r="J86" s="15">
        <f t="shared" ref="J86:J88" si="44">+D86/D81*100-100</f>
        <v>-0.22064347420499075</v>
      </c>
      <c r="K86" s="15">
        <f t="shared" ref="K86:K88" si="45">+E86/E81*100-100</f>
        <v>12.82166290875908</v>
      </c>
      <c r="L86" s="9"/>
      <c r="M86" s="9"/>
      <c r="P86" s="16"/>
      <c r="Q86" s="16"/>
      <c r="R86" s="16"/>
    </row>
    <row r="87" spans="2:18">
      <c r="B87" s="17">
        <v>2024</v>
      </c>
      <c r="C87" s="18">
        <f t="shared" si="39"/>
        <v>35582.764519999997</v>
      </c>
      <c r="D87" s="18">
        <v>29134.602909999998</v>
      </c>
      <c r="E87" s="18">
        <v>6448.1616100000001</v>
      </c>
      <c r="F87" s="18">
        <f t="shared" si="40"/>
        <v>100.00000000000001</v>
      </c>
      <c r="G87" s="18">
        <f t="shared" si="41"/>
        <v>81.878413054793199</v>
      </c>
      <c r="H87" s="18">
        <f t="shared" si="42"/>
        <v>18.121586945206811</v>
      </c>
      <c r="I87" s="18">
        <f t="shared" si="43"/>
        <v>7.6443986029890709</v>
      </c>
      <c r="J87" s="18">
        <f t="shared" si="44"/>
        <v>6.2717052201472114</v>
      </c>
      <c r="K87" s="18">
        <f t="shared" si="45"/>
        <v>14.316098036929063</v>
      </c>
      <c r="L87" s="9"/>
      <c r="M87" s="9"/>
      <c r="P87" s="16"/>
      <c r="Q87" s="16"/>
      <c r="R87" s="16"/>
    </row>
    <row r="88" spans="2:18">
      <c r="B88" s="10" t="s">
        <v>11</v>
      </c>
      <c r="C88" s="11">
        <f t="shared" si="39"/>
        <v>8461.8034699999989</v>
      </c>
      <c r="D88" s="11">
        <v>6954.1990299999998</v>
      </c>
      <c r="E88" s="11">
        <v>1507.6044400000001</v>
      </c>
      <c r="F88" s="11">
        <f t="shared" si="40"/>
        <v>100.00000000000001</v>
      </c>
      <c r="G88" s="11">
        <f t="shared" si="41"/>
        <v>82.183414619058752</v>
      </c>
      <c r="H88" s="11">
        <f t="shared" si="42"/>
        <v>17.816585380941259</v>
      </c>
      <c r="I88" s="11">
        <f t="shared" si="43"/>
        <v>7.2166962528014409</v>
      </c>
      <c r="J88" s="11">
        <f t="shared" si="44"/>
        <v>5.2294023762470516</v>
      </c>
      <c r="K88" s="11">
        <f t="shared" si="45"/>
        <v>17.447983126242804</v>
      </c>
      <c r="L88" s="9"/>
      <c r="M88" s="9"/>
      <c r="P88" s="16"/>
      <c r="Q88" s="16"/>
      <c r="R88" s="16"/>
    </row>
    <row r="89" spans="2:18">
      <c r="B89" s="10" t="s">
        <v>12</v>
      </c>
      <c r="C89" s="11">
        <f t="shared" ref="C89" si="46">+D89+E89</f>
        <v>8925.8519299999989</v>
      </c>
      <c r="D89" s="11">
        <v>7400.2794299999996</v>
      </c>
      <c r="E89" s="11">
        <v>1525.5725</v>
      </c>
      <c r="F89" s="11">
        <f t="shared" ref="F89" si="47">SUM(G89:H89)</f>
        <v>100</v>
      </c>
      <c r="G89" s="11">
        <f t="shared" ref="G89" si="48">+D89/$C89*100</f>
        <v>82.90838216940935</v>
      </c>
      <c r="H89" s="11">
        <f t="shared" ref="H89" si="49">+E89/$C89*100</f>
        <v>17.091617830590657</v>
      </c>
      <c r="I89" s="11">
        <f t="shared" ref="I89" si="50">+C89/C84*100-100</f>
        <v>8.4221458265441527</v>
      </c>
      <c r="J89" s="11">
        <f t="shared" ref="J89" si="51">+D89/D84*100-100</f>
        <v>7.9122503198212399</v>
      </c>
      <c r="K89" s="11">
        <f t="shared" ref="K89" si="52">+E89/E84*100-100</f>
        <v>10.965540970691336</v>
      </c>
      <c r="L89" s="9"/>
      <c r="M89" s="9"/>
      <c r="P89" s="16"/>
      <c r="Q89" s="16"/>
      <c r="R89" s="16"/>
    </row>
    <row r="90" spans="2:18">
      <c r="B90" s="10" t="s">
        <v>13</v>
      </c>
      <c r="C90" s="11">
        <f t="shared" ref="C90" si="53">+D90+E90</f>
        <v>8951.6213399999997</v>
      </c>
      <c r="D90" s="11">
        <v>7322.7033899999997</v>
      </c>
      <c r="E90" s="11">
        <v>1628.91795</v>
      </c>
      <c r="F90" s="11">
        <f t="shared" ref="F90" si="54">SUM(G90:H90)</f>
        <v>100</v>
      </c>
      <c r="G90" s="11">
        <f t="shared" ref="G90" si="55">+D90/$C90*100</f>
        <v>81.803095907092967</v>
      </c>
      <c r="H90" s="11">
        <f t="shared" ref="H90" si="56">+E90/$C90*100</f>
        <v>18.19690409290704</v>
      </c>
      <c r="I90" s="11">
        <f t="shared" ref="I90" si="57">+C90/C85*100-100</f>
        <v>5.9089654272781047</v>
      </c>
      <c r="J90" s="11">
        <f t="shared" ref="J90" si="58">+D90/D85*100-100</f>
        <v>4.3617763842890014</v>
      </c>
      <c r="K90" s="11">
        <f t="shared" ref="K90" si="59">+E90/E85*100-100</f>
        <v>13.471380136024564</v>
      </c>
      <c r="L90" s="9"/>
      <c r="M90" s="9"/>
      <c r="P90" s="16"/>
      <c r="Q90" s="16"/>
      <c r="R90" s="16"/>
    </row>
    <row r="91" spans="2:18">
      <c r="B91" s="10" t="s">
        <v>14</v>
      </c>
      <c r="C91" s="11">
        <f t="shared" ref="C91:C93" si="60">+D91+E91</f>
        <v>9243.4877799999995</v>
      </c>
      <c r="D91" s="11">
        <v>7457.4210599999997</v>
      </c>
      <c r="E91" s="11">
        <v>1786.06672</v>
      </c>
      <c r="F91" s="11">
        <f t="shared" ref="F91:F93" si="61">SUM(G91:H91)</f>
        <v>100</v>
      </c>
      <c r="G91" s="11">
        <f t="shared" ref="G91:G93" si="62">+D91/$C91*100</f>
        <v>80.677567142302209</v>
      </c>
      <c r="H91" s="11">
        <f t="shared" ref="H91:H93" si="63">+E91/$C91*100</f>
        <v>19.322432857697791</v>
      </c>
      <c r="I91" s="11">
        <f t="shared" ref="I91:I93" si="64">+C91/C86*100-100</f>
        <v>9.01732522346677</v>
      </c>
      <c r="J91" s="11">
        <f t="shared" ref="J91:J93" si="65">+D91/D86*100-100</f>
        <v>7.5756295948217627</v>
      </c>
      <c r="K91" s="11">
        <f t="shared" ref="K91:K93" si="66">+E91/E86*100-100</f>
        <v>15.479135390484728</v>
      </c>
      <c r="L91" s="9"/>
      <c r="M91" s="9"/>
      <c r="P91" s="16"/>
      <c r="Q91" s="16"/>
      <c r="R91" s="16"/>
    </row>
    <row r="92" spans="2:18">
      <c r="B92" s="12">
        <v>2025</v>
      </c>
      <c r="C92" s="13">
        <f t="shared" si="60"/>
        <v>18410.342980000001</v>
      </c>
      <c r="D92" s="13">
        <v>15100.26621</v>
      </c>
      <c r="E92" s="13">
        <v>3310.0767699999997</v>
      </c>
      <c r="F92" s="13">
        <f t="shared" si="61"/>
        <v>99.999999999999986</v>
      </c>
      <c r="G92" s="13">
        <f t="shared" si="62"/>
        <v>82.020558913020309</v>
      </c>
      <c r="H92" s="13">
        <f t="shared" si="63"/>
        <v>17.97944108697968</v>
      </c>
      <c r="I92" s="13"/>
      <c r="J92" s="13"/>
      <c r="K92" s="13"/>
      <c r="L92" s="9"/>
      <c r="M92" s="9"/>
      <c r="P92" s="16"/>
      <c r="Q92" s="16"/>
      <c r="R92" s="16"/>
    </row>
    <row r="93" spans="2:18">
      <c r="B93" s="14" t="s">
        <v>11</v>
      </c>
      <c r="C93" s="15">
        <f t="shared" si="60"/>
        <v>9113.3668399999988</v>
      </c>
      <c r="D93" s="15">
        <v>7531.8723099999997</v>
      </c>
      <c r="E93" s="15">
        <v>1581.4945299999999</v>
      </c>
      <c r="F93" s="15">
        <f t="shared" si="61"/>
        <v>100</v>
      </c>
      <c r="G93" s="15">
        <f t="shared" si="62"/>
        <v>82.646429604275653</v>
      </c>
      <c r="H93" s="15">
        <f t="shared" si="63"/>
        <v>17.353570395724354</v>
      </c>
      <c r="I93" s="15">
        <f t="shared" si="64"/>
        <v>7.7000532133606754</v>
      </c>
      <c r="J93" s="15">
        <f t="shared" si="65"/>
        <v>8.3068269617816952</v>
      </c>
      <c r="K93" s="15">
        <f t="shared" si="66"/>
        <v>4.9011589538698956</v>
      </c>
      <c r="L93" s="9"/>
      <c r="M93" s="9"/>
      <c r="P93" s="16"/>
      <c r="Q93" s="16"/>
      <c r="R93" s="16"/>
    </row>
    <row r="94" spans="2:18">
      <c r="B94" s="14" t="s">
        <v>12</v>
      </c>
      <c r="C94" s="15">
        <f t="shared" ref="C94" si="67">+D94+E94</f>
        <v>9296.9761400000007</v>
      </c>
      <c r="D94" s="15">
        <v>7568.3939</v>
      </c>
      <c r="E94" s="15">
        <v>1728.58224</v>
      </c>
      <c r="F94" s="15">
        <f t="shared" ref="F94" si="68">SUM(G94:H94)</f>
        <v>100</v>
      </c>
      <c r="G94" s="15">
        <f t="shared" ref="G94" si="69">+D94/$C94*100</f>
        <v>81.40704876542793</v>
      </c>
      <c r="H94" s="15">
        <f t="shared" ref="H94" si="70">+E94/$C94*100</f>
        <v>18.592951234572062</v>
      </c>
      <c r="I94" s="15">
        <f t="shared" ref="I94" si="71">+C94/C89*100-100</f>
        <v>4.1578575682243297</v>
      </c>
      <c r="J94" s="15">
        <f t="shared" ref="J94" si="72">+D94/D89*100-100</f>
        <v>2.2717313797433292</v>
      </c>
      <c r="K94" s="15">
        <f t="shared" ref="K94" si="73">+E94/E89*100-100</f>
        <v>13.307118475195367</v>
      </c>
      <c r="L94" s="9"/>
      <c r="M94" s="9"/>
      <c r="P94" s="16"/>
      <c r="Q94" s="16"/>
      <c r="R94" s="16"/>
    </row>
    <row r="95" spans="2:18"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9"/>
      <c r="M95" s="9"/>
    </row>
    <row r="96" spans="2:18">
      <c r="B96" s="19" t="s">
        <v>16</v>
      </c>
      <c r="C96" s="19"/>
      <c r="D96" s="20"/>
      <c r="E96" s="20"/>
      <c r="F96" s="20"/>
      <c r="G96" s="20"/>
      <c r="H96" s="20"/>
      <c r="I96" s="20"/>
      <c r="J96" s="20"/>
      <c r="K96" s="20"/>
    </row>
    <row r="97" spans="2:11">
      <c r="B97" s="19" t="s">
        <v>6</v>
      </c>
      <c r="C97" s="19"/>
      <c r="D97" s="21"/>
      <c r="E97" s="21"/>
      <c r="F97" s="21"/>
      <c r="G97" s="21"/>
      <c r="H97" s="21"/>
      <c r="I97" s="21"/>
      <c r="J97" s="21"/>
      <c r="K97" s="21"/>
    </row>
    <row r="98" spans="2:11">
      <c r="B98" s="24" t="s">
        <v>7</v>
      </c>
      <c r="C98" s="25"/>
      <c r="D98" s="25"/>
      <c r="E98" s="25"/>
      <c r="F98" s="25"/>
      <c r="G98" s="25"/>
      <c r="H98" s="25"/>
      <c r="I98" s="25"/>
      <c r="J98" s="25"/>
      <c r="K98" s="25"/>
    </row>
    <row r="99" spans="2:11">
      <c r="B99" s="25" t="s">
        <v>17</v>
      </c>
      <c r="C99" s="25"/>
      <c r="D99" s="25"/>
      <c r="E99" s="25"/>
      <c r="F99" s="25"/>
      <c r="G99" s="25"/>
      <c r="H99" s="25"/>
      <c r="I99" s="25"/>
      <c r="J99" s="25"/>
      <c r="K99" s="25"/>
    </row>
  </sheetData>
  <mergeCells count="4">
    <mergeCell ref="B5:B6"/>
    <mergeCell ref="C5:E5"/>
    <mergeCell ref="F5:H5"/>
    <mergeCell ref="I5:K5"/>
  </mergeCells>
  <hyperlinks>
    <hyperlink ref="B98" r:id="rId1" xr:uid="{00000000-0004-0000-0300-000000000000}"/>
  </hyperlinks>
  <printOptions horizontalCentered="1"/>
  <pageMargins left="0.39370078740157483" right="0.39370078740157483" top="0.39370078740157483" bottom="0.39370078740157483" header="0" footer="0"/>
  <pageSetup scale="81" fitToHeight="0" orientation="portrait" r:id="rId2"/>
  <rowBreaks count="1" manualBreakCount="1">
    <brk id="71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2:AH17"/>
  <sheetViews>
    <sheetView showGridLines="0" zoomScale="85" zoomScaleNormal="85" workbookViewId="0"/>
  </sheetViews>
  <sheetFormatPr baseColWidth="10" defaultRowHeight="14.25"/>
  <cols>
    <col min="1" max="1" width="4.5703125" style="27" customWidth="1"/>
    <col min="2" max="2" width="27.7109375" style="27" customWidth="1"/>
    <col min="3" max="16384" width="11.42578125" style="27"/>
  </cols>
  <sheetData>
    <row r="2" spans="2:34" ht="18.75">
      <c r="B2" s="26" t="s">
        <v>23</v>
      </c>
    </row>
    <row r="4" spans="2:34" ht="27.75" customHeight="1">
      <c r="B4" s="44" t="s">
        <v>1</v>
      </c>
      <c r="C4" s="45">
        <v>2008</v>
      </c>
      <c r="D4" s="45">
        <v>2009</v>
      </c>
      <c r="E4" s="4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  <c r="N4" s="45">
        <v>2019</v>
      </c>
      <c r="O4" s="45">
        <v>2020</v>
      </c>
      <c r="P4" s="45">
        <v>2021</v>
      </c>
      <c r="Q4" s="46">
        <v>2022</v>
      </c>
      <c r="R4" s="46">
        <v>2023</v>
      </c>
      <c r="S4" s="46">
        <v>2024</v>
      </c>
      <c r="T4" s="46">
        <v>2025</v>
      </c>
    </row>
    <row r="5" spans="2:34" ht="23.25" customHeight="1">
      <c r="B5" s="28" t="s">
        <v>0</v>
      </c>
      <c r="C5" s="29">
        <f t="shared" ref="C5:R5" si="0">+C7+C6</f>
        <v>8989.9652999999998</v>
      </c>
      <c r="D5" s="29">
        <f t="shared" si="0"/>
        <v>8427.8561100000006</v>
      </c>
      <c r="E5" s="29">
        <f t="shared" si="0"/>
        <v>9600.3367800000015</v>
      </c>
      <c r="F5" s="29">
        <f t="shared" si="0"/>
        <v>11561.043170000001</v>
      </c>
      <c r="G5" s="29">
        <f t="shared" si="0"/>
        <v>11374.90395</v>
      </c>
      <c r="H5" s="29">
        <f t="shared" si="0"/>
        <v>11660.25184367476</v>
      </c>
      <c r="I5" s="29">
        <f t="shared" si="0"/>
        <v>12571.944158390272</v>
      </c>
      <c r="J5" s="29">
        <f t="shared" si="0"/>
        <v>12327.469538390731</v>
      </c>
      <c r="K5" s="29">
        <f t="shared" si="0"/>
        <v>12386.653928</v>
      </c>
      <c r="L5" s="29">
        <f t="shared" si="0"/>
        <v>13250.682476340515</v>
      </c>
      <c r="M5" s="29">
        <f t="shared" si="0"/>
        <v>13351.063340000001</v>
      </c>
      <c r="N5" s="29">
        <f t="shared" si="0"/>
        <v>13597.601540000001</v>
      </c>
      <c r="O5" s="29">
        <f t="shared" si="0"/>
        <v>12712.34568</v>
      </c>
      <c r="P5" s="29">
        <f t="shared" si="0"/>
        <v>15246.00729</v>
      </c>
      <c r="Q5" s="29">
        <f t="shared" ref="Q5" si="1">+Q7+Q6</f>
        <v>18140.527800000003</v>
      </c>
      <c r="R5" s="29">
        <f t="shared" si="0"/>
        <v>17341.528359999997</v>
      </c>
      <c r="S5" s="30">
        <f t="shared" ref="S5:T5" si="2">+S7+S6</f>
        <v>17979.862939999999</v>
      </c>
      <c r="T5" s="30">
        <f t="shared" si="2"/>
        <v>19023.328307252217</v>
      </c>
    </row>
    <row r="6" spans="2:34" ht="23.25" customHeight="1">
      <c r="B6" s="31" t="s">
        <v>24</v>
      </c>
      <c r="C6" s="32">
        <f>+'X BP - Trimestral'!$D$7</f>
        <v>6763.9510100000007</v>
      </c>
      <c r="D6" s="32">
        <f>+'X BP - Trimestral'!$D$12</f>
        <v>6181.3355100000008</v>
      </c>
      <c r="E6" s="32">
        <f>+'X BP - Trimestral'!$D$17</f>
        <v>7195.6114400000006</v>
      </c>
      <c r="F6" s="32">
        <f>+'X BP - Trimestral'!$D$22</f>
        <v>8968.6987800000006</v>
      </c>
      <c r="G6" s="32">
        <f>+'X BP - Trimestral'!$D$27</f>
        <v>8579.6395699999994</v>
      </c>
      <c r="H6" s="32">
        <f>+'X BP - Trimestral'!$D$32</f>
        <v>8663.1070299999992</v>
      </c>
      <c r="I6" s="32">
        <f>+'X BP - Trimestral'!$D$37</f>
        <v>9375.3300500000005</v>
      </c>
      <c r="J6" s="32">
        <f>+'X BP - Trimestral'!$D$42</f>
        <v>9084.8830400000006</v>
      </c>
      <c r="K6" s="32">
        <f>+'X BP - Trimestral'!$D$47</f>
        <v>8972.5422399999989</v>
      </c>
      <c r="L6" s="32">
        <f>+'X BP - Trimestral'!$D$52</f>
        <v>9650.5440600000002</v>
      </c>
      <c r="M6" s="32">
        <f>+'X BP - Trimestral'!$D$57</f>
        <v>9644.0817600000009</v>
      </c>
      <c r="N6" s="32">
        <f>+'X BP - Trimestral'!$D$62</f>
        <v>9918.5235100000009</v>
      </c>
      <c r="O6" s="32">
        <f>+'X BP - Trimestral'!$D$67</f>
        <v>10126.63402</v>
      </c>
      <c r="P6" s="32">
        <f>+'X BP - Trimestral'!$D$72</f>
        <v>12361.461009999999</v>
      </c>
      <c r="Q6" s="32">
        <f>+'X BP - Trimestral'!$D$77</f>
        <v>14254.220830000002</v>
      </c>
      <c r="R6" s="32">
        <f>+'X BP - Trimestral'!$D$82</f>
        <v>13047.500259999999</v>
      </c>
      <c r="S6" s="33">
        <f>+'X BP - Trimestral'!$D$87</f>
        <v>13325.447899999999</v>
      </c>
      <c r="T6" s="33">
        <v>14124.977952365945</v>
      </c>
    </row>
    <row r="7" spans="2:34" ht="23.25" customHeight="1">
      <c r="B7" s="34" t="s">
        <v>3</v>
      </c>
      <c r="C7" s="35">
        <f>+'X BP - Trimestral'!$E$7</f>
        <v>2226.0142900000001</v>
      </c>
      <c r="D7" s="35">
        <f>+'X BP - Trimestral'!$E$12</f>
        <v>2246.5205999999998</v>
      </c>
      <c r="E7" s="35">
        <f>+'X BP - Trimestral'!$E$17</f>
        <v>2404.72534</v>
      </c>
      <c r="F7" s="35">
        <f>+'X BP - Trimestral'!$E$22</f>
        <v>2592.3443900000002</v>
      </c>
      <c r="G7" s="35">
        <f>+'X BP - Trimestral'!$E$27</f>
        <v>2795.2643799999996</v>
      </c>
      <c r="H7" s="35">
        <f>+'X BP - Trimestral'!$E$32</f>
        <v>2997.1448136747613</v>
      </c>
      <c r="I7" s="35">
        <f>+'X BP - Trimestral'!$E$37</f>
        <v>3196.6141083902712</v>
      </c>
      <c r="J7" s="35">
        <f>+'X BP - Trimestral'!$E$42</f>
        <v>3242.5864983907295</v>
      </c>
      <c r="K7" s="35">
        <f>+'X BP - Trimestral'!$E$47</f>
        <v>3414.111688</v>
      </c>
      <c r="L7" s="35">
        <f>+'X BP - Trimestral'!$E$52</f>
        <v>3600.1384163405146</v>
      </c>
      <c r="M7" s="35">
        <f>+'X BP - Trimestral'!$E$57</f>
        <v>3706.9815799999997</v>
      </c>
      <c r="N7" s="35">
        <f>+'X BP - Trimestral'!$E$62</f>
        <v>3679.0780300000001</v>
      </c>
      <c r="O7" s="35">
        <f>+'X BP - Trimestral'!$E$67</f>
        <v>2585.7116600000004</v>
      </c>
      <c r="P7" s="35">
        <f>+'X BP - Trimestral'!$E$72</f>
        <v>2884.5462800000005</v>
      </c>
      <c r="Q7" s="35">
        <f>+'X BP - Trimestral'!$E$77</f>
        <v>3886.3069700000001</v>
      </c>
      <c r="R7" s="35">
        <f>+'X BP - Trimestral'!$E$82</f>
        <v>4294.0280999999995</v>
      </c>
      <c r="S7" s="36">
        <f>+'X BP - Trimestral'!$E$87</f>
        <v>4654.4150399999999</v>
      </c>
      <c r="T7" s="36">
        <v>4898.3503548862709</v>
      </c>
    </row>
    <row r="8" spans="2:34" ht="23.25" customHeight="1">
      <c r="B8" s="37" t="s">
        <v>2</v>
      </c>
      <c r="C8" s="38">
        <f t="shared" ref="C8:R8" si="3">+C10+C9</f>
        <v>100</v>
      </c>
      <c r="D8" s="38">
        <f t="shared" si="3"/>
        <v>100</v>
      </c>
      <c r="E8" s="38">
        <f t="shared" si="3"/>
        <v>99.999999999999986</v>
      </c>
      <c r="F8" s="38">
        <f t="shared" si="3"/>
        <v>100</v>
      </c>
      <c r="G8" s="38">
        <f t="shared" si="3"/>
        <v>100</v>
      </c>
      <c r="H8" s="38">
        <f t="shared" si="3"/>
        <v>100</v>
      </c>
      <c r="I8" s="38">
        <f t="shared" si="3"/>
        <v>100.00000000000001</v>
      </c>
      <c r="J8" s="38">
        <f t="shared" si="3"/>
        <v>100</v>
      </c>
      <c r="K8" s="38">
        <f t="shared" si="3"/>
        <v>100</v>
      </c>
      <c r="L8" s="38">
        <f t="shared" si="3"/>
        <v>100</v>
      </c>
      <c r="M8" s="38">
        <f t="shared" si="3"/>
        <v>100</v>
      </c>
      <c r="N8" s="38">
        <f t="shared" si="3"/>
        <v>100</v>
      </c>
      <c r="O8" s="38">
        <f t="shared" si="3"/>
        <v>100</v>
      </c>
      <c r="P8" s="38">
        <f t="shared" si="3"/>
        <v>100</v>
      </c>
      <c r="Q8" s="38">
        <f t="shared" ref="Q8" si="4">+Q10+Q9</f>
        <v>99.999999999999986</v>
      </c>
      <c r="R8" s="38">
        <f t="shared" si="3"/>
        <v>100.00000000000001</v>
      </c>
      <c r="S8" s="39">
        <f t="shared" ref="S8:T8" si="5">+S10+S9</f>
        <v>100</v>
      </c>
      <c r="T8" s="39">
        <f t="shared" si="5"/>
        <v>100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2:34" ht="23.25" customHeight="1">
      <c r="B9" s="31" t="s">
        <v>4</v>
      </c>
      <c r="C9" s="32">
        <f t="shared" ref="C9:R10" si="6">+C6/C$5*100</f>
        <v>75.238900087856848</v>
      </c>
      <c r="D9" s="32">
        <f t="shared" si="6"/>
        <v>73.344103521957265</v>
      </c>
      <c r="E9" s="32">
        <f t="shared" si="6"/>
        <v>74.951656435535995</v>
      </c>
      <c r="F9" s="32">
        <f t="shared" si="6"/>
        <v>77.576898971133247</v>
      </c>
      <c r="G9" s="32">
        <f t="shared" si="6"/>
        <v>75.426039707350668</v>
      </c>
      <c r="H9" s="32">
        <f t="shared" si="6"/>
        <v>74.296054203146582</v>
      </c>
      <c r="I9" s="32">
        <f t="shared" si="6"/>
        <v>74.573430583869467</v>
      </c>
      <c r="J9" s="32">
        <f t="shared" si="6"/>
        <v>73.696252192775418</v>
      </c>
      <c r="K9" s="32">
        <f t="shared" si="6"/>
        <v>72.437175464453645</v>
      </c>
      <c r="L9" s="32">
        <f t="shared" si="6"/>
        <v>72.830543462431706</v>
      </c>
      <c r="M9" s="32">
        <f t="shared" si="6"/>
        <v>72.234559258708458</v>
      </c>
      <c r="N9" s="32">
        <f t="shared" si="6"/>
        <v>72.943183993314747</v>
      </c>
      <c r="O9" s="32">
        <f t="shared" si="6"/>
        <v>79.659838356440915</v>
      </c>
      <c r="P9" s="32">
        <f t="shared" si="6"/>
        <v>81.079988844738367</v>
      </c>
      <c r="Q9" s="32">
        <f t="shared" ref="Q9" si="7">+Q6/Q$5*100</f>
        <v>78.576659880866302</v>
      </c>
      <c r="R9" s="32">
        <f t="shared" si="6"/>
        <v>75.238467966268701</v>
      </c>
      <c r="S9" s="33">
        <f t="shared" ref="S9:T9" si="8">+S6/S$5*100</f>
        <v>74.113178417810559</v>
      </c>
      <c r="T9" s="33">
        <f t="shared" si="8"/>
        <v>74.250823642575284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</row>
    <row r="10" spans="2:34" ht="23.25" customHeight="1">
      <c r="B10" s="34" t="s">
        <v>3</v>
      </c>
      <c r="C10" s="35">
        <f t="shared" si="6"/>
        <v>24.761099912143155</v>
      </c>
      <c r="D10" s="35">
        <f t="shared" si="6"/>
        <v>26.655896478042742</v>
      </c>
      <c r="E10" s="35">
        <f t="shared" si="6"/>
        <v>25.048343564463991</v>
      </c>
      <c r="F10" s="35">
        <f t="shared" si="6"/>
        <v>22.423101028866757</v>
      </c>
      <c r="G10" s="35">
        <f t="shared" si="6"/>
        <v>24.573960292649325</v>
      </c>
      <c r="H10" s="35">
        <f t="shared" si="6"/>
        <v>25.703945796853418</v>
      </c>
      <c r="I10" s="35">
        <f t="shared" si="6"/>
        <v>25.426569416130544</v>
      </c>
      <c r="J10" s="35">
        <f t="shared" si="6"/>
        <v>26.303747807224575</v>
      </c>
      <c r="K10" s="35">
        <f t="shared" si="6"/>
        <v>27.562824535546355</v>
      </c>
      <c r="L10" s="35">
        <f t="shared" si="6"/>
        <v>27.169456537568298</v>
      </c>
      <c r="M10" s="35">
        <f t="shared" si="6"/>
        <v>27.765440741291542</v>
      </c>
      <c r="N10" s="35">
        <f t="shared" si="6"/>
        <v>27.056816006685246</v>
      </c>
      <c r="O10" s="35">
        <f t="shared" si="6"/>
        <v>20.340161643559085</v>
      </c>
      <c r="P10" s="35">
        <f t="shared" si="6"/>
        <v>18.920011155261626</v>
      </c>
      <c r="Q10" s="35">
        <f t="shared" ref="Q10" si="9">+Q7/Q$5*100</f>
        <v>21.423340119133684</v>
      </c>
      <c r="R10" s="35">
        <f t="shared" si="6"/>
        <v>24.761532033731314</v>
      </c>
      <c r="S10" s="36">
        <f t="shared" ref="S10:T10" si="10">+S7/S$5*100</f>
        <v>25.886821582189434</v>
      </c>
      <c r="T10" s="36">
        <f t="shared" si="10"/>
        <v>25.749176357424712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</row>
    <row r="11" spans="2:34" ht="23.25" customHeight="1">
      <c r="B11" s="37" t="s">
        <v>5</v>
      </c>
      <c r="C11" s="38"/>
      <c r="D11" s="38">
        <f t="shared" ref="D11:P12" si="11">D5/C5*100-100</f>
        <v>-6.2526291397364844</v>
      </c>
      <c r="E11" s="38">
        <f t="shared" si="11"/>
        <v>13.911968295339122</v>
      </c>
      <c r="F11" s="38">
        <f t="shared" si="11"/>
        <v>20.423308420644787</v>
      </c>
      <c r="G11" s="38">
        <f t="shared" si="11"/>
        <v>-1.6100555742497136</v>
      </c>
      <c r="H11" s="38">
        <f t="shared" si="11"/>
        <v>2.5085740937158363</v>
      </c>
      <c r="I11" s="38">
        <f t="shared" si="11"/>
        <v>7.8188046616683522</v>
      </c>
      <c r="J11" s="38">
        <f t="shared" si="11"/>
        <v>-1.9446047239748765</v>
      </c>
      <c r="K11" s="38">
        <f t="shared" si="11"/>
        <v>0.48010169017214821</v>
      </c>
      <c r="L11" s="38">
        <f t="shared" si="11"/>
        <v>6.9754798459928082</v>
      </c>
      <c r="M11" s="38">
        <f t="shared" si="11"/>
        <v>0.75755240410234137</v>
      </c>
      <c r="N11" s="38">
        <f t="shared" si="11"/>
        <v>1.8465810079813565</v>
      </c>
      <c r="O11" s="38">
        <f t="shared" si="11"/>
        <v>-6.5103824185158601</v>
      </c>
      <c r="P11" s="38">
        <f t="shared" si="11"/>
        <v>19.930716751874854</v>
      </c>
      <c r="Q11" s="38">
        <f t="shared" ref="Q11:Q13" si="12">Q5/P5*100-100</f>
        <v>18.985433070719765</v>
      </c>
      <c r="R11" s="38">
        <f t="shared" ref="R11:T13" si="13">R5/Q5*100-100</f>
        <v>-4.4044994104306454</v>
      </c>
      <c r="S11" s="39">
        <f t="shared" si="13"/>
        <v>3.6809591793096388</v>
      </c>
      <c r="T11" s="39">
        <f t="shared" si="13"/>
        <v>5.803522366851908</v>
      </c>
    </row>
    <row r="12" spans="2:34" ht="23.25" customHeight="1">
      <c r="B12" s="31" t="s">
        <v>4</v>
      </c>
      <c r="C12" s="32"/>
      <c r="D12" s="32">
        <f>D6/C6*100-100</f>
        <v>-8.6135381397447475</v>
      </c>
      <c r="E12" s="32">
        <f t="shared" si="11"/>
        <v>16.408685928132044</v>
      </c>
      <c r="F12" s="32">
        <f t="shared" si="11"/>
        <v>24.641232434307199</v>
      </c>
      <c r="G12" s="32">
        <f t="shared" si="11"/>
        <v>-4.3379671850234871</v>
      </c>
      <c r="H12" s="32">
        <f t="shared" si="11"/>
        <v>0.97285508696491263</v>
      </c>
      <c r="I12" s="32">
        <f t="shared" si="11"/>
        <v>8.2213346497232607</v>
      </c>
      <c r="J12" s="32">
        <f t="shared" si="11"/>
        <v>-3.0979923741458038</v>
      </c>
      <c r="K12" s="32">
        <f t="shared" si="11"/>
        <v>-1.2365684787066016</v>
      </c>
      <c r="L12" s="32">
        <f t="shared" si="11"/>
        <v>7.5564071125509855</v>
      </c>
      <c r="M12" s="32">
        <f t="shared" si="11"/>
        <v>-6.6963064049247123E-2</v>
      </c>
      <c r="N12" s="32">
        <f t="shared" si="11"/>
        <v>2.8457011961292125</v>
      </c>
      <c r="O12" s="32">
        <f t="shared" si="11"/>
        <v>2.0982005012155156</v>
      </c>
      <c r="P12" s="32">
        <f t="shared" si="11"/>
        <v>22.068803766248863</v>
      </c>
      <c r="Q12" s="32">
        <f t="shared" si="12"/>
        <v>15.311780852350893</v>
      </c>
      <c r="R12" s="32">
        <f t="shared" si="13"/>
        <v>-8.4657069957853537</v>
      </c>
      <c r="S12" s="33">
        <f t="shared" si="13"/>
        <v>2.130275029402469</v>
      </c>
      <c r="T12" s="33">
        <f t="shared" si="13"/>
        <v>6.00002385185077</v>
      </c>
    </row>
    <row r="13" spans="2:34" ht="23.25" customHeight="1">
      <c r="B13" s="34" t="s">
        <v>3</v>
      </c>
      <c r="C13" s="35"/>
      <c r="D13" s="35">
        <f t="shared" ref="D13:P13" si="14">D7/C7*100-100</f>
        <v>0.92121196580457365</v>
      </c>
      <c r="E13" s="35">
        <f t="shared" si="14"/>
        <v>7.042211854189091</v>
      </c>
      <c r="F13" s="35">
        <f t="shared" si="14"/>
        <v>7.8020989291026694</v>
      </c>
      <c r="G13" s="35">
        <f t="shared" si="14"/>
        <v>7.8276632835809039</v>
      </c>
      <c r="H13" s="35">
        <f t="shared" si="14"/>
        <v>7.2222303950641589</v>
      </c>
      <c r="I13" s="35">
        <f t="shared" si="14"/>
        <v>6.6553105410660294</v>
      </c>
      <c r="J13" s="35">
        <f t="shared" si="14"/>
        <v>1.438158890677272</v>
      </c>
      <c r="K13" s="35">
        <f t="shared" si="14"/>
        <v>5.2897645041819885</v>
      </c>
      <c r="L13" s="35">
        <f t="shared" si="14"/>
        <v>5.4487593066848206</v>
      </c>
      <c r="M13" s="35">
        <f t="shared" si="14"/>
        <v>2.9677515501776099</v>
      </c>
      <c r="N13" s="35">
        <f t="shared" si="14"/>
        <v>-0.7527296642245318</v>
      </c>
      <c r="O13" s="35">
        <f t="shared" si="14"/>
        <v>-29.718488194174014</v>
      </c>
      <c r="P13" s="35">
        <f t="shared" si="14"/>
        <v>11.557151735936415</v>
      </c>
      <c r="Q13" s="35">
        <f t="shared" si="12"/>
        <v>34.728535886066624</v>
      </c>
      <c r="R13" s="35">
        <f t="shared" si="13"/>
        <v>10.491222982316287</v>
      </c>
      <c r="S13" s="36">
        <f t="shared" si="13"/>
        <v>8.3927475928720696</v>
      </c>
      <c r="T13" s="36">
        <f t="shared" si="13"/>
        <v>5.2409446254769563</v>
      </c>
    </row>
    <row r="14" spans="2:34" s="42" customFormat="1">
      <c r="B14" s="41" t="s">
        <v>18</v>
      </c>
    </row>
    <row r="15" spans="2:34" s="42" customFormat="1">
      <c r="B15" s="41" t="s">
        <v>8</v>
      </c>
    </row>
    <row r="16" spans="2:34" s="42" customFormat="1">
      <c r="B16" s="43" t="s">
        <v>7</v>
      </c>
    </row>
    <row r="17" spans="2:2" s="42" customFormat="1">
      <c r="B17" s="41" t="s">
        <v>17</v>
      </c>
    </row>
  </sheetData>
  <hyperlinks>
    <hyperlink ref="B16" r:id="rId1" xr:uid="{00000000-0004-0000-0000-000000000000}"/>
  </hyperlinks>
  <printOptions horizontalCentered="1"/>
  <pageMargins left="0.31496062992125984" right="0.31496062992125984" top="0.74803149606299213" bottom="0.74803149606299213" header="0.31496062992125984" footer="0.31496062992125984"/>
  <pageSetup scale="57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2:AG17"/>
  <sheetViews>
    <sheetView showGridLines="0" zoomScale="85" zoomScaleNormal="85" workbookViewId="0"/>
  </sheetViews>
  <sheetFormatPr baseColWidth="10" defaultRowHeight="14.25"/>
  <cols>
    <col min="1" max="1" width="4.5703125" style="27" customWidth="1"/>
    <col min="2" max="2" width="27.7109375" style="27" customWidth="1"/>
    <col min="3" max="16384" width="11.42578125" style="27"/>
  </cols>
  <sheetData>
    <row r="2" spans="2:33" ht="18.75">
      <c r="B2" s="26" t="s">
        <v>25</v>
      </c>
    </row>
    <row r="4" spans="2:33" ht="27.75" customHeight="1">
      <c r="B4" s="44" t="s">
        <v>1</v>
      </c>
      <c r="C4" s="45">
        <v>2008</v>
      </c>
      <c r="D4" s="45">
        <v>2009</v>
      </c>
      <c r="E4" s="45">
        <v>2010</v>
      </c>
      <c r="F4" s="45">
        <v>2011</v>
      </c>
      <c r="G4" s="45">
        <v>2012</v>
      </c>
      <c r="H4" s="45">
        <v>2013</v>
      </c>
      <c r="I4" s="45">
        <v>2014</v>
      </c>
      <c r="J4" s="45">
        <v>2015</v>
      </c>
      <c r="K4" s="45">
        <v>2016</v>
      </c>
      <c r="L4" s="45">
        <v>2017</v>
      </c>
      <c r="M4" s="45">
        <v>2018</v>
      </c>
      <c r="N4" s="45">
        <v>2019</v>
      </c>
      <c r="O4" s="45">
        <v>2020</v>
      </c>
      <c r="P4" s="45">
        <v>2021</v>
      </c>
      <c r="Q4" s="46">
        <v>2022</v>
      </c>
      <c r="R4" s="46">
        <v>2023</v>
      </c>
      <c r="S4" s="46">
        <v>2024</v>
      </c>
      <c r="T4" s="46">
        <v>2025</v>
      </c>
    </row>
    <row r="5" spans="2:33" ht="23.25" customHeight="1">
      <c r="B5" s="37" t="s">
        <v>0</v>
      </c>
      <c r="C5" s="38">
        <f t="shared" ref="C5:R5" si="0">+C7+C6</f>
        <v>14973.748010000001</v>
      </c>
      <c r="D5" s="38">
        <f t="shared" si="0"/>
        <v>12244.408080000001</v>
      </c>
      <c r="E5" s="38">
        <f t="shared" si="0"/>
        <v>14346.95464</v>
      </c>
      <c r="F5" s="38">
        <f t="shared" si="0"/>
        <v>16993.839459999999</v>
      </c>
      <c r="G5" s="38">
        <f t="shared" si="0"/>
        <v>17879.88089</v>
      </c>
      <c r="H5" s="38">
        <f t="shared" si="0"/>
        <v>18375.107013528537</v>
      </c>
      <c r="I5" s="38">
        <f t="shared" si="0"/>
        <v>19279.875477593883</v>
      </c>
      <c r="J5" s="38">
        <f t="shared" si="0"/>
        <v>18685.913649014263</v>
      </c>
      <c r="K5" s="38">
        <f t="shared" si="0"/>
        <v>18241.488997709999</v>
      </c>
      <c r="L5" s="38">
        <f t="shared" si="0"/>
        <v>19750.650143810002</v>
      </c>
      <c r="M5" s="38">
        <f t="shared" si="0"/>
        <v>21170.122309999999</v>
      </c>
      <c r="N5" s="38">
        <f t="shared" si="0"/>
        <v>21526.546610000001</v>
      </c>
      <c r="O5" s="38">
        <f t="shared" si="0"/>
        <v>19262.770680000001</v>
      </c>
      <c r="P5" s="38">
        <f t="shared" si="0"/>
        <v>27343.082689999996</v>
      </c>
      <c r="Q5" s="38">
        <f t="shared" ref="Q5" si="1">+Q7+Q6</f>
        <v>33943.387700000007</v>
      </c>
      <c r="R5" s="38">
        <f t="shared" si="0"/>
        <v>33055.844039999996</v>
      </c>
      <c r="S5" s="39">
        <f t="shared" ref="S5:T5" si="2">+S7+S6</f>
        <v>35582.764519999997</v>
      </c>
      <c r="T5" s="39">
        <f t="shared" si="2"/>
        <v>37587.496894048098</v>
      </c>
    </row>
    <row r="6" spans="2:33" ht="23.25" customHeight="1">
      <c r="B6" s="31" t="s">
        <v>24</v>
      </c>
      <c r="C6" s="32">
        <f>+'M BP - Trimestral'!$D$7</f>
        <v>12529.109120000001</v>
      </c>
      <c r="D6" s="32">
        <f>+'M BP - Trimestral'!$D$12</f>
        <v>10046.702870000001</v>
      </c>
      <c r="E6" s="32">
        <f>+'M BP - Trimestral'!$D$17</f>
        <v>11878.178960000001</v>
      </c>
      <c r="F6" s="32">
        <f>+'M BP - Trimestral'!$D$22</f>
        <v>14308.64991</v>
      </c>
      <c r="G6" s="32">
        <f>+'M BP - Trimestral'!$D$27</f>
        <v>15007.84031</v>
      </c>
      <c r="H6" s="32">
        <f>+'M BP - Trimestral'!$D$32</f>
        <v>15412.134810000001</v>
      </c>
      <c r="I6" s="32">
        <f>+'M BP - Trimestral'!$D$37</f>
        <v>16157.399230000001</v>
      </c>
      <c r="J6" s="32">
        <f>+'M BP - Trimestral'!$D$42</f>
        <v>15524.036339999999</v>
      </c>
      <c r="K6" s="32">
        <f>+'M BP - Trimestral'!$D$47</f>
        <v>15049.605909999998</v>
      </c>
      <c r="L6" s="32">
        <f>+'M BP - Trimestral'!$D$52</f>
        <v>16442.003190000003</v>
      </c>
      <c r="M6" s="32">
        <f>+'M BP - Trimestral'!$D$57</f>
        <v>17628.849920000001</v>
      </c>
      <c r="N6" s="32">
        <f>+'M BP - Trimestral'!$D$62</f>
        <v>17885.429550000001</v>
      </c>
      <c r="O6" s="32">
        <f>+'M BP - Trimestral'!$D$67</f>
        <v>16440.813870000002</v>
      </c>
      <c r="P6" s="32">
        <f>+'M BP - Trimestral'!$D$72</f>
        <v>23289.054409999997</v>
      </c>
      <c r="Q6" s="32">
        <f>+'M BP - Trimestral'!$D$77</f>
        <v>28557.977750000005</v>
      </c>
      <c r="R6" s="32">
        <f>+'M BP - Trimestral'!$D$82</f>
        <v>27415.202239999999</v>
      </c>
      <c r="S6" s="33">
        <f>+'M BP - Trimestral'!$D$87</f>
        <v>29134.602909999998</v>
      </c>
      <c r="T6" s="33">
        <v>30591.332597489272</v>
      </c>
    </row>
    <row r="7" spans="2:33" ht="23.25" customHeight="1">
      <c r="B7" s="34" t="s">
        <v>3</v>
      </c>
      <c r="C7" s="35">
        <f>+'M BP - Trimestral'!$E$7</f>
        <v>2444.6388899999997</v>
      </c>
      <c r="D7" s="35">
        <f>+'M BP - Trimestral'!$E$12</f>
        <v>2197.7052100000001</v>
      </c>
      <c r="E7" s="35">
        <f>+'M BP - Trimestral'!$E$17</f>
        <v>2468.7756799999997</v>
      </c>
      <c r="F7" s="35">
        <f>+'M BP - Trimestral'!$E$22</f>
        <v>2685.1895500000001</v>
      </c>
      <c r="G7" s="35">
        <f>+'M BP - Trimestral'!$E$27</f>
        <v>2872.0405799999999</v>
      </c>
      <c r="H7" s="35">
        <f>+'M BP - Trimestral'!$E$32</f>
        <v>2962.9722035285367</v>
      </c>
      <c r="I7" s="35">
        <f>+'M BP - Trimestral'!$E$37</f>
        <v>3122.4762475938815</v>
      </c>
      <c r="J7" s="35">
        <f>+'M BP - Trimestral'!$E$42</f>
        <v>3161.8773090142622</v>
      </c>
      <c r="K7" s="35">
        <f>+'M BP - Trimestral'!$E$47</f>
        <v>3191.8830877099999</v>
      </c>
      <c r="L7" s="35">
        <f>+'M BP - Trimestral'!$E$52</f>
        <v>3308.64695381</v>
      </c>
      <c r="M7" s="35">
        <f>+'M BP - Trimestral'!$E$57</f>
        <v>3541.2723900000001</v>
      </c>
      <c r="N7" s="35">
        <f>+'M BP - Trimestral'!$E$62</f>
        <v>3641.1170600000005</v>
      </c>
      <c r="O7" s="35">
        <f>+'M BP - Trimestral'!$E$67</f>
        <v>2821.9568100000001</v>
      </c>
      <c r="P7" s="35">
        <f>+'M BP - Trimestral'!$E$72</f>
        <v>4054.0282799999995</v>
      </c>
      <c r="Q7" s="35">
        <f>+'M BP - Trimestral'!$E$77</f>
        <v>5385.4099499999993</v>
      </c>
      <c r="R7" s="35">
        <f>+'M BP - Trimestral'!$E$82</f>
        <v>5640.6418000000003</v>
      </c>
      <c r="S7" s="36">
        <f>+'M BP - Trimestral'!$E$87</f>
        <v>6448.1616100000001</v>
      </c>
      <c r="T7" s="36">
        <v>6996.1642965588235</v>
      </c>
    </row>
    <row r="8" spans="2:33" ht="23.25" customHeight="1">
      <c r="B8" s="37" t="s">
        <v>2</v>
      </c>
      <c r="C8" s="38">
        <f t="shared" ref="C8:R8" si="3">+C10+C9</f>
        <v>100</v>
      </c>
      <c r="D8" s="38">
        <f t="shared" si="3"/>
        <v>100</v>
      </c>
      <c r="E8" s="38">
        <f t="shared" si="3"/>
        <v>100.00000000000001</v>
      </c>
      <c r="F8" s="38">
        <f t="shared" si="3"/>
        <v>100</v>
      </c>
      <c r="G8" s="38">
        <f t="shared" si="3"/>
        <v>99.999999999999986</v>
      </c>
      <c r="H8" s="38">
        <f t="shared" si="3"/>
        <v>100</v>
      </c>
      <c r="I8" s="38">
        <f t="shared" si="3"/>
        <v>100</v>
      </c>
      <c r="J8" s="38">
        <f t="shared" si="3"/>
        <v>100</v>
      </c>
      <c r="K8" s="38">
        <f t="shared" si="3"/>
        <v>99.999999999999986</v>
      </c>
      <c r="L8" s="38">
        <f t="shared" si="3"/>
        <v>100</v>
      </c>
      <c r="M8" s="38">
        <f t="shared" si="3"/>
        <v>100.00000000000001</v>
      </c>
      <c r="N8" s="38">
        <f t="shared" si="3"/>
        <v>100</v>
      </c>
      <c r="O8" s="38">
        <f t="shared" si="3"/>
        <v>100</v>
      </c>
      <c r="P8" s="38">
        <f t="shared" si="3"/>
        <v>100</v>
      </c>
      <c r="Q8" s="38">
        <f t="shared" ref="Q8" si="4">+Q10+Q9</f>
        <v>100</v>
      </c>
      <c r="R8" s="38">
        <f t="shared" si="3"/>
        <v>100.00000000000001</v>
      </c>
      <c r="S8" s="39">
        <f t="shared" ref="S8:T8" si="5">+S10+S9</f>
        <v>100.00000000000001</v>
      </c>
      <c r="T8" s="39">
        <f t="shared" si="5"/>
        <v>100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2:33" ht="23.25" customHeight="1">
      <c r="B9" s="31" t="s">
        <v>4</v>
      </c>
      <c r="C9" s="32">
        <f t="shared" ref="C9:R10" si="6">+C6/C$5*100</f>
        <v>83.673834444339633</v>
      </c>
      <c r="D9" s="32">
        <f t="shared" si="6"/>
        <v>82.051356050524575</v>
      </c>
      <c r="E9" s="32">
        <f t="shared" si="6"/>
        <v>82.792336478733034</v>
      </c>
      <c r="F9" s="32">
        <f t="shared" si="6"/>
        <v>84.19904132717987</v>
      </c>
      <c r="G9" s="32">
        <f t="shared" si="6"/>
        <v>83.9370262158385</v>
      </c>
      <c r="H9" s="32">
        <f t="shared" si="6"/>
        <v>83.875075114680584</v>
      </c>
      <c r="I9" s="32">
        <f t="shared" si="6"/>
        <v>83.804479177146817</v>
      </c>
      <c r="J9" s="32">
        <f t="shared" si="6"/>
        <v>83.078818791496118</v>
      </c>
      <c r="K9" s="32">
        <f t="shared" si="6"/>
        <v>82.502069386382303</v>
      </c>
      <c r="L9" s="32">
        <f t="shared" si="6"/>
        <v>83.247908652531351</v>
      </c>
      <c r="M9" s="32">
        <f t="shared" si="6"/>
        <v>83.272310201404792</v>
      </c>
      <c r="N9" s="32">
        <f t="shared" si="6"/>
        <v>83.08545664120345</v>
      </c>
      <c r="O9" s="32">
        <f t="shared" si="6"/>
        <v>85.350202954292769</v>
      </c>
      <c r="P9" s="32">
        <f t="shared" si="6"/>
        <v>85.173477599573459</v>
      </c>
      <c r="Q9" s="32">
        <f t="shared" ref="Q9" si="7">+Q6/Q$5*100</f>
        <v>84.134141242478279</v>
      </c>
      <c r="R9" s="32">
        <f t="shared" si="6"/>
        <v>82.936022467995656</v>
      </c>
      <c r="S9" s="33">
        <f t="shared" ref="S9:T9" si="8">+S6/S$5*100</f>
        <v>81.878413054793199</v>
      </c>
      <c r="T9" s="33">
        <f t="shared" si="8"/>
        <v>81.386990689271855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2:33" ht="23.25" customHeight="1">
      <c r="B10" s="34" t="s">
        <v>3</v>
      </c>
      <c r="C10" s="35">
        <f t="shared" si="6"/>
        <v>16.326165555660367</v>
      </c>
      <c r="D10" s="35">
        <f t="shared" si="6"/>
        <v>17.948643949475425</v>
      </c>
      <c r="E10" s="35">
        <f t="shared" si="6"/>
        <v>17.207663521266976</v>
      </c>
      <c r="F10" s="35">
        <f t="shared" si="6"/>
        <v>15.800958672820133</v>
      </c>
      <c r="G10" s="35">
        <f t="shared" si="6"/>
        <v>16.062973784161489</v>
      </c>
      <c r="H10" s="35">
        <f t="shared" si="6"/>
        <v>16.124924885319416</v>
      </c>
      <c r="I10" s="35">
        <f t="shared" si="6"/>
        <v>16.19552082285318</v>
      </c>
      <c r="J10" s="35">
        <f t="shared" si="6"/>
        <v>16.921181208503874</v>
      </c>
      <c r="K10" s="35">
        <f t="shared" si="6"/>
        <v>17.497930613617683</v>
      </c>
      <c r="L10" s="35">
        <f t="shared" si="6"/>
        <v>16.752091347468649</v>
      </c>
      <c r="M10" s="35">
        <f t="shared" si="6"/>
        <v>16.727689798595218</v>
      </c>
      <c r="N10" s="35">
        <f t="shared" si="6"/>
        <v>16.914543358796557</v>
      </c>
      <c r="O10" s="35">
        <f t="shared" si="6"/>
        <v>14.649797045707238</v>
      </c>
      <c r="P10" s="35">
        <f t="shared" si="6"/>
        <v>14.826522400426533</v>
      </c>
      <c r="Q10" s="35">
        <f t="shared" ref="Q10" si="9">+Q7/Q$5*100</f>
        <v>15.865858757521714</v>
      </c>
      <c r="R10" s="35">
        <f t="shared" si="6"/>
        <v>17.063977532004358</v>
      </c>
      <c r="S10" s="36">
        <f t="shared" ref="S10:T10" si="10">+S7/S$5*100</f>
        <v>18.121586945206811</v>
      </c>
      <c r="T10" s="36">
        <f t="shared" si="10"/>
        <v>18.613009310728142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2:33" ht="23.25" customHeight="1">
      <c r="B11" s="37" t="s">
        <v>5</v>
      </c>
      <c r="C11" s="38"/>
      <c r="D11" s="38">
        <f t="shared" ref="D11:P12" si="11">D5/C5*100-100</f>
        <v>-18.22750007664915</v>
      </c>
      <c r="E11" s="38">
        <f t="shared" si="11"/>
        <v>17.171483882788067</v>
      </c>
      <c r="F11" s="38">
        <f t="shared" si="11"/>
        <v>18.449105656334595</v>
      </c>
      <c r="G11" s="38">
        <f t="shared" si="11"/>
        <v>5.2138978486030823</v>
      </c>
      <c r="H11" s="38">
        <f t="shared" si="11"/>
        <v>2.7697394998056808</v>
      </c>
      <c r="I11" s="38">
        <f t="shared" si="11"/>
        <v>4.9238813324962791</v>
      </c>
      <c r="J11" s="38">
        <f t="shared" si="11"/>
        <v>-3.0807347758541965</v>
      </c>
      <c r="K11" s="38">
        <f t="shared" si="11"/>
        <v>-2.3783940119390934</v>
      </c>
      <c r="L11" s="38">
        <f t="shared" si="11"/>
        <v>8.2732344179220263</v>
      </c>
      <c r="M11" s="38">
        <f t="shared" si="11"/>
        <v>7.1869642561354681</v>
      </c>
      <c r="N11" s="38">
        <f t="shared" si="11"/>
        <v>1.6836194651159104</v>
      </c>
      <c r="O11" s="38">
        <f t="shared" si="11"/>
        <v>-10.516205738956657</v>
      </c>
      <c r="P11" s="38">
        <f t="shared" si="11"/>
        <v>41.947818121458283</v>
      </c>
      <c r="Q11" s="38">
        <f t="shared" ref="Q11:Q13" si="12">Q5/P5*100-100</f>
        <v>24.138847418304806</v>
      </c>
      <c r="R11" s="38">
        <f t="shared" ref="R11:T13" si="13">R5/Q5*100-100</f>
        <v>-2.6147763088479508</v>
      </c>
      <c r="S11" s="39">
        <f t="shared" si="13"/>
        <v>7.6443986029890709</v>
      </c>
      <c r="T11" s="39">
        <f t="shared" si="13"/>
        <v>5.6339983727832674</v>
      </c>
    </row>
    <row r="12" spans="2:33" ht="23.25" customHeight="1">
      <c r="B12" s="31" t="s">
        <v>4</v>
      </c>
      <c r="C12" s="32"/>
      <c r="D12" s="32">
        <f>D6/C6*100-100</f>
        <v>-19.813110622824553</v>
      </c>
      <c r="E12" s="32">
        <f t="shared" si="11"/>
        <v>18.229623327160269</v>
      </c>
      <c r="F12" s="32">
        <f t="shared" si="11"/>
        <v>20.461646168025055</v>
      </c>
      <c r="G12" s="32">
        <f t="shared" si="11"/>
        <v>4.8864875749832208</v>
      </c>
      <c r="H12" s="32">
        <f t="shared" si="11"/>
        <v>2.6938886052153066</v>
      </c>
      <c r="I12" s="32">
        <f t="shared" si="11"/>
        <v>4.8355690447013444</v>
      </c>
      <c r="J12" s="32">
        <f t="shared" si="11"/>
        <v>-3.9199556870762677</v>
      </c>
      <c r="K12" s="32">
        <f t="shared" si="11"/>
        <v>-3.0561022894384706</v>
      </c>
      <c r="L12" s="32">
        <f t="shared" si="11"/>
        <v>9.2520514379369985</v>
      </c>
      <c r="M12" s="32">
        <f t="shared" si="11"/>
        <v>7.2183827985256528</v>
      </c>
      <c r="N12" s="32">
        <f t="shared" si="11"/>
        <v>1.4554530282143219</v>
      </c>
      <c r="O12" s="32">
        <f t="shared" si="11"/>
        <v>-8.0770533129297917</v>
      </c>
      <c r="P12" s="32">
        <f t="shared" si="11"/>
        <v>41.653902259036983</v>
      </c>
      <c r="Q12" s="32">
        <f t="shared" si="12"/>
        <v>22.624032935135418</v>
      </c>
      <c r="R12" s="32">
        <f t="shared" si="13"/>
        <v>-4.0015981523761894</v>
      </c>
      <c r="S12" s="33">
        <f t="shared" si="13"/>
        <v>6.2717052201472114</v>
      </c>
      <c r="T12" s="33">
        <f t="shared" si="13"/>
        <v>4.9999984279493219</v>
      </c>
    </row>
    <row r="13" spans="2:33" ht="23.25" customHeight="1">
      <c r="B13" s="34" t="s">
        <v>3</v>
      </c>
      <c r="C13" s="35"/>
      <c r="D13" s="35">
        <f t="shared" ref="D13:P13" si="14">D7/C7*100-100</f>
        <v>-10.10102886811228</v>
      </c>
      <c r="E13" s="35">
        <f t="shared" si="14"/>
        <v>12.334250688699044</v>
      </c>
      <c r="F13" s="35">
        <f t="shared" si="14"/>
        <v>8.7660402584652957</v>
      </c>
      <c r="G13" s="35">
        <f t="shared" si="14"/>
        <v>6.9585787714688365</v>
      </c>
      <c r="H13" s="35">
        <f t="shared" si="14"/>
        <v>3.1660981450525583</v>
      </c>
      <c r="I13" s="35">
        <f t="shared" si="14"/>
        <v>5.383244698529225</v>
      </c>
      <c r="J13" s="35">
        <f t="shared" si="14"/>
        <v>1.2618530389379998</v>
      </c>
      <c r="K13" s="35">
        <f t="shared" si="14"/>
        <v>0.94898618014663327</v>
      </c>
      <c r="L13" s="35">
        <f t="shared" si="14"/>
        <v>3.6581498410636328</v>
      </c>
      <c r="M13" s="35">
        <f t="shared" si="14"/>
        <v>7.0308328279668757</v>
      </c>
      <c r="N13" s="35">
        <f t="shared" si="14"/>
        <v>2.8194575001331685</v>
      </c>
      <c r="O13" s="35">
        <f t="shared" si="14"/>
        <v>-22.497498336403396</v>
      </c>
      <c r="P13" s="35">
        <f t="shared" si="14"/>
        <v>43.660181673723031</v>
      </c>
      <c r="Q13" s="35">
        <f t="shared" si="12"/>
        <v>32.840956649665998</v>
      </c>
      <c r="R13" s="35">
        <f t="shared" si="13"/>
        <v>4.7393207271064171</v>
      </c>
      <c r="S13" s="36">
        <f t="shared" si="13"/>
        <v>14.316098036929063</v>
      </c>
      <c r="T13" s="36">
        <f t="shared" si="13"/>
        <v>8.4985879651180625</v>
      </c>
    </row>
    <row r="14" spans="2:33" s="42" customFormat="1">
      <c r="B14" s="41" t="s">
        <v>18</v>
      </c>
    </row>
    <row r="15" spans="2:33" s="42" customFormat="1">
      <c r="B15" s="41" t="s">
        <v>6</v>
      </c>
    </row>
    <row r="16" spans="2:33" s="42" customFormat="1">
      <c r="B16" s="43" t="s">
        <v>7</v>
      </c>
    </row>
    <row r="17" spans="2:2" s="42" customFormat="1">
      <c r="B17" s="41" t="s">
        <v>17</v>
      </c>
    </row>
  </sheetData>
  <hyperlinks>
    <hyperlink ref="B16" r:id="rId1" xr:uid="{00000000-0004-0000-0100-000000000000}"/>
  </hyperlinks>
  <printOptions horizontalCentered="1"/>
  <pageMargins left="0.31496062992125984" right="0.31496062992125984" top="0.74803149606299213" bottom="0.74803149606299213" header="0.31496062992125984" footer="0.31496062992125984"/>
  <pageSetup scale="5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X BP - Trimestral</vt:lpstr>
      <vt:lpstr>M BP - Trimestral</vt:lpstr>
      <vt:lpstr>X BP</vt:lpstr>
      <vt:lpstr>M BP</vt:lpstr>
      <vt:lpstr>'M BP'!Área_de_impresión</vt:lpstr>
      <vt:lpstr>'M BP - Trimestral'!Área_de_impresión</vt:lpstr>
      <vt:lpstr>'X BP'!Área_de_impresión</vt:lpstr>
      <vt:lpstr>'X BP - Trimestral'!Área_de_impresión</vt:lpstr>
      <vt:lpstr>'M BP - Trimestral'!Títulos_a_imprimir</vt:lpstr>
      <vt:lpstr>'X BP -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Estuardo Flores Súchite</dc:creator>
  <cp:lastModifiedBy>Luis Alfredo Arriola Mansilla</cp:lastModifiedBy>
  <cp:lastPrinted>2023-02-16T01:13:17Z</cp:lastPrinted>
  <dcterms:created xsi:type="dcterms:W3CDTF">2023-02-14T19:58:37Z</dcterms:created>
  <dcterms:modified xsi:type="dcterms:W3CDTF">2025-10-07T15:59:09Z</dcterms:modified>
</cp:coreProperties>
</file>