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0"/>
  </bookViews>
  <sheets>
    <sheet name="InformePais_Resumen" sheetId="1" r:id="rId1"/>
    <sheet name="InformePais_Resumen_08-19Va (2" sheetId="2" state="hidden" r:id="rId2"/>
  </sheets>
  <definedNames>
    <definedName name="_xlnm.Print_Area" localSheetId="0">'InformePais_Resumen'!$C$1:$AI$34</definedName>
    <definedName name="_xlnm.Print_Area" localSheetId="1">'InformePais_Resumen_08-19Va (2'!$C$1:$AA$35</definedName>
  </definedNames>
  <calcPr fullCalcOnLoad="1"/>
</workbook>
</file>

<file path=xl/sharedStrings.xml><?xml version="1.0" encoding="utf-8"?>
<sst xmlns="http://schemas.openxmlformats.org/spreadsheetml/2006/main" count="104" uniqueCount="45">
  <si>
    <t>Inversión Extranjera Directa en Guatemala por País Origen</t>
  </si>
  <si>
    <t>Cifras en millones de US Dólares y porcentajes</t>
  </si>
  <si>
    <t>País</t>
  </si>
  <si>
    <t>%</t>
  </si>
  <si>
    <r>
      <t>2016</t>
    </r>
    <r>
      <rPr>
        <b/>
        <vertAlign val="superscript"/>
        <sz val="16"/>
        <color indexed="9"/>
        <rFont val="Ebrima"/>
        <family val="0"/>
      </rPr>
      <t>p/</t>
    </r>
  </si>
  <si>
    <r>
      <t>2017</t>
    </r>
    <r>
      <rPr>
        <b/>
        <vertAlign val="superscript"/>
        <sz val="16"/>
        <color indexed="9"/>
        <rFont val="Ebrima"/>
        <family val="0"/>
      </rPr>
      <t>p/</t>
    </r>
  </si>
  <si>
    <r>
      <t>2018</t>
    </r>
    <r>
      <rPr>
        <b/>
        <vertAlign val="superscript"/>
        <sz val="16"/>
        <color indexed="9"/>
        <rFont val="Ebrima"/>
        <family val="0"/>
      </rPr>
      <t>p/</t>
    </r>
  </si>
  <si>
    <t xml:space="preserve">Total </t>
  </si>
  <si>
    <t>Centroamérica y República Dominicana</t>
  </si>
  <si>
    <t>Panamá</t>
  </si>
  <si>
    <t>Honduras</t>
  </si>
  <si>
    <t>El Salvador</t>
  </si>
  <si>
    <t>Costa Rica</t>
  </si>
  <si>
    <t>República Dominicana</t>
  </si>
  <si>
    <t>Nicaragua</t>
  </si>
  <si>
    <t xml:space="preserve">Resto del Mundo </t>
  </si>
  <si>
    <t>México</t>
  </si>
  <si>
    <t>Estados Unidos de América</t>
  </si>
  <si>
    <t>Colombia</t>
  </si>
  <si>
    <t>Luxemburgo</t>
  </si>
  <si>
    <t>Inglaterra</t>
  </si>
  <si>
    <t>Países Bajos</t>
  </si>
  <si>
    <t>Italia</t>
  </si>
  <si>
    <t>Corea del Sur</t>
  </si>
  <si>
    <t>Israel</t>
  </si>
  <si>
    <t>Rusia</t>
  </si>
  <si>
    <t>Perú</t>
  </si>
  <si>
    <t>Alemania</t>
  </si>
  <si>
    <t>Suecia</t>
  </si>
  <si>
    <t>España</t>
  </si>
  <si>
    <t>Suiza</t>
  </si>
  <si>
    <t>Canadá</t>
  </si>
  <si>
    <t>Otros países</t>
  </si>
  <si>
    <r>
      <rPr>
        <b/>
        <vertAlign val="superscript"/>
        <sz val="12"/>
        <color indexed="56"/>
        <rFont val="Ebrima"/>
        <family val="0"/>
      </rPr>
      <t>p/</t>
    </r>
    <r>
      <rPr>
        <b/>
        <sz val="12"/>
        <color indexed="56"/>
        <rFont val="Ebrima"/>
        <family val="0"/>
      </rPr>
      <t xml:space="preserve"> Cifras preliminares</t>
    </r>
  </si>
  <si>
    <t>Fuente: Banco de Guatemala</t>
  </si>
  <si>
    <r>
      <t>2019</t>
    </r>
    <r>
      <rPr>
        <b/>
        <vertAlign val="superscript"/>
        <sz val="16"/>
        <color indexed="9"/>
        <rFont val="Ebrima"/>
        <family val="0"/>
      </rPr>
      <t>p/</t>
    </r>
  </si>
  <si>
    <r>
      <t>A marzo 2019</t>
    </r>
    <r>
      <rPr>
        <b/>
        <vertAlign val="superscript"/>
        <sz val="16"/>
        <color indexed="9"/>
        <rFont val="Ebrima"/>
        <family val="0"/>
      </rPr>
      <t>p/</t>
    </r>
  </si>
  <si>
    <r>
      <t>A marzo 2020</t>
    </r>
    <r>
      <rPr>
        <b/>
        <vertAlign val="superscript"/>
        <sz val="16"/>
        <color indexed="9"/>
        <rFont val="Ebrima"/>
        <family val="0"/>
      </rPr>
      <t>p/</t>
    </r>
  </si>
  <si>
    <t>Período: 2008-2020</t>
  </si>
  <si>
    <t>Período: 2008-2023</t>
  </si>
  <si>
    <r>
      <t>2021</t>
    </r>
    <r>
      <rPr>
        <b/>
        <vertAlign val="superscript"/>
        <sz val="10"/>
        <color indexed="9"/>
        <rFont val="Plus Jakarta Sans"/>
        <family val="0"/>
      </rPr>
      <t>p/</t>
    </r>
  </si>
  <si>
    <r>
      <t>2022</t>
    </r>
    <r>
      <rPr>
        <b/>
        <vertAlign val="superscript"/>
        <sz val="10"/>
        <color indexed="9"/>
        <rFont val="Plus Jakarta Sans"/>
        <family val="0"/>
      </rPr>
      <t>p/</t>
    </r>
  </si>
  <si>
    <r>
      <rPr>
        <b/>
        <vertAlign val="superscript"/>
        <sz val="10"/>
        <color indexed="56"/>
        <rFont val="Plus Jakarta Sans"/>
        <family val="0"/>
      </rPr>
      <t>p/</t>
    </r>
    <r>
      <rPr>
        <b/>
        <sz val="10"/>
        <color indexed="56"/>
        <rFont val="Plus Jakarta Sans"/>
        <family val="0"/>
      </rPr>
      <t xml:space="preserve"> Cifras preliminares</t>
    </r>
  </si>
  <si>
    <r>
      <t>2023</t>
    </r>
    <r>
      <rPr>
        <b/>
        <vertAlign val="superscript"/>
        <sz val="10"/>
        <color indexed="9"/>
        <rFont val="Plus Jakarta Sans"/>
        <family val="0"/>
      </rPr>
      <t>p/</t>
    </r>
  </si>
  <si>
    <t>Nota: Las cifras pueden variar ligeramente, como resultado de aproximarlas a millones.</t>
  </si>
</sst>
</file>

<file path=xl/styles.xml><?xml version="1.0" encoding="utf-8"?>
<styleSheet xmlns="http://schemas.openxmlformats.org/spreadsheetml/2006/main">
  <numFmts count="21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_ * #,##0.0_ ;_ * \-#,##0.0_ ;_ * &quot;-&quot;??_ ;_ @_ "/>
    <numFmt numFmtId="165" formatCode="#,##0.0"/>
    <numFmt numFmtId="166" formatCode="0.00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"/>
    <numFmt numFmtId="172" formatCode="0.00000"/>
    <numFmt numFmtId="173" formatCode="0.000000"/>
    <numFmt numFmtId="174" formatCode="0.0"/>
    <numFmt numFmtId="175" formatCode="[$-100A]dddd\,\ dd&quot; de &quot;mmmm&quot; de &quot;yyyy"/>
    <numFmt numFmtId="176" formatCode="[$-100A]hh:mm:ss\ AM/PM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6"/>
      <color indexed="9"/>
      <name val="Ebrima"/>
      <family val="0"/>
    </font>
    <font>
      <sz val="14"/>
      <name val="Ebrima"/>
      <family val="0"/>
    </font>
    <font>
      <b/>
      <sz val="12"/>
      <color indexed="56"/>
      <name val="Ebrima"/>
      <family val="0"/>
    </font>
    <font>
      <b/>
      <vertAlign val="superscript"/>
      <sz val="12"/>
      <color indexed="56"/>
      <name val="Ebrima"/>
      <family val="0"/>
    </font>
    <font>
      <b/>
      <vertAlign val="superscript"/>
      <sz val="10"/>
      <color indexed="9"/>
      <name val="Plus Jakarta Sans"/>
      <family val="0"/>
    </font>
    <font>
      <sz val="10"/>
      <name val="Plus Jakarta Sans"/>
      <family val="0"/>
    </font>
    <font>
      <b/>
      <vertAlign val="superscript"/>
      <sz val="10"/>
      <color indexed="56"/>
      <name val="Plus Jakarta Sans"/>
      <family val="0"/>
    </font>
    <font>
      <b/>
      <sz val="10"/>
      <color indexed="56"/>
      <name val="Plus Jakarta San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Ebrima"/>
      <family val="0"/>
    </font>
    <font>
      <b/>
      <sz val="20"/>
      <color indexed="8"/>
      <name val="Ebrima"/>
      <family val="0"/>
    </font>
    <font>
      <b/>
      <sz val="14"/>
      <color indexed="8"/>
      <name val="Ebrima"/>
      <family val="0"/>
    </font>
    <font>
      <b/>
      <sz val="11"/>
      <color indexed="8"/>
      <name val="Ebrima"/>
      <family val="0"/>
    </font>
    <font>
      <sz val="20"/>
      <color indexed="8"/>
      <name val="Ebrima"/>
      <family val="0"/>
    </font>
    <font>
      <b/>
      <sz val="16"/>
      <color indexed="9"/>
      <name val="Ebrima"/>
      <family val="0"/>
    </font>
    <font>
      <b/>
      <sz val="16"/>
      <color indexed="56"/>
      <name val="Ebrima"/>
      <family val="0"/>
    </font>
    <font>
      <sz val="14"/>
      <color indexed="8"/>
      <name val="Ebrima"/>
      <family val="0"/>
    </font>
    <font>
      <sz val="11"/>
      <color indexed="8"/>
      <name val="Plus Jakarta Sans"/>
      <family val="0"/>
    </font>
    <font>
      <sz val="10"/>
      <color indexed="8"/>
      <name val="Plus Jakarta Sans"/>
      <family val="0"/>
    </font>
    <font>
      <b/>
      <sz val="16"/>
      <color indexed="56"/>
      <name val="Plus Jakarta Sans"/>
      <family val="0"/>
    </font>
    <font>
      <b/>
      <sz val="10"/>
      <color indexed="9"/>
      <name val="Plus Jakarta Sans"/>
      <family val="0"/>
    </font>
    <font>
      <b/>
      <sz val="11"/>
      <color indexed="8"/>
      <name val="Plus Jakarta Sans"/>
      <family val="0"/>
    </font>
    <font>
      <b/>
      <sz val="10"/>
      <color indexed="8"/>
      <name val="Plus Jakarta Sans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Ebrima"/>
      <family val="0"/>
    </font>
    <font>
      <b/>
      <sz val="20"/>
      <color theme="1"/>
      <name val="Ebrima"/>
      <family val="0"/>
    </font>
    <font>
      <b/>
      <sz val="14"/>
      <color theme="1"/>
      <name val="Ebrima"/>
      <family val="0"/>
    </font>
    <font>
      <b/>
      <sz val="11"/>
      <color theme="1"/>
      <name val="Ebrima"/>
      <family val="0"/>
    </font>
    <font>
      <sz val="20"/>
      <color theme="1"/>
      <name val="Ebrima"/>
      <family val="0"/>
    </font>
    <font>
      <b/>
      <sz val="16"/>
      <color theme="0"/>
      <name val="Ebrima"/>
      <family val="0"/>
    </font>
    <font>
      <b/>
      <sz val="16"/>
      <color rgb="FF002060"/>
      <name val="Ebrima"/>
      <family val="0"/>
    </font>
    <font>
      <sz val="14"/>
      <color theme="1"/>
      <name val="Ebrima"/>
      <family val="0"/>
    </font>
    <font>
      <b/>
      <sz val="12"/>
      <color rgb="FF002060"/>
      <name val="Ebrima"/>
      <family val="0"/>
    </font>
    <font>
      <sz val="11"/>
      <color theme="1"/>
      <name val="Plus Jakarta Sans"/>
      <family val="0"/>
    </font>
    <font>
      <sz val="10"/>
      <color theme="1"/>
      <name val="Plus Jakarta Sans"/>
      <family val="0"/>
    </font>
    <font>
      <b/>
      <sz val="16"/>
      <color rgb="FF002060"/>
      <name val="Plus Jakarta Sans"/>
      <family val="0"/>
    </font>
    <font>
      <b/>
      <sz val="10"/>
      <color rgb="FF002060"/>
      <name val="Plus Jakarta Sans"/>
      <family val="0"/>
    </font>
    <font>
      <b/>
      <sz val="10"/>
      <color theme="0"/>
      <name val="Plus Jakarta Sans"/>
      <family val="0"/>
    </font>
    <font>
      <b/>
      <sz val="11"/>
      <color theme="1"/>
      <name val="Plus Jakarta Sans"/>
      <family val="0"/>
    </font>
    <font>
      <b/>
      <sz val="10"/>
      <color theme="1"/>
      <name val="Plus Jakarta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hair"/>
      <bottom style="medium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/>
    </border>
    <border>
      <left style="thin"/>
      <right style="medium"/>
      <top/>
      <bottom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 horizontal="centerContinuous"/>
    </xf>
    <xf numFmtId="0" fontId="64" fillId="0" borderId="0" xfId="0" applyFont="1" applyAlignment="1">
      <alignment horizontal="centerContinuous"/>
    </xf>
    <xf numFmtId="0" fontId="65" fillId="0" borderId="0" xfId="0" applyFont="1" applyAlignment="1">
      <alignment horizontal="centerContinuous"/>
    </xf>
    <xf numFmtId="0" fontId="66" fillId="0" borderId="0" xfId="0" applyFont="1" applyAlignment="1">
      <alignment horizontal="centerContinuous"/>
    </xf>
    <xf numFmtId="0" fontId="62" fillId="0" borderId="0" xfId="0" applyFont="1" applyAlignment="1">
      <alignment horizontal="centerContinuous"/>
    </xf>
    <xf numFmtId="164" fontId="62" fillId="0" borderId="0" xfId="0" applyNumberFormat="1" applyFont="1" applyAlignment="1">
      <alignment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165" fontId="67" fillId="33" borderId="12" xfId="0" applyNumberFormat="1" applyFont="1" applyFill="1" applyBorder="1" applyAlignment="1">
      <alignment horizontal="center" vertical="center" wrapText="1"/>
    </xf>
    <xf numFmtId="165" fontId="67" fillId="33" borderId="13" xfId="0" applyNumberFormat="1" applyFont="1" applyFill="1" applyBorder="1" applyAlignment="1">
      <alignment horizontal="right" vertical="center" wrapText="1"/>
    </xf>
    <xf numFmtId="0" fontId="68" fillId="0" borderId="14" xfId="0" applyFont="1" applyFill="1" applyBorder="1" applyAlignment="1">
      <alignment horizontal="center" vertical="center" wrapText="1"/>
    </xf>
    <xf numFmtId="165" fontId="67" fillId="33" borderId="15" xfId="0" applyNumberFormat="1" applyFont="1" applyFill="1" applyBorder="1" applyAlignment="1">
      <alignment horizontal="center" vertical="center" wrapText="1"/>
    </xf>
    <xf numFmtId="165" fontId="67" fillId="33" borderId="16" xfId="0" applyNumberFormat="1" applyFont="1" applyFill="1" applyBorder="1" applyAlignment="1">
      <alignment horizontal="right" vertical="center" wrapText="1"/>
    </xf>
    <xf numFmtId="0" fontId="69" fillId="0" borderId="17" xfId="0" applyFont="1" applyBorder="1" applyAlignment="1">
      <alignment/>
    </xf>
    <xf numFmtId="165" fontId="3" fillId="34" borderId="18" xfId="0" applyNumberFormat="1" applyFont="1" applyFill="1" applyBorder="1" applyAlignment="1">
      <alignment horizontal="center"/>
    </xf>
    <xf numFmtId="0" fontId="69" fillId="0" borderId="19" xfId="0" applyFont="1" applyBorder="1" applyAlignment="1">
      <alignment/>
    </xf>
    <xf numFmtId="165" fontId="3" fillId="34" borderId="20" xfId="0" applyNumberFormat="1" applyFont="1" applyFill="1" applyBorder="1" applyAlignment="1">
      <alignment horizontal="center"/>
    </xf>
    <xf numFmtId="0" fontId="69" fillId="0" borderId="21" xfId="0" applyFont="1" applyBorder="1" applyAlignment="1">
      <alignment/>
    </xf>
    <xf numFmtId="165" fontId="3" fillId="34" borderId="22" xfId="0" applyNumberFormat="1" applyFont="1" applyFill="1" applyBorder="1" applyAlignment="1">
      <alignment horizontal="center"/>
    </xf>
    <xf numFmtId="165" fontId="67" fillId="33" borderId="16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9" fillId="0" borderId="17" xfId="0" applyFont="1" applyBorder="1" applyAlignment="1">
      <alignment vertical="center"/>
    </xf>
    <xf numFmtId="165" fontId="3" fillId="34" borderId="18" xfId="0" applyNumberFormat="1" applyFont="1" applyFill="1" applyBorder="1" applyAlignment="1">
      <alignment horizontal="center" vertical="center"/>
    </xf>
    <xf numFmtId="0" fontId="69" fillId="0" borderId="19" xfId="0" applyFont="1" applyBorder="1" applyAlignment="1">
      <alignment vertical="center"/>
    </xf>
    <xf numFmtId="165" fontId="3" fillId="34" borderId="20" xfId="0" applyNumberFormat="1" applyFont="1" applyFill="1" applyBorder="1" applyAlignment="1">
      <alignment horizontal="center" vertical="center"/>
    </xf>
    <xf numFmtId="165" fontId="3" fillId="34" borderId="23" xfId="0" applyNumberFormat="1" applyFont="1" applyFill="1" applyBorder="1" applyAlignment="1">
      <alignment horizontal="center"/>
    </xf>
    <xf numFmtId="165" fontId="3" fillId="34" borderId="23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center"/>
    </xf>
    <xf numFmtId="164" fontId="61" fillId="0" borderId="0" xfId="0" applyNumberFormat="1" applyFont="1" applyAlignment="1">
      <alignment/>
    </xf>
    <xf numFmtId="0" fontId="62" fillId="0" borderId="0" xfId="0" applyFont="1" applyFill="1" applyAlignment="1">
      <alignment horizontal="centerContinuous"/>
    </xf>
    <xf numFmtId="0" fontId="67" fillId="35" borderId="11" xfId="0" applyFont="1" applyFill="1" applyBorder="1" applyAlignment="1">
      <alignment horizontal="center" vertical="center" wrapText="1"/>
    </xf>
    <xf numFmtId="0" fontId="67" fillId="35" borderId="24" xfId="0" applyFont="1" applyFill="1" applyBorder="1" applyAlignment="1">
      <alignment horizontal="center" vertical="center" wrapText="1"/>
    </xf>
    <xf numFmtId="165" fontId="67" fillId="35" borderId="13" xfId="0" applyNumberFormat="1" applyFont="1" applyFill="1" applyBorder="1" applyAlignment="1">
      <alignment horizontal="right" vertical="center" wrapText="1" indent="2"/>
    </xf>
    <xf numFmtId="165" fontId="67" fillId="35" borderId="25" xfId="0" applyNumberFormat="1" applyFont="1" applyFill="1" applyBorder="1" applyAlignment="1">
      <alignment horizontal="right" vertical="center" wrapText="1" indent="2"/>
    </xf>
    <xf numFmtId="165" fontId="67" fillId="35" borderId="16" xfId="0" applyNumberFormat="1" applyFont="1" applyFill="1" applyBorder="1" applyAlignment="1">
      <alignment horizontal="right" vertical="center" wrapText="1" indent="2"/>
    </xf>
    <xf numFmtId="165" fontId="67" fillId="35" borderId="14" xfId="0" applyNumberFormat="1" applyFont="1" applyFill="1" applyBorder="1" applyAlignment="1">
      <alignment horizontal="right" vertical="center" wrapText="1" indent="2"/>
    </xf>
    <xf numFmtId="165" fontId="3" fillId="2" borderId="18" xfId="0" applyNumberFormat="1" applyFont="1" applyFill="1" applyBorder="1" applyAlignment="1">
      <alignment horizontal="center"/>
    </xf>
    <xf numFmtId="165" fontId="3" fillId="2" borderId="26" xfId="0" applyNumberFormat="1" applyFont="1" applyFill="1" applyBorder="1" applyAlignment="1">
      <alignment horizontal="center"/>
    </xf>
    <xf numFmtId="165" fontId="3" fillId="2" borderId="20" xfId="0" applyNumberFormat="1" applyFont="1" applyFill="1" applyBorder="1" applyAlignment="1">
      <alignment horizontal="center"/>
    </xf>
    <xf numFmtId="165" fontId="3" fillId="2" borderId="27" xfId="0" applyNumberFormat="1" applyFont="1" applyFill="1" applyBorder="1" applyAlignment="1">
      <alignment horizontal="center"/>
    </xf>
    <xf numFmtId="165" fontId="3" fillId="2" borderId="22" xfId="0" applyNumberFormat="1" applyFont="1" applyFill="1" applyBorder="1" applyAlignment="1">
      <alignment horizontal="center"/>
    </xf>
    <xf numFmtId="165" fontId="3" fillId="2" borderId="28" xfId="0" applyNumberFormat="1" applyFont="1" applyFill="1" applyBorder="1" applyAlignment="1">
      <alignment horizontal="center"/>
    </xf>
    <xf numFmtId="165" fontId="67" fillId="35" borderId="16" xfId="0" applyNumberFormat="1" applyFont="1" applyFill="1" applyBorder="1" applyAlignment="1">
      <alignment horizontal="center" vertical="center" wrapText="1"/>
    </xf>
    <xf numFmtId="165" fontId="67" fillId="35" borderId="29" xfId="0" applyNumberFormat="1" applyFont="1" applyFill="1" applyBorder="1" applyAlignment="1">
      <alignment horizontal="center" vertical="center" wrapText="1"/>
    </xf>
    <xf numFmtId="165" fontId="3" fillId="2" borderId="18" xfId="0" applyNumberFormat="1" applyFont="1" applyFill="1" applyBorder="1" applyAlignment="1">
      <alignment horizontal="center" vertical="center"/>
    </xf>
    <xf numFmtId="165" fontId="3" fillId="2" borderId="26" xfId="0" applyNumberFormat="1" applyFont="1" applyFill="1" applyBorder="1" applyAlignment="1">
      <alignment horizontal="center" vertical="center"/>
    </xf>
    <xf numFmtId="165" fontId="3" fillId="2" borderId="20" xfId="0" applyNumberFormat="1" applyFont="1" applyFill="1" applyBorder="1" applyAlignment="1">
      <alignment horizontal="center" vertical="center"/>
    </xf>
    <xf numFmtId="165" fontId="3" fillId="2" borderId="27" xfId="0" applyNumberFormat="1" applyFont="1" applyFill="1" applyBorder="1" applyAlignment="1">
      <alignment horizontal="center" vertical="center"/>
    </xf>
    <xf numFmtId="0" fontId="69" fillId="0" borderId="30" xfId="0" applyFont="1" applyBorder="1" applyAlignment="1">
      <alignment vertical="center"/>
    </xf>
    <xf numFmtId="165" fontId="3" fillId="2" borderId="23" xfId="0" applyNumberFormat="1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164" fontId="72" fillId="0" borderId="0" xfId="0" applyNumberFormat="1" applyFont="1" applyAlignment="1">
      <alignment/>
    </xf>
    <xf numFmtId="0" fontId="73" fillId="0" borderId="14" xfId="0" applyFont="1" applyFill="1" applyBorder="1" applyAlignment="1">
      <alignment horizontal="center" vertical="center" wrapText="1"/>
    </xf>
    <xf numFmtId="0" fontId="72" fillId="0" borderId="17" xfId="0" applyFont="1" applyBorder="1" applyAlignment="1">
      <alignment/>
    </xf>
    <xf numFmtId="165" fontId="7" fillId="34" borderId="20" xfId="0" applyNumberFormat="1" applyFont="1" applyFill="1" applyBorder="1" applyAlignment="1">
      <alignment/>
    </xf>
    <xf numFmtId="165" fontId="7" fillId="34" borderId="27" xfId="0" applyNumberFormat="1" applyFont="1" applyFill="1" applyBorder="1" applyAlignment="1">
      <alignment/>
    </xf>
    <xf numFmtId="0" fontId="72" fillId="0" borderId="19" xfId="0" applyFont="1" applyBorder="1" applyAlignment="1">
      <alignment/>
    </xf>
    <xf numFmtId="0" fontId="72" fillId="0" borderId="21" xfId="0" applyFont="1" applyBorder="1" applyAlignment="1">
      <alignment/>
    </xf>
    <xf numFmtId="165" fontId="7" fillId="34" borderId="18" xfId="0" applyNumberFormat="1" applyFont="1" applyFill="1" applyBorder="1" applyAlignment="1">
      <alignment/>
    </xf>
    <xf numFmtId="165" fontId="7" fillId="34" borderId="26" xfId="0" applyNumberFormat="1" applyFont="1" applyFill="1" applyBorder="1" applyAlignment="1">
      <alignment/>
    </xf>
    <xf numFmtId="0" fontId="71" fillId="0" borderId="0" xfId="0" applyFont="1" applyAlignment="1">
      <alignment vertical="center"/>
    </xf>
    <xf numFmtId="0" fontId="72" fillId="0" borderId="17" xfId="0" applyFont="1" applyBorder="1" applyAlignment="1">
      <alignment vertical="center"/>
    </xf>
    <xf numFmtId="165" fontId="7" fillId="34" borderId="18" xfId="0" applyNumberFormat="1" applyFont="1" applyFill="1" applyBorder="1" applyAlignment="1">
      <alignment vertical="center"/>
    </xf>
    <xf numFmtId="165" fontId="7" fillId="34" borderId="26" xfId="0" applyNumberFormat="1" applyFont="1" applyFill="1" applyBorder="1" applyAlignment="1">
      <alignment vertical="center"/>
    </xf>
    <xf numFmtId="0" fontId="72" fillId="0" borderId="19" xfId="0" applyFont="1" applyBorder="1" applyAlignment="1">
      <alignment vertical="center"/>
    </xf>
    <xf numFmtId="165" fontId="7" fillId="34" borderId="20" xfId="0" applyNumberFormat="1" applyFont="1" applyFill="1" applyBorder="1" applyAlignment="1">
      <alignment vertical="center"/>
    </xf>
    <xf numFmtId="165" fontId="7" fillId="34" borderId="27" xfId="0" applyNumberFormat="1" applyFont="1" applyFill="1" applyBorder="1" applyAlignment="1">
      <alignment vertical="center"/>
    </xf>
    <xf numFmtId="0" fontId="72" fillId="0" borderId="21" xfId="0" applyFont="1" applyBorder="1" applyAlignment="1">
      <alignment vertical="center"/>
    </xf>
    <xf numFmtId="165" fontId="7" fillId="34" borderId="22" xfId="0" applyNumberFormat="1" applyFont="1" applyFill="1" applyBorder="1" applyAlignment="1">
      <alignment vertical="center"/>
    </xf>
    <xf numFmtId="165" fontId="7" fillId="34" borderId="22" xfId="0" applyNumberFormat="1" applyFont="1" applyFill="1" applyBorder="1" applyAlignment="1">
      <alignment/>
    </xf>
    <xf numFmtId="165" fontId="7" fillId="34" borderId="28" xfId="0" applyNumberFormat="1" applyFont="1" applyFill="1" applyBorder="1" applyAlignment="1">
      <alignment vertical="center"/>
    </xf>
    <xf numFmtId="0" fontId="72" fillId="0" borderId="30" xfId="0" applyFont="1" applyBorder="1" applyAlignment="1">
      <alignment vertical="center"/>
    </xf>
    <xf numFmtId="165" fontId="7" fillId="34" borderId="23" xfId="0" applyNumberFormat="1" applyFont="1" applyFill="1" applyBorder="1" applyAlignment="1">
      <alignment vertical="center"/>
    </xf>
    <xf numFmtId="165" fontId="7" fillId="34" borderId="23" xfId="0" applyNumberFormat="1" applyFont="1" applyFill="1" applyBorder="1" applyAlignment="1">
      <alignment/>
    </xf>
    <xf numFmtId="165" fontId="7" fillId="34" borderId="31" xfId="0" applyNumberFormat="1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166" fontId="72" fillId="0" borderId="0" xfId="0" applyNumberFormat="1" applyFont="1" applyAlignment="1">
      <alignment/>
    </xf>
    <xf numFmtId="43" fontId="72" fillId="0" borderId="0" xfId="49" applyFont="1" applyAlignment="1">
      <alignment/>
    </xf>
    <xf numFmtId="0" fontId="75" fillId="36" borderId="10" xfId="0" applyFont="1" applyFill="1" applyBorder="1" applyAlignment="1">
      <alignment horizontal="center" vertical="center" wrapText="1"/>
    </xf>
    <xf numFmtId="0" fontId="75" fillId="36" borderId="11" xfId="0" applyFont="1" applyFill="1" applyBorder="1" applyAlignment="1">
      <alignment horizontal="center" vertical="center" wrapText="1"/>
    </xf>
    <xf numFmtId="0" fontId="75" fillId="36" borderId="24" xfId="0" applyFont="1" applyFill="1" applyBorder="1" applyAlignment="1">
      <alignment horizontal="center" vertical="center" wrapText="1"/>
    </xf>
    <xf numFmtId="165" fontId="75" fillId="36" borderId="12" xfId="0" applyNumberFormat="1" applyFont="1" applyFill="1" applyBorder="1" applyAlignment="1">
      <alignment horizontal="center" vertical="center" wrapText="1"/>
    </xf>
    <xf numFmtId="165" fontId="75" fillId="36" borderId="13" xfId="0" applyNumberFormat="1" applyFont="1" applyFill="1" applyBorder="1" applyAlignment="1">
      <alignment vertical="center" wrapText="1"/>
    </xf>
    <xf numFmtId="165" fontId="75" fillId="36" borderId="32" xfId="0" applyNumberFormat="1" applyFont="1" applyFill="1" applyBorder="1" applyAlignment="1">
      <alignment vertical="center" wrapText="1"/>
    </xf>
    <xf numFmtId="165" fontId="75" fillId="36" borderId="15" xfId="0" applyNumberFormat="1" applyFont="1" applyFill="1" applyBorder="1" applyAlignment="1">
      <alignment horizontal="center" vertical="center" wrapText="1"/>
    </xf>
    <xf numFmtId="165" fontId="75" fillId="36" borderId="16" xfId="0" applyNumberFormat="1" applyFont="1" applyFill="1" applyBorder="1" applyAlignment="1">
      <alignment vertical="center" wrapText="1"/>
    </xf>
    <xf numFmtId="165" fontId="75" fillId="36" borderId="29" xfId="0" applyNumberFormat="1" applyFont="1" applyFill="1" applyBorder="1" applyAlignment="1">
      <alignment vertical="center" wrapText="1"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2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AI42"/>
  <sheetViews>
    <sheetView showGridLines="0" tabSelected="1" zoomScale="7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11.421875" defaultRowHeight="15"/>
  <cols>
    <col min="1" max="1" width="3.140625" style="54" customWidth="1"/>
    <col min="2" max="2" width="0.85546875" style="54" customWidth="1"/>
    <col min="3" max="3" width="25.00390625" style="55" customWidth="1"/>
    <col min="4" max="4" width="8.7109375" style="55" customWidth="1"/>
    <col min="5" max="5" width="6.421875" style="55" customWidth="1"/>
    <col min="6" max="6" width="8.7109375" style="55" customWidth="1"/>
    <col min="7" max="7" width="6.421875" style="55" customWidth="1"/>
    <col min="8" max="8" width="8.7109375" style="55" customWidth="1"/>
    <col min="9" max="9" width="6.421875" style="55" customWidth="1"/>
    <col min="10" max="10" width="8.7109375" style="55" customWidth="1"/>
    <col min="11" max="11" width="6.421875" style="55" customWidth="1"/>
    <col min="12" max="12" width="8.7109375" style="55" customWidth="1"/>
    <col min="13" max="13" width="6.421875" style="55" customWidth="1"/>
    <col min="14" max="14" width="8.7109375" style="56" customWidth="1"/>
    <col min="15" max="15" width="6.421875" style="56" customWidth="1"/>
    <col min="16" max="16" width="8.7109375" style="56" customWidth="1"/>
    <col min="17" max="17" width="6.421875" style="56" customWidth="1"/>
    <col min="18" max="18" width="8.7109375" style="56" customWidth="1"/>
    <col min="19" max="19" width="6.421875" style="56" customWidth="1"/>
    <col min="20" max="20" width="8.7109375" style="56" customWidth="1"/>
    <col min="21" max="21" width="6.421875" style="56" customWidth="1"/>
    <col min="22" max="22" width="8.7109375" style="56" customWidth="1"/>
    <col min="23" max="23" width="6.421875" style="56" customWidth="1"/>
    <col min="24" max="24" width="8.7109375" style="56" customWidth="1"/>
    <col min="25" max="25" width="6.421875" style="55" customWidth="1"/>
    <col min="26" max="26" width="8.7109375" style="56" customWidth="1"/>
    <col min="27" max="27" width="6.421875" style="55" customWidth="1"/>
    <col min="28" max="28" width="8.7109375" style="55" customWidth="1"/>
    <col min="29" max="29" width="6.421875" style="55" customWidth="1"/>
    <col min="30" max="30" width="8.7109375" style="55" customWidth="1"/>
    <col min="31" max="31" width="6.421875" style="55" customWidth="1"/>
    <col min="32" max="32" width="8.7109375" style="55" customWidth="1"/>
    <col min="33" max="33" width="6.421875" style="55" customWidth="1"/>
    <col min="34" max="34" width="8.7109375" style="54" customWidth="1"/>
    <col min="35" max="35" width="6.57421875" style="54" bestFit="1" customWidth="1"/>
    <col min="36" max="16384" width="11.421875" style="54" customWidth="1"/>
  </cols>
  <sheetData>
    <row r="1" spans="3:35" ht="21">
      <c r="C1" s="92" t="s">
        <v>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</row>
    <row r="2" spans="3:35" ht="21">
      <c r="C2" s="93" t="s">
        <v>39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</row>
    <row r="3" spans="3:35" ht="21"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</row>
    <row r="4" ht="12" customHeight="1" thickBot="1"/>
    <row r="5" spans="3:35" ht="21">
      <c r="C5" s="83" t="s">
        <v>2</v>
      </c>
      <c r="D5" s="84">
        <v>2008</v>
      </c>
      <c r="E5" s="84" t="s">
        <v>3</v>
      </c>
      <c r="F5" s="84">
        <v>2009</v>
      </c>
      <c r="G5" s="84" t="s">
        <v>3</v>
      </c>
      <c r="H5" s="84">
        <v>2010</v>
      </c>
      <c r="I5" s="84" t="s">
        <v>3</v>
      </c>
      <c r="J5" s="84">
        <v>2011</v>
      </c>
      <c r="K5" s="84" t="s">
        <v>3</v>
      </c>
      <c r="L5" s="84">
        <v>2012</v>
      </c>
      <c r="M5" s="84" t="s">
        <v>3</v>
      </c>
      <c r="N5" s="84">
        <v>2013</v>
      </c>
      <c r="O5" s="84" t="s">
        <v>3</v>
      </c>
      <c r="P5" s="84">
        <v>2014</v>
      </c>
      <c r="Q5" s="84" t="s">
        <v>3</v>
      </c>
      <c r="R5" s="84">
        <v>2015</v>
      </c>
      <c r="S5" s="84" t="s">
        <v>3</v>
      </c>
      <c r="T5" s="84">
        <v>2016</v>
      </c>
      <c r="U5" s="84" t="s">
        <v>3</v>
      </c>
      <c r="V5" s="84">
        <v>2017</v>
      </c>
      <c r="W5" s="84" t="s">
        <v>3</v>
      </c>
      <c r="X5" s="84">
        <v>2018</v>
      </c>
      <c r="Y5" s="84" t="s">
        <v>3</v>
      </c>
      <c r="Z5" s="84">
        <v>2019</v>
      </c>
      <c r="AA5" s="84" t="s">
        <v>3</v>
      </c>
      <c r="AB5" s="84">
        <v>2020</v>
      </c>
      <c r="AC5" s="84" t="s">
        <v>3</v>
      </c>
      <c r="AD5" s="84" t="s">
        <v>40</v>
      </c>
      <c r="AE5" s="84" t="s">
        <v>3</v>
      </c>
      <c r="AF5" s="84" t="s">
        <v>41</v>
      </c>
      <c r="AG5" s="84" t="s">
        <v>3</v>
      </c>
      <c r="AH5" s="84" t="s">
        <v>43</v>
      </c>
      <c r="AI5" s="85" t="s">
        <v>3</v>
      </c>
    </row>
    <row r="6" spans="3:35" ht="28.5" customHeight="1">
      <c r="C6" s="86" t="s">
        <v>7</v>
      </c>
      <c r="D6" s="87">
        <f aca="true" t="shared" si="0" ref="D6:AI6">+D7+D14</f>
        <v>737.6</v>
      </c>
      <c r="E6" s="87">
        <f t="shared" si="0"/>
        <v>100.00000000000001</v>
      </c>
      <c r="F6" s="87">
        <f t="shared" si="0"/>
        <v>522.3000000000001</v>
      </c>
      <c r="G6" s="87">
        <f t="shared" si="0"/>
        <v>99.99999999999999</v>
      </c>
      <c r="H6" s="87">
        <f t="shared" si="0"/>
        <v>658.2999999999998</v>
      </c>
      <c r="I6" s="87">
        <f t="shared" si="0"/>
        <v>100.00000000000001</v>
      </c>
      <c r="J6" s="87">
        <f t="shared" si="0"/>
        <v>1219.1999999999998</v>
      </c>
      <c r="K6" s="87">
        <f t="shared" si="0"/>
        <v>100.00000000000001</v>
      </c>
      <c r="L6" s="87">
        <f t="shared" si="0"/>
        <v>1270.1</v>
      </c>
      <c r="M6" s="87">
        <f t="shared" si="0"/>
        <v>100.00000000000001</v>
      </c>
      <c r="N6" s="87">
        <f t="shared" si="0"/>
        <v>1479.3000000000002</v>
      </c>
      <c r="O6" s="87">
        <f t="shared" si="0"/>
        <v>99.99999999999999</v>
      </c>
      <c r="P6" s="87">
        <f t="shared" si="0"/>
        <v>1442.3999999999999</v>
      </c>
      <c r="Q6" s="87">
        <f t="shared" si="0"/>
        <v>100</v>
      </c>
      <c r="R6" s="87">
        <f t="shared" si="0"/>
        <v>1230.9</v>
      </c>
      <c r="S6" s="87">
        <f t="shared" si="0"/>
        <v>100</v>
      </c>
      <c r="T6" s="87">
        <f t="shared" si="0"/>
        <v>1174.3999999999999</v>
      </c>
      <c r="U6" s="87">
        <f t="shared" si="0"/>
        <v>100.00000000000001</v>
      </c>
      <c r="V6" s="87">
        <f t="shared" si="0"/>
        <v>1130</v>
      </c>
      <c r="W6" s="87">
        <f t="shared" si="0"/>
        <v>99.99999999999999</v>
      </c>
      <c r="X6" s="87">
        <f t="shared" si="0"/>
        <v>980.6519399999997</v>
      </c>
      <c r="Y6" s="87">
        <f t="shared" si="0"/>
        <v>100.00000000000001</v>
      </c>
      <c r="Z6" s="87">
        <f t="shared" si="0"/>
        <v>976.1410200000003</v>
      </c>
      <c r="AA6" s="87">
        <f t="shared" si="0"/>
        <v>99.99999999999997</v>
      </c>
      <c r="AB6" s="87">
        <f t="shared" si="0"/>
        <v>934.87962</v>
      </c>
      <c r="AC6" s="87">
        <f t="shared" si="0"/>
        <v>100.00000000000001</v>
      </c>
      <c r="AD6" s="87">
        <f t="shared" si="0"/>
        <v>3461.77428</v>
      </c>
      <c r="AE6" s="87">
        <f t="shared" si="0"/>
        <v>99.99999999999999</v>
      </c>
      <c r="AF6" s="87">
        <f t="shared" si="0"/>
        <v>1442.1073099999999</v>
      </c>
      <c r="AG6" s="87">
        <f t="shared" si="0"/>
        <v>100.00000000000001</v>
      </c>
      <c r="AH6" s="87">
        <f t="shared" si="0"/>
        <v>1552.34211</v>
      </c>
      <c r="AI6" s="88">
        <f t="shared" si="0"/>
        <v>100</v>
      </c>
    </row>
    <row r="7" spans="2:35" ht="37.5">
      <c r="B7" s="57"/>
      <c r="C7" s="89" t="s">
        <v>8</v>
      </c>
      <c r="D7" s="90">
        <f aca="true" t="shared" si="1" ref="D7:AA7">SUM(D8:D13)</f>
        <v>84.00000000000001</v>
      </c>
      <c r="E7" s="90">
        <f t="shared" si="1"/>
        <v>11.388286334056401</v>
      </c>
      <c r="F7" s="90">
        <f t="shared" si="1"/>
        <v>58.2</v>
      </c>
      <c r="G7" s="90">
        <f t="shared" si="1"/>
        <v>11.143021252153932</v>
      </c>
      <c r="H7" s="90">
        <f t="shared" si="1"/>
        <v>-22.699999999999996</v>
      </c>
      <c r="I7" s="90">
        <f t="shared" si="1"/>
        <v>-3.4482758620689666</v>
      </c>
      <c r="J7" s="90">
        <f t="shared" si="1"/>
        <v>60.1</v>
      </c>
      <c r="K7" s="90">
        <f t="shared" si="1"/>
        <v>4.929461942257218</v>
      </c>
      <c r="L7" s="90">
        <f t="shared" si="1"/>
        <v>99.39999999999999</v>
      </c>
      <c r="M7" s="90">
        <f t="shared" si="1"/>
        <v>7.826155420833006</v>
      </c>
      <c r="N7" s="90">
        <f t="shared" si="1"/>
        <v>139.29999999999998</v>
      </c>
      <c r="O7" s="90">
        <f t="shared" si="1"/>
        <v>9.416615967011424</v>
      </c>
      <c r="P7" s="90">
        <f t="shared" si="1"/>
        <v>108.69999999999999</v>
      </c>
      <c r="Q7" s="90">
        <f t="shared" si="1"/>
        <v>7.536051026067666</v>
      </c>
      <c r="R7" s="90">
        <f t="shared" si="1"/>
        <v>138.60000000000005</v>
      </c>
      <c r="S7" s="90">
        <f t="shared" si="1"/>
        <v>11.260053619302948</v>
      </c>
      <c r="T7" s="90">
        <f t="shared" si="1"/>
        <v>88.60000000000001</v>
      </c>
      <c r="U7" s="90">
        <f t="shared" si="1"/>
        <v>7.544277929155314</v>
      </c>
      <c r="V7" s="90">
        <f t="shared" si="1"/>
        <v>80.99999999999999</v>
      </c>
      <c r="W7" s="90">
        <f t="shared" si="1"/>
        <v>7.168141592920352</v>
      </c>
      <c r="X7" s="90">
        <f>SUM(X8:X13)</f>
        <v>146.11682000000002</v>
      </c>
      <c r="Y7" s="90">
        <f t="shared" si="1"/>
        <v>14.899967464501222</v>
      </c>
      <c r="Z7" s="90">
        <f>SUM(Z8:Z13)</f>
        <v>76.46482</v>
      </c>
      <c r="AA7" s="90">
        <f t="shared" si="1"/>
        <v>7.833378419032116</v>
      </c>
      <c r="AB7" s="90">
        <f aca="true" t="shared" si="2" ref="AB7:AI7">SUM(AB8:AB13)</f>
        <v>241.49461</v>
      </c>
      <c r="AC7" s="90">
        <f t="shared" si="2"/>
        <v>25.831626322114072</v>
      </c>
      <c r="AD7" s="90">
        <f t="shared" si="2"/>
        <v>256.89741999999995</v>
      </c>
      <c r="AE7" s="90">
        <f t="shared" si="2"/>
        <v>7.420975465794955</v>
      </c>
      <c r="AF7" s="90">
        <f t="shared" si="2"/>
        <v>513.0783399999999</v>
      </c>
      <c r="AG7" s="90">
        <f t="shared" si="2"/>
        <v>35.578374538577165</v>
      </c>
      <c r="AH7" s="90">
        <f t="shared" si="2"/>
        <v>678.74662</v>
      </c>
      <c r="AI7" s="91">
        <f t="shared" si="2"/>
        <v>43.724035805483624</v>
      </c>
    </row>
    <row r="8" spans="3:35" ht="21">
      <c r="C8" s="58" t="s">
        <v>9</v>
      </c>
      <c r="D8" s="59">
        <v>8.7</v>
      </c>
      <c r="E8" s="59">
        <f aca="true" t="shared" si="3" ref="E8:E13">D8/$D$6*100</f>
        <v>1.1795010845986984</v>
      </c>
      <c r="F8" s="59">
        <v>5.2</v>
      </c>
      <c r="G8" s="59">
        <f aca="true" t="shared" si="4" ref="G8:G13">F8/$F$6*100</f>
        <v>0.9955964005360902</v>
      </c>
      <c r="H8" s="59">
        <v>8.9</v>
      </c>
      <c r="I8" s="59">
        <f aca="true" t="shared" si="5" ref="I8:I13">H8/$H$6*100</f>
        <v>1.3519671882120619</v>
      </c>
      <c r="J8" s="59">
        <v>15.1</v>
      </c>
      <c r="K8" s="59">
        <f aca="true" t="shared" si="6" ref="K8:K13">J8/$J$6*100</f>
        <v>1.2385170603674542</v>
      </c>
      <c r="L8" s="59">
        <v>27.7</v>
      </c>
      <c r="M8" s="59">
        <f aca="true" t="shared" si="7" ref="M8:M13">L8/$L$6*100</f>
        <v>2.1809306353830404</v>
      </c>
      <c r="N8" s="59">
        <v>8.9</v>
      </c>
      <c r="O8" s="59">
        <f aca="true" t="shared" si="8" ref="O8:O13">N8/$N$6*100</f>
        <v>0.6016359088758196</v>
      </c>
      <c r="P8" s="59">
        <v>26.5</v>
      </c>
      <c r="Q8" s="59">
        <f aca="true" t="shared" si="9" ref="Q8:Q13">P8/$P$6*100</f>
        <v>1.8372157515252359</v>
      </c>
      <c r="R8" s="59">
        <v>53.4</v>
      </c>
      <c r="S8" s="59">
        <f aca="true" t="shared" si="10" ref="S8:S13">R8/$R$6*100</f>
        <v>4.3382890567877155</v>
      </c>
      <c r="T8" s="59">
        <v>18.6</v>
      </c>
      <c r="U8" s="59">
        <f aca="true" t="shared" si="11" ref="U8:U13">T8/$T$6*100</f>
        <v>1.5837874659400546</v>
      </c>
      <c r="V8" s="59">
        <v>-23.900000000000006</v>
      </c>
      <c r="W8" s="59">
        <f aca="true" t="shared" si="12" ref="W8:W13">V8/$V$6*100</f>
        <v>-2.115044247787611</v>
      </c>
      <c r="X8" s="59">
        <v>52.23236</v>
      </c>
      <c r="Y8" s="59">
        <f aca="true" t="shared" si="13" ref="Y8:Y13">X8/$X$6*100</f>
        <v>5.326289366235284</v>
      </c>
      <c r="Z8" s="59">
        <v>23.813969999999998</v>
      </c>
      <c r="AA8" s="59">
        <f aca="true" t="shared" si="14" ref="AA8:AA13">Z8/$Z$6*100</f>
        <v>2.4396034499195607</v>
      </c>
      <c r="AB8" s="59">
        <v>177.99468</v>
      </c>
      <c r="AC8" s="59">
        <f aca="true" t="shared" si="15" ref="AC8:AC13">AB8/$AB$6*100</f>
        <v>19.03931545753452</v>
      </c>
      <c r="AD8" s="59">
        <v>209.14973999999998</v>
      </c>
      <c r="AE8" s="59">
        <f aca="true" t="shared" si="16" ref="AE8:AE13">AD8/$AD$6*100</f>
        <v>6.041692007718076</v>
      </c>
      <c r="AF8" s="59">
        <v>413.22396000000003</v>
      </c>
      <c r="AG8" s="59">
        <f aca="true" t="shared" si="17" ref="AG8:AG13">AF8/$AF$6*100</f>
        <v>28.654175534274216</v>
      </c>
      <c r="AH8" s="59">
        <v>481.20880999999997</v>
      </c>
      <c r="AI8" s="60">
        <f aca="true" t="shared" si="18" ref="AI8:AI13">AH8/$AH$6*100</f>
        <v>30.99888915594772</v>
      </c>
    </row>
    <row r="9" spans="3:35" ht="21">
      <c r="C9" s="61" t="s">
        <v>11</v>
      </c>
      <c r="D9" s="59">
        <v>66.4</v>
      </c>
      <c r="E9" s="59">
        <f t="shared" si="3"/>
        <v>9.002169197396965</v>
      </c>
      <c r="F9" s="59">
        <v>12</v>
      </c>
      <c r="G9" s="59">
        <f t="shared" si="4"/>
        <v>2.297530155083285</v>
      </c>
      <c r="H9" s="59">
        <v>0.8</v>
      </c>
      <c r="I9" s="59">
        <f t="shared" si="5"/>
        <v>0.12152514051344376</v>
      </c>
      <c r="J9" s="59">
        <v>20.3</v>
      </c>
      <c r="K9" s="59">
        <f t="shared" si="6"/>
        <v>1.6650262467191603</v>
      </c>
      <c r="L9" s="59">
        <v>5.7</v>
      </c>
      <c r="M9" s="59">
        <f t="shared" si="7"/>
        <v>0.4487835603495788</v>
      </c>
      <c r="N9" s="59">
        <v>10.7</v>
      </c>
      <c r="O9" s="59">
        <f t="shared" si="8"/>
        <v>0.7233150814574459</v>
      </c>
      <c r="P9" s="59">
        <v>37.6</v>
      </c>
      <c r="Q9" s="59">
        <f t="shared" si="9"/>
        <v>2.606766500277316</v>
      </c>
      <c r="R9" s="59">
        <v>13</v>
      </c>
      <c r="S9" s="59">
        <f t="shared" si="10"/>
        <v>1.0561377853603053</v>
      </c>
      <c r="T9" s="59">
        <v>-14.8</v>
      </c>
      <c r="U9" s="59">
        <f t="shared" si="11"/>
        <v>-1.2602179836512264</v>
      </c>
      <c r="V9" s="59">
        <v>-1.5999999999999988</v>
      </c>
      <c r="W9" s="59">
        <f t="shared" si="12"/>
        <v>-0.1415929203539822</v>
      </c>
      <c r="X9" s="59">
        <v>27.931569999999994</v>
      </c>
      <c r="Y9" s="59">
        <f t="shared" si="13"/>
        <v>2.8482654100495637</v>
      </c>
      <c r="Z9" s="59">
        <v>11.82986</v>
      </c>
      <c r="AA9" s="59">
        <f t="shared" si="14"/>
        <v>1.2119007149192436</v>
      </c>
      <c r="AB9" s="59">
        <v>24.406370000000003</v>
      </c>
      <c r="AC9" s="59">
        <f t="shared" si="15"/>
        <v>2.610643068676586</v>
      </c>
      <c r="AD9" s="59">
        <v>-9.487480000000001</v>
      </c>
      <c r="AE9" s="59">
        <f t="shared" si="16"/>
        <v>-0.2740640848484206</v>
      </c>
      <c r="AF9" s="59">
        <v>33.09125</v>
      </c>
      <c r="AG9" s="59">
        <f t="shared" si="17"/>
        <v>2.2946454657386073</v>
      </c>
      <c r="AH9" s="59">
        <v>80.39826</v>
      </c>
      <c r="AI9" s="60">
        <f t="shared" si="18"/>
        <v>5.179158606990311</v>
      </c>
    </row>
    <row r="10" spans="3:35" ht="21">
      <c r="C10" s="61" t="s">
        <v>10</v>
      </c>
      <c r="D10" s="59">
        <v>2.7</v>
      </c>
      <c r="E10" s="59">
        <f t="shared" si="3"/>
        <v>0.3660520607375271</v>
      </c>
      <c r="F10" s="59">
        <v>31.3</v>
      </c>
      <c r="G10" s="59">
        <f t="shared" si="4"/>
        <v>5.992724487842235</v>
      </c>
      <c r="H10" s="59">
        <v>-35.4</v>
      </c>
      <c r="I10" s="59">
        <f t="shared" si="5"/>
        <v>-5.377487467719886</v>
      </c>
      <c r="J10" s="59">
        <v>15.9</v>
      </c>
      <c r="K10" s="59">
        <f t="shared" si="6"/>
        <v>1.3041338582677169</v>
      </c>
      <c r="L10" s="59">
        <v>22.9</v>
      </c>
      <c r="M10" s="59">
        <f t="shared" si="7"/>
        <v>1.8030076371939219</v>
      </c>
      <c r="N10" s="59">
        <v>61.1</v>
      </c>
      <c r="O10" s="59">
        <f t="shared" si="8"/>
        <v>4.130331913742986</v>
      </c>
      <c r="P10" s="59">
        <v>31.3</v>
      </c>
      <c r="Q10" s="59">
        <f t="shared" si="9"/>
        <v>2.1699944536882976</v>
      </c>
      <c r="R10" s="59">
        <v>62.2</v>
      </c>
      <c r="S10" s="59">
        <f t="shared" si="10"/>
        <v>5.053213096108538</v>
      </c>
      <c r="T10" s="59">
        <v>30.8</v>
      </c>
      <c r="U10" s="59">
        <f t="shared" si="11"/>
        <v>2.622615803814714</v>
      </c>
      <c r="V10" s="59">
        <v>14.3</v>
      </c>
      <c r="W10" s="59">
        <f t="shared" si="12"/>
        <v>1.2654867256637168</v>
      </c>
      <c r="X10" s="59">
        <v>33.79862000000001</v>
      </c>
      <c r="Y10" s="59">
        <f t="shared" si="13"/>
        <v>3.446545978382505</v>
      </c>
      <c r="Z10" s="59">
        <v>34.79276</v>
      </c>
      <c r="AA10" s="59">
        <f t="shared" si="14"/>
        <v>3.5643169672349178</v>
      </c>
      <c r="AB10" s="59">
        <v>25.53385</v>
      </c>
      <c r="AC10" s="59">
        <f t="shared" si="15"/>
        <v>2.7312446922310705</v>
      </c>
      <c r="AD10" s="59">
        <v>41.29757</v>
      </c>
      <c r="AE10" s="59">
        <f t="shared" si="16"/>
        <v>1.1929596403379599</v>
      </c>
      <c r="AF10" s="59">
        <v>51.521080000000005</v>
      </c>
      <c r="AG10" s="59">
        <f t="shared" si="17"/>
        <v>3.5726245642565955</v>
      </c>
      <c r="AH10" s="59">
        <v>77.90041000000001</v>
      </c>
      <c r="AI10" s="60">
        <f t="shared" si="18"/>
        <v>5.01825013301997</v>
      </c>
    </row>
    <row r="11" spans="3:35" ht="21">
      <c r="C11" s="61" t="s">
        <v>12</v>
      </c>
      <c r="D11" s="59">
        <v>5.9</v>
      </c>
      <c r="E11" s="59">
        <f t="shared" si="3"/>
        <v>0.7998915401301518</v>
      </c>
      <c r="F11" s="59">
        <v>9.6</v>
      </c>
      <c r="G11" s="59">
        <f t="shared" si="4"/>
        <v>1.838024124066628</v>
      </c>
      <c r="H11" s="59">
        <v>2.5</v>
      </c>
      <c r="I11" s="59">
        <f t="shared" si="5"/>
        <v>0.3797660641045117</v>
      </c>
      <c r="J11" s="59">
        <v>8.2</v>
      </c>
      <c r="K11" s="59">
        <f t="shared" si="6"/>
        <v>0.6725721784776904</v>
      </c>
      <c r="L11" s="59">
        <v>25.7</v>
      </c>
      <c r="M11" s="59">
        <f t="shared" si="7"/>
        <v>2.023462719470908</v>
      </c>
      <c r="N11" s="59">
        <v>56.7</v>
      </c>
      <c r="O11" s="59">
        <f t="shared" si="8"/>
        <v>3.832893936321233</v>
      </c>
      <c r="P11" s="59">
        <v>8.5</v>
      </c>
      <c r="Q11" s="59">
        <f t="shared" si="9"/>
        <v>0.5892956184137549</v>
      </c>
      <c r="R11" s="59">
        <v>5.3</v>
      </c>
      <c r="S11" s="59">
        <f t="shared" si="10"/>
        <v>0.43057925095458605</v>
      </c>
      <c r="T11" s="59">
        <v>51.7</v>
      </c>
      <c r="U11" s="59">
        <f t="shared" si="11"/>
        <v>4.40224795640327</v>
      </c>
      <c r="V11" s="59">
        <v>87.6</v>
      </c>
      <c r="W11" s="59">
        <f t="shared" si="12"/>
        <v>7.752212389380531</v>
      </c>
      <c r="X11" s="59">
        <v>29.285220000000002</v>
      </c>
      <c r="Y11" s="59">
        <f t="shared" si="13"/>
        <v>2.986301133509205</v>
      </c>
      <c r="Z11" s="59">
        <v>5.462720000000001</v>
      </c>
      <c r="AA11" s="59">
        <f t="shared" si="14"/>
        <v>0.5596240592368508</v>
      </c>
      <c r="AB11" s="59">
        <v>11.485380000000001</v>
      </c>
      <c r="AC11" s="59">
        <f t="shared" si="15"/>
        <v>1.2285410607196678</v>
      </c>
      <c r="AD11" s="59">
        <v>15.80247</v>
      </c>
      <c r="AE11" s="59">
        <f t="shared" si="16"/>
        <v>0.45648470182752643</v>
      </c>
      <c r="AF11" s="59">
        <v>14.740939999999998</v>
      </c>
      <c r="AG11" s="59">
        <f t="shared" si="17"/>
        <v>1.0221805199780867</v>
      </c>
      <c r="AH11" s="59">
        <v>34.93613</v>
      </c>
      <c r="AI11" s="60">
        <f t="shared" si="18"/>
        <v>2.250543213055014</v>
      </c>
    </row>
    <row r="12" spans="3:35" ht="21">
      <c r="C12" s="61" t="s">
        <v>13</v>
      </c>
      <c r="D12" s="59">
        <v>0</v>
      </c>
      <c r="E12" s="59">
        <f t="shared" si="3"/>
        <v>0</v>
      </c>
      <c r="F12" s="59">
        <v>0</v>
      </c>
      <c r="G12" s="59">
        <f t="shared" si="4"/>
        <v>0</v>
      </c>
      <c r="H12" s="59">
        <v>0.3</v>
      </c>
      <c r="I12" s="59">
        <f t="shared" si="5"/>
        <v>0.045571927692541404</v>
      </c>
      <c r="J12" s="59">
        <v>0.4</v>
      </c>
      <c r="K12" s="59">
        <f t="shared" si="6"/>
        <v>0.03280839895013124</v>
      </c>
      <c r="L12" s="59">
        <v>3.6</v>
      </c>
      <c r="M12" s="59">
        <f t="shared" si="7"/>
        <v>0.28344224864183926</v>
      </c>
      <c r="N12" s="59">
        <v>1.2</v>
      </c>
      <c r="O12" s="59">
        <f t="shared" si="8"/>
        <v>0.08111944838775094</v>
      </c>
      <c r="P12" s="59">
        <v>2.8</v>
      </c>
      <c r="Q12" s="59">
        <f t="shared" si="9"/>
        <v>0.19412090959511924</v>
      </c>
      <c r="R12" s="59">
        <v>3.8</v>
      </c>
      <c r="S12" s="59">
        <f t="shared" si="10"/>
        <v>0.3087171987976277</v>
      </c>
      <c r="T12" s="59">
        <v>2.2</v>
      </c>
      <c r="U12" s="59">
        <f t="shared" si="11"/>
        <v>0.1873297002724796</v>
      </c>
      <c r="V12" s="59">
        <v>3.6</v>
      </c>
      <c r="W12" s="59">
        <f t="shared" si="12"/>
        <v>0.3185840707964602</v>
      </c>
      <c r="X12" s="59">
        <v>1.2505799999999998</v>
      </c>
      <c r="Y12" s="59">
        <f t="shared" si="13"/>
        <v>0.12752536848089038</v>
      </c>
      <c r="Z12" s="59">
        <v>0.1546</v>
      </c>
      <c r="AA12" s="59">
        <f t="shared" si="14"/>
        <v>0.01583787555613634</v>
      </c>
      <c r="AB12" s="59">
        <v>1.84626</v>
      </c>
      <c r="AC12" s="59">
        <f t="shared" si="15"/>
        <v>0.19748638867536764</v>
      </c>
      <c r="AD12" s="59">
        <v>-0.12626</v>
      </c>
      <c r="AE12" s="59">
        <f t="shared" si="16"/>
        <v>-0.003647262640127999</v>
      </c>
      <c r="AF12" s="59">
        <v>0.44999</v>
      </c>
      <c r="AG12" s="59">
        <f t="shared" si="17"/>
        <v>0.03120364184271419</v>
      </c>
      <c r="AH12" s="59">
        <v>4.25014</v>
      </c>
      <c r="AI12" s="60">
        <f t="shared" si="18"/>
        <v>0.27378887505667165</v>
      </c>
    </row>
    <row r="13" spans="3:35" ht="21">
      <c r="C13" s="62" t="s">
        <v>14</v>
      </c>
      <c r="D13" s="63">
        <v>0.3</v>
      </c>
      <c r="E13" s="63">
        <f t="shared" si="3"/>
        <v>0.04067245119305857</v>
      </c>
      <c r="F13" s="63">
        <v>0.1</v>
      </c>
      <c r="G13" s="63">
        <f t="shared" si="4"/>
        <v>0.019146084625694042</v>
      </c>
      <c r="H13" s="63">
        <v>0.2</v>
      </c>
      <c r="I13" s="63">
        <f t="shared" si="5"/>
        <v>0.03038128512836094</v>
      </c>
      <c r="J13" s="63">
        <v>0.2</v>
      </c>
      <c r="K13" s="63">
        <f t="shared" si="6"/>
        <v>0.01640419947506562</v>
      </c>
      <c r="L13" s="63">
        <v>13.8</v>
      </c>
      <c r="M13" s="63">
        <f t="shared" si="7"/>
        <v>1.0865286197937172</v>
      </c>
      <c r="N13" s="63">
        <v>0.7</v>
      </c>
      <c r="O13" s="63">
        <f t="shared" si="8"/>
        <v>0.04731967822618805</v>
      </c>
      <c r="P13" s="63">
        <v>2</v>
      </c>
      <c r="Q13" s="63">
        <f t="shared" si="9"/>
        <v>0.13865779256794233</v>
      </c>
      <c r="R13" s="63">
        <v>0.9</v>
      </c>
      <c r="S13" s="63">
        <f t="shared" si="10"/>
        <v>0.07311723129417498</v>
      </c>
      <c r="T13" s="63">
        <v>0.1</v>
      </c>
      <c r="U13" s="63">
        <f t="shared" si="11"/>
        <v>0.0085149863760218</v>
      </c>
      <c r="V13" s="63">
        <v>1</v>
      </c>
      <c r="W13" s="63">
        <f t="shared" si="12"/>
        <v>0.08849557522123894</v>
      </c>
      <c r="X13" s="63">
        <v>1.6184699999999999</v>
      </c>
      <c r="Y13" s="63">
        <f t="shared" si="13"/>
        <v>0.16504020784377382</v>
      </c>
      <c r="Z13" s="63">
        <v>0.41091</v>
      </c>
      <c r="AA13" s="63">
        <f t="shared" si="14"/>
        <v>0.0420953521654074</v>
      </c>
      <c r="AB13" s="63">
        <v>0.22807</v>
      </c>
      <c r="AC13" s="63">
        <f t="shared" si="15"/>
        <v>0.024395654276857588</v>
      </c>
      <c r="AD13" s="63">
        <v>0.26138</v>
      </c>
      <c r="AE13" s="63">
        <f t="shared" si="16"/>
        <v>0.007550463399941835</v>
      </c>
      <c r="AF13" s="63">
        <v>0.05112</v>
      </c>
      <c r="AG13" s="63">
        <f t="shared" si="17"/>
        <v>0.003544812486943153</v>
      </c>
      <c r="AH13" s="63">
        <v>0.05287</v>
      </c>
      <c r="AI13" s="64">
        <f t="shared" si="18"/>
        <v>0.003405821413940771</v>
      </c>
    </row>
    <row r="14" spans="3:35" ht="21">
      <c r="C14" s="89" t="s">
        <v>15</v>
      </c>
      <c r="D14" s="90">
        <f aca="true" t="shared" si="19" ref="D14:AI14">SUM(D15:D31)</f>
        <v>653.6</v>
      </c>
      <c r="E14" s="90">
        <f t="shared" si="19"/>
        <v>88.61171366594361</v>
      </c>
      <c r="F14" s="90">
        <f t="shared" si="19"/>
        <v>464.1</v>
      </c>
      <c r="G14" s="90">
        <f t="shared" si="19"/>
        <v>88.85697874784606</v>
      </c>
      <c r="H14" s="90">
        <f t="shared" si="19"/>
        <v>680.9999999999999</v>
      </c>
      <c r="I14" s="90">
        <f t="shared" si="19"/>
        <v>103.44827586206898</v>
      </c>
      <c r="J14" s="90">
        <f t="shared" si="19"/>
        <v>1159.1</v>
      </c>
      <c r="K14" s="90">
        <f t="shared" si="19"/>
        <v>95.0705380577428</v>
      </c>
      <c r="L14" s="90">
        <f t="shared" si="19"/>
        <v>1170.6999999999998</v>
      </c>
      <c r="M14" s="90">
        <f t="shared" si="19"/>
        <v>92.17384457916701</v>
      </c>
      <c r="N14" s="90">
        <f t="shared" si="19"/>
        <v>1340.0000000000002</v>
      </c>
      <c r="O14" s="90">
        <f t="shared" si="19"/>
        <v>90.58338403298856</v>
      </c>
      <c r="P14" s="90">
        <f t="shared" si="19"/>
        <v>1333.6999999999998</v>
      </c>
      <c r="Q14" s="90">
        <f t="shared" si="19"/>
        <v>92.46394897393233</v>
      </c>
      <c r="R14" s="90">
        <f t="shared" si="19"/>
        <v>1092.3</v>
      </c>
      <c r="S14" s="90">
        <f t="shared" si="19"/>
        <v>88.73994638069705</v>
      </c>
      <c r="T14" s="90">
        <f t="shared" si="19"/>
        <v>1085.8</v>
      </c>
      <c r="U14" s="90">
        <f t="shared" si="19"/>
        <v>92.4557220708447</v>
      </c>
      <c r="V14" s="90">
        <f t="shared" si="19"/>
        <v>1049</v>
      </c>
      <c r="W14" s="90">
        <f t="shared" si="19"/>
        <v>92.83185840707964</v>
      </c>
      <c r="X14" s="90">
        <f t="shared" si="19"/>
        <v>834.5351199999998</v>
      </c>
      <c r="Y14" s="90">
        <f t="shared" si="19"/>
        <v>85.1000325354988</v>
      </c>
      <c r="Z14" s="90">
        <f t="shared" si="19"/>
        <v>899.6762000000002</v>
      </c>
      <c r="AA14" s="90">
        <f t="shared" si="19"/>
        <v>92.16662158096786</v>
      </c>
      <c r="AB14" s="90">
        <f t="shared" si="19"/>
        <v>693.3850100000001</v>
      </c>
      <c r="AC14" s="90">
        <f t="shared" si="19"/>
        <v>74.16837367788594</v>
      </c>
      <c r="AD14" s="90">
        <f t="shared" si="19"/>
        <v>3204.8768600000003</v>
      </c>
      <c r="AE14" s="90">
        <f t="shared" si="19"/>
        <v>92.57902453420503</v>
      </c>
      <c r="AF14" s="90">
        <f t="shared" si="19"/>
        <v>929.0289700000001</v>
      </c>
      <c r="AG14" s="90">
        <f t="shared" si="19"/>
        <v>64.42162546142285</v>
      </c>
      <c r="AH14" s="90">
        <f t="shared" si="19"/>
        <v>873.5954899999999</v>
      </c>
      <c r="AI14" s="91">
        <f t="shared" si="19"/>
        <v>56.27596419451637</v>
      </c>
    </row>
    <row r="15" spans="3:35" s="65" customFormat="1" ht="21">
      <c r="C15" s="66" t="s">
        <v>17</v>
      </c>
      <c r="D15" s="67">
        <v>224.2</v>
      </c>
      <c r="E15" s="67">
        <f aca="true" t="shared" si="20" ref="E15:E31">D15/$D$6*100</f>
        <v>30.39587852494577</v>
      </c>
      <c r="F15" s="67">
        <v>131.9</v>
      </c>
      <c r="G15" s="67">
        <f aca="true" t="shared" si="21" ref="G15:G31">F15/$F$6*100</f>
        <v>25.253685621290444</v>
      </c>
      <c r="H15" s="67">
        <v>280.2</v>
      </c>
      <c r="I15" s="67">
        <f aca="true" t="shared" si="22" ref="I15:I31">H15/$H$6*100</f>
        <v>42.564180464833676</v>
      </c>
      <c r="J15" s="67">
        <v>151.1</v>
      </c>
      <c r="K15" s="67">
        <f aca="true" t="shared" si="23" ref="K15:K31">J15/$J$6*100</f>
        <v>12.393372703412076</v>
      </c>
      <c r="L15" s="67">
        <v>231.8</v>
      </c>
      <c r="M15" s="67">
        <f aca="true" t="shared" si="24" ref="M15:M31">L15/$L$6*100</f>
        <v>18.25053145421621</v>
      </c>
      <c r="N15" s="67">
        <v>207.4</v>
      </c>
      <c r="O15" s="63">
        <f aca="true" t="shared" si="25" ref="O15:O31">N15/$N$6*100</f>
        <v>14.020144663016291</v>
      </c>
      <c r="P15" s="67">
        <v>372.3</v>
      </c>
      <c r="Q15" s="67">
        <f aca="true" t="shared" si="26" ref="Q15:Q31">P15/$P$6*100</f>
        <v>25.81114808652247</v>
      </c>
      <c r="R15" s="67">
        <v>358.9</v>
      </c>
      <c r="S15" s="67">
        <f aca="true" t="shared" si="27" ref="S15:S31">R15/$R$6*100</f>
        <v>29.15752701275489</v>
      </c>
      <c r="T15" s="67">
        <v>298.8</v>
      </c>
      <c r="U15" s="67">
        <f aca="true" t="shared" si="28" ref="U15:U31">T15/$T$6*100</f>
        <v>25.442779291553137</v>
      </c>
      <c r="V15" s="67">
        <v>262.59999999999997</v>
      </c>
      <c r="W15" s="67">
        <f aca="true" t="shared" si="29" ref="W15:W31">V15/$V$6*100</f>
        <v>23.238938053097343</v>
      </c>
      <c r="X15" s="67">
        <v>292.03054</v>
      </c>
      <c r="Y15" s="67">
        <f aca="true" t="shared" si="30" ref="Y15:Y31">X15/$X$6*100</f>
        <v>29.77922421690208</v>
      </c>
      <c r="Z15" s="67">
        <v>235.53386999999998</v>
      </c>
      <c r="AA15" s="67">
        <f aca="true" t="shared" si="31" ref="AA15:AA31">Z15/$Z$6*100</f>
        <v>24.12908229181885</v>
      </c>
      <c r="AB15" s="67">
        <v>96.11714</v>
      </c>
      <c r="AC15" s="67">
        <f aca="true" t="shared" si="32" ref="AC15:AC31">AB15/$AB$6*100</f>
        <v>10.281231716228877</v>
      </c>
      <c r="AD15" s="67">
        <v>120.76773</v>
      </c>
      <c r="AE15" s="67">
        <f aca="true" t="shared" si="33" ref="AE15:AE31">AD15/$AD$6*100</f>
        <v>3.4886078707592687</v>
      </c>
      <c r="AF15" s="67">
        <v>307.93811999999997</v>
      </c>
      <c r="AG15" s="67">
        <f aca="true" t="shared" si="34" ref="AG15:AG31">AF15/$AF$6*100</f>
        <v>21.35334297695225</v>
      </c>
      <c r="AH15" s="67">
        <v>238.35778000000002</v>
      </c>
      <c r="AI15" s="68">
        <f aca="true" t="shared" si="35" ref="AI15:AI31">AH15/$AH$6*100</f>
        <v>15.354719714457786</v>
      </c>
    </row>
    <row r="16" spans="3:35" s="65" customFormat="1" ht="21">
      <c r="C16" s="69" t="s">
        <v>16</v>
      </c>
      <c r="D16" s="70">
        <v>74.5</v>
      </c>
      <c r="E16" s="70">
        <f t="shared" si="20"/>
        <v>10.100325379609544</v>
      </c>
      <c r="F16" s="70">
        <v>43.5</v>
      </c>
      <c r="G16" s="70">
        <f t="shared" si="21"/>
        <v>8.328546812176908</v>
      </c>
      <c r="H16" s="70">
        <v>79</v>
      </c>
      <c r="I16" s="70">
        <f t="shared" si="22"/>
        <v>12.00060762570257</v>
      </c>
      <c r="J16" s="70">
        <v>96.7</v>
      </c>
      <c r="K16" s="70">
        <f t="shared" si="23"/>
        <v>7.931430446194228</v>
      </c>
      <c r="L16" s="70">
        <v>97.6</v>
      </c>
      <c r="M16" s="70">
        <f t="shared" si="24"/>
        <v>7.6844342965120855</v>
      </c>
      <c r="N16" s="70">
        <v>230.8</v>
      </c>
      <c r="O16" s="59">
        <f t="shared" si="25"/>
        <v>15.601973906577435</v>
      </c>
      <c r="P16" s="70">
        <v>181.1</v>
      </c>
      <c r="Q16" s="70">
        <f t="shared" si="26"/>
        <v>12.555463117027177</v>
      </c>
      <c r="R16" s="70">
        <v>110.5</v>
      </c>
      <c r="S16" s="70">
        <f t="shared" si="27"/>
        <v>8.977171175562596</v>
      </c>
      <c r="T16" s="70">
        <v>202</v>
      </c>
      <c r="U16" s="70">
        <f t="shared" si="28"/>
        <v>17.200272479564035</v>
      </c>
      <c r="V16" s="70">
        <v>202.7</v>
      </c>
      <c r="W16" s="70">
        <f t="shared" si="29"/>
        <v>17.938053097345133</v>
      </c>
      <c r="X16" s="70">
        <v>101.99392000000002</v>
      </c>
      <c r="Y16" s="70">
        <f t="shared" si="30"/>
        <v>10.400623895161013</v>
      </c>
      <c r="Z16" s="70">
        <v>107.72679</v>
      </c>
      <c r="AA16" s="70">
        <f t="shared" si="31"/>
        <v>11.035986378279643</v>
      </c>
      <c r="AB16" s="70">
        <v>-12.791129999999985</v>
      </c>
      <c r="AC16" s="70">
        <f t="shared" si="32"/>
        <v>-1.3682114495126103</v>
      </c>
      <c r="AD16" s="70">
        <v>166.8144</v>
      </c>
      <c r="AE16" s="70">
        <f t="shared" si="33"/>
        <v>4.818754387417772</v>
      </c>
      <c r="AF16" s="70">
        <v>173.90977</v>
      </c>
      <c r="AG16" s="70">
        <f t="shared" si="34"/>
        <v>12.05941948938599</v>
      </c>
      <c r="AH16" s="70">
        <v>231.33794</v>
      </c>
      <c r="AI16" s="71">
        <f t="shared" si="35"/>
        <v>14.902510117437966</v>
      </c>
    </row>
    <row r="17" spans="3:35" s="65" customFormat="1" ht="21">
      <c r="C17" s="69" t="s">
        <v>19</v>
      </c>
      <c r="D17" s="70">
        <v>36.1</v>
      </c>
      <c r="E17" s="70">
        <f t="shared" si="20"/>
        <v>4.894251626898048</v>
      </c>
      <c r="F17" s="70">
        <v>18.5</v>
      </c>
      <c r="G17" s="70">
        <f t="shared" si="21"/>
        <v>3.542025655753398</v>
      </c>
      <c r="H17" s="70">
        <v>1</v>
      </c>
      <c r="I17" s="70">
        <f t="shared" si="22"/>
        <v>0.15190642564180468</v>
      </c>
      <c r="J17" s="70">
        <v>9.8</v>
      </c>
      <c r="K17" s="70">
        <f t="shared" si="23"/>
        <v>0.8038057742782154</v>
      </c>
      <c r="L17" s="70">
        <v>17.5</v>
      </c>
      <c r="M17" s="70">
        <f t="shared" si="24"/>
        <v>1.377844264231163</v>
      </c>
      <c r="N17" s="70">
        <v>-5.2</v>
      </c>
      <c r="O17" s="59">
        <f t="shared" si="25"/>
        <v>-0.35151760968025414</v>
      </c>
      <c r="P17" s="70">
        <v>72.8</v>
      </c>
      <c r="Q17" s="70">
        <f t="shared" si="26"/>
        <v>5.0471436494731</v>
      </c>
      <c r="R17" s="70">
        <v>69.8</v>
      </c>
      <c r="S17" s="70">
        <f t="shared" si="27"/>
        <v>5.670647493703793</v>
      </c>
      <c r="T17" s="70">
        <v>62.5</v>
      </c>
      <c r="U17" s="70">
        <f t="shared" si="28"/>
        <v>5.321866485013625</v>
      </c>
      <c r="V17" s="70">
        <v>21.6</v>
      </c>
      <c r="W17" s="70">
        <f t="shared" si="29"/>
        <v>1.9115044247787611</v>
      </c>
      <c r="X17" s="70">
        <v>22.72092</v>
      </c>
      <c r="Y17" s="70">
        <f t="shared" si="30"/>
        <v>2.316919905343786</v>
      </c>
      <c r="Z17" s="70">
        <v>31.076790000000003</v>
      </c>
      <c r="AA17" s="70">
        <f t="shared" si="31"/>
        <v>3.183637339613081</v>
      </c>
      <c r="AB17" s="70">
        <v>41.37804</v>
      </c>
      <c r="AC17" s="70">
        <f t="shared" si="32"/>
        <v>4.42602866880337</v>
      </c>
      <c r="AD17" s="70">
        <v>2248.36984</v>
      </c>
      <c r="AE17" s="70">
        <f t="shared" si="33"/>
        <v>64.94848185191323</v>
      </c>
      <c r="AF17" s="70">
        <v>136.31439</v>
      </c>
      <c r="AG17" s="70">
        <f t="shared" si="34"/>
        <v>9.45244428446868</v>
      </c>
      <c r="AH17" s="70">
        <v>118.41743000000001</v>
      </c>
      <c r="AI17" s="71">
        <f t="shared" si="35"/>
        <v>7.628307525587901</v>
      </c>
    </row>
    <row r="18" spans="3:35" s="65" customFormat="1" ht="21">
      <c r="C18" s="69" t="s">
        <v>26</v>
      </c>
      <c r="D18" s="70">
        <v>0.1</v>
      </c>
      <c r="E18" s="70">
        <f t="shared" si="20"/>
        <v>0.013557483731019523</v>
      </c>
      <c r="F18" s="70">
        <v>0.1</v>
      </c>
      <c r="G18" s="70">
        <f t="shared" si="21"/>
        <v>0.019146084625694042</v>
      </c>
      <c r="H18" s="70">
        <v>9.9</v>
      </c>
      <c r="I18" s="70">
        <f t="shared" si="22"/>
        <v>1.5038736138538664</v>
      </c>
      <c r="J18" s="70">
        <v>6.3</v>
      </c>
      <c r="K18" s="70">
        <f t="shared" si="23"/>
        <v>0.516732283464567</v>
      </c>
      <c r="L18" s="70">
        <v>4.9</v>
      </c>
      <c r="M18" s="70">
        <f t="shared" si="24"/>
        <v>0.38579639398472565</v>
      </c>
      <c r="N18" s="70">
        <v>12</v>
      </c>
      <c r="O18" s="70">
        <f t="shared" si="25"/>
        <v>0.8111944838775096</v>
      </c>
      <c r="P18" s="70">
        <v>16.7</v>
      </c>
      <c r="Q18" s="70">
        <f t="shared" si="26"/>
        <v>1.1577925679423184</v>
      </c>
      <c r="R18" s="70">
        <v>-7.3</v>
      </c>
      <c r="S18" s="70">
        <f t="shared" si="27"/>
        <v>-0.5930619871638638</v>
      </c>
      <c r="T18" s="70">
        <v>28</v>
      </c>
      <c r="U18" s="70">
        <f t="shared" si="28"/>
        <v>2.3841961852861036</v>
      </c>
      <c r="V18" s="70">
        <v>35.6</v>
      </c>
      <c r="W18" s="70">
        <f t="shared" si="29"/>
        <v>3.1504424778761067</v>
      </c>
      <c r="X18" s="70">
        <v>33.40769</v>
      </c>
      <c r="Y18" s="70">
        <f t="shared" si="30"/>
        <v>3.4066816815760355</v>
      </c>
      <c r="Z18" s="70">
        <v>32.96147</v>
      </c>
      <c r="AA18" s="70">
        <f t="shared" si="31"/>
        <v>3.376711901729116</v>
      </c>
      <c r="AB18" s="70">
        <v>27.30079</v>
      </c>
      <c r="AC18" s="70">
        <f t="shared" si="32"/>
        <v>2.920246566076603</v>
      </c>
      <c r="AD18" s="70">
        <v>-78.18945000000001</v>
      </c>
      <c r="AE18" s="70">
        <f t="shared" si="33"/>
        <v>-2.258652461881484</v>
      </c>
      <c r="AF18" s="70">
        <v>48.224509999999995</v>
      </c>
      <c r="AG18" s="70">
        <f t="shared" si="34"/>
        <v>3.3440306186368334</v>
      </c>
      <c r="AH18" s="70">
        <v>94.19229</v>
      </c>
      <c r="AI18" s="71">
        <f t="shared" si="35"/>
        <v>6.067753325328526</v>
      </c>
    </row>
    <row r="19" spans="3:35" s="65" customFormat="1" ht="21">
      <c r="C19" s="69" t="s">
        <v>20</v>
      </c>
      <c r="D19" s="70">
        <v>59.3</v>
      </c>
      <c r="E19" s="70">
        <f t="shared" si="20"/>
        <v>8.039587852494575</v>
      </c>
      <c r="F19" s="70">
        <v>50.9</v>
      </c>
      <c r="G19" s="70">
        <f t="shared" si="21"/>
        <v>9.74535707447827</v>
      </c>
      <c r="H19" s="70">
        <v>-20.4</v>
      </c>
      <c r="I19" s="70">
        <f t="shared" si="22"/>
        <v>-3.0988910830928154</v>
      </c>
      <c r="J19" s="70">
        <v>143.7</v>
      </c>
      <c r="K19" s="70">
        <f t="shared" si="23"/>
        <v>11.786417322834646</v>
      </c>
      <c r="L19" s="70">
        <v>75.2</v>
      </c>
      <c r="M19" s="70">
        <f t="shared" si="24"/>
        <v>5.920793638296198</v>
      </c>
      <c r="N19" s="70">
        <v>-87.1</v>
      </c>
      <c r="O19" s="59">
        <f t="shared" si="25"/>
        <v>-5.887919962144257</v>
      </c>
      <c r="P19" s="70">
        <v>42.6</v>
      </c>
      <c r="Q19" s="70">
        <f t="shared" si="26"/>
        <v>2.953410981697172</v>
      </c>
      <c r="R19" s="70">
        <v>27.4</v>
      </c>
      <c r="S19" s="70">
        <f t="shared" si="27"/>
        <v>2.226013486067105</v>
      </c>
      <c r="T19" s="70">
        <v>37.2</v>
      </c>
      <c r="U19" s="70">
        <f t="shared" si="28"/>
        <v>3.167574931880109</v>
      </c>
      <c r="V19" s="70">
        <v>44.400000000000006</v>
      </c>
      <c r="W19" s="70">
        <f t="shared" si="29"/>
        <v>3.929203539823009</v>
      </c>
      <c r="X19" s="70">
        <v>-12.101569999999999</v>
      </c>
      <c r="Y19" s="70">
        <f t="shared" si="30"/>
        <v>-1.234033147377448</v>
      </c>
      <c r="Z19" s="70">
        <v>18.553030000000003</v>
      </c>
      <c r="AA19" s="70">
        <f t="shared" si="31"/>
        <v>1.9006505842772592</v>
      </c>
      <c r="AB19" s="70">
        <v>24.920970000000004</v>
      </c>
      <c r="AC19" s="70">
        <f t="shared" si="32"/>
        <v>2.665687588740035</v>
      </c>
      <c r="AD19" s="70">
        <v>13.407299999999998</v>
      </c>
      <c r="AE19" s="70">
        <f t="shared" si="33"/>
        <v>0.38729561535710516</v>
      </c>
      <c r="AF19" s="70">
        <v>-3.205</v>
      </c>
      <c r="AG19" s="70">
        <f t="shared" si="34"/>
        <v>-0.22224421010666678</v>
      </c>
      <c r="AH19" s="70">
        <v>68.30509</v>
      </c>
      <c r="AI19" s="71">
        <f t="shared" si="35"/>
        <v>4.400131231381723</v>
      </c>
    </row>
    <row r="20" spans="3:35" s="65" customFormat="1" ht="21">
      <c r="C20" s="69" t="s">
        <v>18</v>
      </c>
      <c r="D20" s="70">
        <v>14.8</v>
      </c>
      <c r="E20" s="70">
        <f t="shared" si="20"/>
        <v>2.0065075921908893</v>
      </c>
      <c r="F20" s="70">
        <v>18.3</v>
      </c>
      <c r="G20" s="70">
        <f t="shared" si="21"/>
        <v>3.50373348650201</v>
      </c>
      <c r="H20" s="70">
        <v>18.2</v>
      </c>
      <c r="I20" s="70">
        <f t="shared" si="22"/>
        <v>2.764696946680845</v>
      </c>
      <c r="J20" s="70">
        <v>184</v>
      </c>
      <c r="K20" s="70">
        <f t="shared" si="23"/>
        <v>15.09186351706037</v>
      </c>
      <c r="L20" s="70">
        <v>49.5</v>
      </c>
      <c r="M20" s="70">
        <f t="shared" si="24"/>
        <v>3.89733091882529</v>
      </c>
      <c r="N20" s="70">
        <v>193.5</v>
      </c>
      <c r="O20" s="59">
        <f t="shared" si="25"/>
        <v>13.080511052524841</v>
      </c>
      <c r="P20" s="70">
        <v>160.8</v>
      </c>
      <c r="Q20" s="70">
        <f t="shared" si="26"/>
        <v>11.148086522462563</v>
      </c>
      <c r="R20" s="70">
        <v>128.8</v>
      </c>
      <c r="S20" s="70">
        <f t="shared" si="27"/>
        <v>10.463888211877489</v>
      </c>
      <c r="T20" s="70">
        <v>123.6</v>
      </c>
      <c r="U20" s="70">
        <f t="shared" si="28"/>
        <v>10.524523160762945</v>
      </c>
      <c r="V20" s="70">
        <v>233.6</v>
      </c>
      <c r="W20" s="70">
        <f t="shared" si="29"/>
        <v>20.672566371681416</v>
      </c>
      <c r="X20" s="70">
        <v>153.95703999999998</v>
      </c>
      <c r="Y20" s="70">
        <f t="shared" si="30"/>
        <v>15.699458056443556</v>
      </c>
      <c r="Z20" s="70">
        <v>175.82192</v>
      </c>
      <c r="AA20" s="70">
        <f t="shared" si="31"/>
        <v>18.01193847995446</v>
      </c>
      <c r="AB20" s="70">
        <v>228.44121</v>
      </c>
      <c r="AC20" s="70">
        <f t="shared" si="32"/>
        <v>24.435360993322327</v>
      </c>
      <c r="AD20" s="70">
        <v>337.08926999999994</v>
      </c>
      <c r="AE20" s="70">
        <f t="shared" si="33"/>
        <v>9.737471098202276</v>
      </c>
      <c r="AF20" s="70">
        <v>65.48762</v>
      </c>
      <c r="AG20" s="70">
        <f t="shared" si="34"/>
        <v>4.541105890379268</v>
      </c>
      <c r="AH20" s="70">
        <v>42.673</v>
      </c>
      <c r="AI20" s="71">
        <f t="shared" si="35"/>
        <v>2.748943014887356</v>
      </c>
    </row>
    <row r="21" spans="3:35" s="65" customFormat="1" ht="21">
      <c r="C21" s="69" t="s">
        <v>23</v>
      </c>
      <c r="D21" s="70">
        <v>3.7</v>
      </c>
      <c r="E21" s="70">
        <f t="shared" si="20"/>
        <v>0.5016268980477223</v>
      </c>
      <c r="F21" s="70">
        <v>20.1</v>
      </c>
      <c r="G21" s="70">
        <f t="shared" si="21"/>
        <v>3.848363009764503</v>
      </c>
      <c r="H21" s="70">
        <v>51.7</v>
      </c>
      <c r="I21" s="70">
        <f t="shared" si="22"/>
        <v>7.853562205681302</v>
      </c>
      <c r="J21" s="70">
        <v>45.2</v>
      </c>
      <c r="K21" s="70">
        <f t="shared" si="23"/>
        <v>3.70734908136483</v>
      </c>
      <c r="L21" s="70">
        <v>35.4</v>
      </c>
      <c r="M21" s="70">
        <f t="shared" si="24"/>
        <v>2.787182111644752</v>
      </c>
      <c r="N21" s="70">
        <v>104.2</v>
      </c>
      <c r="O21" s="59">
        <f t="shared" si="25"/>
        <v>7.043872101669709</v>
      </c>
      <c r="P21" s="70">
        <v>63.3</v>
      </c>
      <c r="Q21" s="70">
        <f t="shared" si="26"/>
        <v>4.3885191347753745</v>
      </c>
      <c r="R21" s="70">
        <v>38.3</v>
      </c>
      <c r="S21" s="70">
        <f t="shared" si="27"/>
        <v>3.111544398407669</v>
      </c>
      <c r="T21" s="70">
        <v>48.3</v>
      </c>
      <c r="U21" s="70">
        <f t="shared" si="28"/>
        <v>4.112738419618529</v>
      </c>
      <c r="V21" s="70">
        <v>85.7</v>
      </c>
      <c r="W21" s="70">
        <f t="shared" si="29"/>
        <v>7.584070796460177</v>
      </c>
      <c r="X21" s="70">
        <v>39.534859999999995</v>
      </c>
      <c r="Y21" s="70">
        <f t="shared" si="30"/>
        <v>4.031487461290293</v>
      </c>
      <c r="Z21" s="70">
        <v>26.33891</v>
      </c>
      <c r="AA21" s="70">
        <f t="shared" si="31"/>
        <v>2.698268944788325</v>
      </c>
      <c r="AB21" s="70">
        <v>14.897170000000001</v>
      </c>
      <c r="AC21" s="70">
        <f t="shared" si="32"/>
        <v>1.593485373015191</v>
      </c>
      <c r="AD21" s="70">
        <v>-21.53776</v>
      </c>
      <c r="AE21" s="70">
        <f t="shared" si="33"/>
        <v>-0.6221595707274131</v>
      </c>
      <c r="AF21" s="70">
        <v>28.04785</v>
      </c>
      <c r="AG21" s="70">
        <f t="shared" si="34"/>
        <v>1.9449211445991494</v>
      </c>
      <c r="AH21" s="70">
        <v>39.92909</v>
      </c>
      <c r="AI21" s="71">
        <f t="shared" si="35"/>
        <v>2.5721836535117895</v>
      </c>
    </row>
    <row r="22" spans="3:35" s="65" customFormat="1" ht="21">
      <c r="C22" s="69" t="s">
        <v>29</v>
      </c>
      <c r="D22" s="70">
        <v>69.1</v>
      </c>
      <c r="E22" s="70">
        <f t="shared" si="20"/>
        <v>9.368221258134488</v>
      </c>
      <c r="F22" s="70">
        <v>55.9</v>
      </c>
      <c r="G22" s="70">
        <f t="shared" si="21"/>
        <v>10.70266130576297</v>
      </c>
      <c r="H22" s="70">
        <v>40.7</v>
      </c>
      <c r="I22" s="70">
        <f t="shared" si="22"/>
        <v>6.182591523621451</v>
      </c>
      <c r="J22" s="70">
        <v>2.4</v>
      </c>
      <c r="K22" s="70">
        <f t="shared" si="23"/>
        <v>0.19685039370078744</v>
      </c>
      <c r="L22" s="70">
        <v>49.9</v>
      </c>
      <c r="M22" s="70">
        <f t="shared" si="24"/>
        <v>3.928824502007716</v>
      </c>
      <c r="N22" s="70">
        <v>16.7</v>
      </c>
      <c r="O22" s="59">
        <f t="shared" si="25"/>
        <v>1.1289123233962008</v>
      </c>
      <c r="P22" s="70">
        <v>67.3</v>
      </c>
      <c r="Q22" s="70">
        <f t="shared" si="26"/>
        <v>4.665834719911259</v>
      </c>
      <c r="R22" s="70">
        <v>11.5</v>
      </c>
      <c r="S22" s="70">
        <f t="shared" si="27"/>
        <v>0.934275733203347</v>
      </c>
      <c r="T22" s="70">
        <v>-17.3</v>
      </c>
      <c r="U22" s="70">
        <f t="shared" si="28"/>
        <v>-1.4730926430517715</v>
      </c>
      <c r="V22" s="70">
        <v>76.9</v>
      </c>
      <c r="W22" s="70">
        <f t="shared" si="29"/>
        <v>6.8053097345132745</v>
      </c>
      <c r="X22" s="70">
        <v>29.7688</v>
      </c>
      <c r="Y22" s="70">
        <f t="shared" si="30"/>
        <v>3.035613226849886</v>
      </c>
      <c r="Z22" s="70">
        <v>10.658219999999998</v>
      </c>
      <c r="AA22" s="70">
        <f t="shared" si="31"/>
        <v>1.0918729754846277</v>
      </c>
      <c r="AB22" s="70">
        <v>-0.28424999999999834</v>
      </c>
      <c r="AC22" s="70">
        <f t="shared" si="32"/>
        <v>-0.030404984119773444</v>
      </c>
      <c r="AD22" s="70">
        <v>35.93085</v>
      </c>
      <c r="AE22" s="70">
        <f t="shared" si="33"/>
        <v>1.0379316238954783</v>
      </c>
      <c r="AF22" s="70">
        <v>25.01069</v>
      </c>
      <c r="AG22" s="70">
        <f t="shared" si="34"/>
        <v>1.7343154581194102</v>
      </c>
      <c r="AH22" s="70">
        <v>34.48836</v>
      </c>
      <c r="AI22" s="71">
        <f t="shared" si="35"/>
        <v>2.221698411569857</v>
      </c>
    </row>
    <row r="23" spans="3:35" s="65" customFormat="1" ht="21">
      <c r="C23" s="69" t="s">
        <v>27</v>
      </c>
      <c r="D23" s="70">
        <v>11.5</v>
      </c>
      <c r="E23" s="70">
        <f t="shared" si="20"/>
        <v>1.559110629067245</v>
      </c>
      <c r="F23" s="70">
        <v>4.5</v>
      </c>
      <c r="G23" s="70">
        <f t="shared" si="21"/>
        <v>0.8615738081562319</v>
      </c>
      <c r="H23" s="70">
        <v>17.1</v>
      </c>
      <c r="I23" s="70">
        <f t="shared" si="22"/>
        <v>2.59759987847486</v>
      </c>
      <c r="J23" s="70">
        <v>37</v>
      </c>
      <c r="K23" s="70">
        <f t="shared" si="23"/>
        <v>3.0347769028871396</v>
      </c>
      <c r="L23" s="70">
        <v>29</v>
      </c>
      <c r="M23" s="70">
        <f t="shared" si="24"/>
        <v>2.283284780725927</v>
      </c>
      <c r="N23" s="70">
        <v>39</v>
      </c>
      <c r="O23" s="59">
        <f t="shared" si="25"/>
        <v>2.636382072601906</v>
      </c>
      <c r="P23" s="70">
        <v>-6.6</v>
      </c>
      <c r="Q23" s="70">
        <f t="shared" si="26"/>
        <v>-0.4575707154742097</v>
      </c>
      <c r="R23" s="70">
        <v>43.9</v>
      </c>
      <c r="S23" s="70">
        <f t="shared" si="27"/>
        <v>3.566496059793647</v>
      </c>
      <c r="T23" s="70">
        <v>30</v>
      </c>
      <c r="U23" s="70">
        <f t="shared" si="28"/>
        <v>2.55449591280654</v>
      </c>
      <c r="V23" s="70">
        <v>44.70000000000001</v>
      </c>
      <c r="W23" s="70">
        <f t="shared" si="29"/>
        <v>3.9557522123893816</v>
      </c>
      <c r="X23" s="70">
        <v>25.32967</v>
      </c>
      <c r="Y23" s="70">
        <f t="shared" si="30"/>
        <v>2.5829419151508546</v>
      </c>
      <c r="Z23" s="70">
        <v>4.68217</v>
      </c>
      <c r="AA23" s="70">
        <f t="shared" si="31"/>
        <v>0.47966122763696567</v>
      </c>
      <c r="AB23" s="70">
        <v>8.750609999999998</v>
      </c>
      <c r="AC23" s="70">
        <f t="shared" si="32"/>
        <v>0.9360146282790931</v>
      </c>
      <c r="AD23" s="70">
        <v>37.20102</v>
      </c>
      <c r="AE23" s="70">
        <f t="shared" si="33"/>
        <v>1.0746229242884087</v>
      </c>
      <c r="AF23" s="70">
        <v>13.781700000000003</v>
      </c>
      <c r="AG23" s="70">
        <f t="shared" si="34"/>
        <v>0.9556639720521216</v>
      </c>
      <c r="AH23" s="70">
        <v>22.62399</v>
      </c>
      <c r="AI23" s="71">
        <f t="shared" si="35"/>
        <v>1.457410055055454</v>
      </c>
    </row>
    <row r="24" spans="3:35" s="65" customFormat="1" ht="21">
      <c r="C24" s="69" t="s">
        <v>24</v>
      </c>
      <c r="D24" s="70">
        <v>38.4</v>
      </c>
      <c r="E24" s="70">
        <f t="shared" si="20"/>
        <v>5.206073752711497</v>
      </c>
      <c r="F24" s="70">
        <v>0.9</v>
      </c>
      <c r="G24" s="70">
        <f t="shared" si="21"/>
        <v>0.1723147616312464</v>
      </c>
      <c r="H24" s="70">
        <v>1.4</v>
      </c>
      <c r="I24" s="70">
        <f t="shared" si="22"/>
        <v>0.21266899589852656</v>
      </c>
      <c r="J24" s="70">
        <v>-17.9</v>
      </c>
      <c r="K24" s="70">
        <f t="shared" si="23"/>
        <v>-1.4681758530183728</v>
      </c>
      <c r="L24" s="70">
        <v>1.1</v>
      </c>
      <c r="M24" s="70">
        <f t="shared" si="24"/>
        <v>0.08660735375167311</v>
      </c>
      <c r="N24" s="70">
        <v>9</v>
      </c>
      <c r="O24" s="59">
        <f t="shared" si="25"/>
        <v>0.6083958629081321</v>
      </c>
      <c r="P24" s="70">
        <v>56.6</v>
      </c>
      <c r="Q24" s="70">
        <f t="shared" si="26"/>
        <v>3.924015529672768</v>
      </c>
      <c r="R24" s="70">
        <v>13.9</v>
      </c>
      <c r="S24" s="70">
        <f t="shared" si="27"/>
        <v>1.1292550166544804</v>
      </c>
      <c r="T24" s="70">
        <v>63.4</v>
      </c>
      <c r="U24" s="70">
        <f t="shared" si="28"/>
        <v>5.398501362397821</v>
      </c>
      <c r="V24" s="70">
        <v>4.799999999999999</v>
      </c>
      <c r="W24" s="70">
        <f t="shared" si="29"/>
        <v>0.42477876106194684</v>
      </c>
      <c r="X24" s="70">
        <v>19.12338</v>
      </c>
      <c r="Y24" s="70">
        <f t="shared" si="30"/>
        <v>1.950068033312615</v>
      </c>
      <c r="Z24" s="70">
        <v>9.82287</v>
      </c>
      <c r="AA24" s="70">
        <f t="shared" si="31"/>
        <v>1.0062962009321152</v>
      </c>
      <c r="AB24" s="70">
        <v>6.859800000000001</v>
      </c>
      <c r="AC24" s="70">
        <f t="shared" si="32"/>
        <v>0.7337629201928694</v>
      </c>
      <c r="AD24" s="70">
        <v>16.45292</v>
      </c>
      <c r="AE24" s="70">
        <f t="shared" si="33"/>
        <v>0.4752741995645076</v>
      </c>
      <c r="AF24" s="70">
        <v>8.89867</v>
      </c>
      <c r="AG24" s="70">
        <f t="shared" si="34"/>
        <v>0.6170601825740694</v>
      </c>
      <c r="AH24" s="70">
        <v>11.995659999999999</v>
      </c>
      <c r="AI24" s="71">
        <f t="shared" si="35"/>
        <v>0.7727458994203281</v>
      </c>
    </row>
    <row r="25" spans="3:35" s="65" customFormat="1" ht="21">
      <c r="C25" s="69" t="s">
        <v>22</v>
      </c>
      <c r="D25" s="70">
        <v>3</v>
      </c>
      <c r="E25" s="70">
        <f t="shared" si="20"/>
        <v>0.4067245119305857</v>
      </c>
      <c r="F25" s="70">
        <v>0.2</v>
      </c>
      <c r="G25" s="70">
        <f t="shared" si="21"/>
        <v>0.038292169251388085</v>
      </c>
      <c r="H25" s="70">
        <v>0.3</v>
      </c>
      <c r="I25" s="70">
        <f t="shared" si="22"/>
        <v>0.045571927692541404</v>
      </c>
      <c r="J25" s="70">
        <v>14.3</v>
      </c>
      <c r="K25" s="70">
        <f t="shared" si="23"/>
        <v>1.1729002624671918</v>
      </c>
      <c r="L25" s="70">
        <v>36.8</v>
      </c>
      <c r="M25" s="70">
        <f t="shared" si="24"/>
        <v>2.8974096527832454</v>
      </c>
      <c r="N25" s="70">
        <v>27.3</v>
      </c>
      <c r="O25" s="59">
        <f t="shared" si="25"/>
        <v>1.8454674508213345</v>
      </c>
      <c r="P25" s="70">
        <v>130</v>
      </c>
      <c r="Q25" s="70">
        <f t="shared" si="26"/>
        <v>9.012756516916252</v>
      </c>
      <c r="R25" s="70">
        <v>100.5</v>
      </c>
      <c r="S25" s="70">
        <f t="shared" si="27"/>
        <v>8.164757494516207</v>
      </c>
      <c r="T25" s="70">
        <v>-27.6</v>
      </c>
      <c r="U25" s="70">
        <f t="shared" si="28"/>
        <v>-2.350136239782017</v>
      </c>
      <c r="V25" s="70">
        <v>12.399999999999999</v>
      </c>
      <c r="W25" s="70">
        <f t="shared" si="29"/>
        <v>1.0973451327433628</v>
      </c>
      <c r="X25" s="70">
        <v>7.71865</v>
      </c>
      <c r="Y25" s="70">
        <f t="shared" si="30"/>
        <v>0.7870937368461232</v>
      </c>
      <c r="Z25" s="70">
        <v>27.99038</v>
      </c>
      <c r="AA25" s="70">
        <f t="shared" si="31"/>
        <v>2.8674524916492077</v>
      </c>
      <c r="AB25" s="70">
        <v>15.20464</v>
      </c>
      <c r="AC25" s="70">
        <f t="shared" si="32"/>
        <v>1.62637409937335</v>
      </c>
      <c r="AD25" s="70">
        <v>11.09524</v>
      </c>
      <c r="AE25" s="70">
        <f t="shared" si="33"/>
        <v>0.32050732088748435</v>
      </c>
      <c r="AF25" s="70">
        <v>32.33256</v>
      </c>
      <c r="AG25" s="70">
        <f t="shared" si="34"/>
        <v>2.242035649899036</v>
      </c>
      <c r="AH25" s="70">
        <v>11.87617</v>
      </c>
      <c r="AI25" s="71">
        <f t="shared" si="35"/>
        <v>0.7650484982334209</v>
      </c>
    </row>
    <row r="26" spans="3:35" s="65" customFormat="1" ht="21">
      <c r="C26" s="69" t="s">
        <v>28</v>
      </c>
      <c r="D26" s="70">
        <v>2.1</v>
      </c>
      <c r="E26" s="70">
        <f t="shared" si="20"/>
        <v>0.28470715835141</v>
      </c>
      <c r="F26" s="70">
        <v>1.6</v>
      </c>
      <c r="G26" s="70">
        <f t="shared" si="21"/>
        <v>0.3063373540111047</v>
      </c>
      <c r="H26" s="70">
        <v>2.2</v>
      </c>
      <c r="I26" s="70">
        <f t="shared" si="22"/>
        <v>0.3341941364119703</v>
      </c>
      <c r="J26" s="70">
        <v>13.2</v>
      </c>
      <c r="K26" s="70">
        <f t="shared" si="23"/>
        <v>1.0826771653543308</v>
      </c>
      <c r="L26" s="70">
        <v>-8.1</v>
      </c>
      <c r="M26" s="70">
        <f t="shared" si="24"/>
        <v>-0.6377450594441383</v>
      </c>
      <c r="N26" s="70">
        <v>-5.2</v>
      </c>
      <c r="O26" s="59">
        <f t="shared" si="25"/>
        <v>-0.35151760968025414</v>
      </c>
      <c r="P26" s="70">
        <v>6</v>
      </c>
      <c r="Q26" s="70">
        <f t="shared" si="26"/>
        <v>0.41597337770382703</v>
      </c>
      <c r="R26" s="70">
        <v>-27.8</v>
      </c>
      <c r="S26" s="70">
        <f t="shared" si="27"/>
        <v>-2.2585100333089607</v>
      </c>
      <c r="T26" s="70">
        <v>1.2</v>
      </c>
      <c r="U26" s="70">
        <f t="shared" si="28"/>
        <v>0.10217983651226159</v>
      </c>
      <c r="V26" s="70">
        <v>0.1</v>
      </c>
      <c r="W26" s="70">
        <f t="shared" si="29"/>
        <v>0.008849557522123894</v>
      </c>
      <c r="X26" s="70">
        <v>3.2429</v>
      </c>
      <c r="Y26" s="70">
        <f t="shared" si="30"/>
        <v>0.33068817464430866</v>
      </c>
      <c r="Z26" s="70">
        <v>0.5270100000000001</v>
      </c>
      <c r="AA26" s="70">
        <f t="shared" si="31"/>
        <v>0.05398912546467927</v>
      </c>
      <c r="AB26" s="70">
        <v>-1.02123</v>
      </c>
      <c r="AC26" s="70">
        <f t="shared" si="32"/>
        <v>-0.1092365239494685</v>
      </c>
      <c r="AD26" s="70">
        <v>-3.83915</v>
      </c>
      <c r="AE26" s="70">
        <f t="shared" si="33"/>
        <v>-0.11090122259502141</v>
      </c>
      <c r="AF26" s="70">
        <v>4.2162</v>
      </c>
      <c r="AG26" s="70">
        <f t="shared" si="34"/>
        <v>0.2923638186120837</v>
      </c>
      <c r="AH26" s="70">
        <v>6.10057</v>
      </c>
      <c r="AI26" s="71">
        <f t="shared" si="35"/>
        <v>0.39299133616880366</v>
      </c>
    </row>
    <row r="27" spans="3:35" s="65" customFormat="1" ht="21">
      <c r="C27" s="69" t="s">
        <v>25</v>
      </c>
      <c r="D27" s="70">
        <v>0</v>
      </c>
      <c r="E27" s="70">
        <f t="shared" si="20"/>
        <v>0</v>
      </c>
      <c r="F27" s="70">
        <v>0</v>
      </c>
      <c r="G27" s="70">
        <f t="shared" si="21"/>
        <v>0</v>
      </c>
      <c r="H27" s="70">
        <v>0</v>
      </c>
      <c r="I27" s="70">
        <f t="shared" si="22"/>
        <v>0</v>
      </c>
      <c r="J27" s="70">
        <v>15</v>
      </c>
      <c r="K27" s="70">
        <f t="shared" si="23"/>
        <v>1.2303149606299215</v>
      </c>
      <c r="L27" s="70">
        <v>136.9</v>
      </c>
      <c r="M27" s="70">
        <f t="shared" si="24"/>
        <v>10.778678844185498</v>
      </c>
      <c r="N27" s="70">
        <v>194.1</v>
      </c>
      <c r="O27" s="59">
        <f t="shared" si="25"/>
        <v>13.121070776718716</v>
      </c>
      <c r="P27" s="70">
        <v>-4.4</v>
      </c>
      <c r="Q27" s="70">
        <f t="shared" si="26"/>
        <v>-0.3050471436494731</v>
      </c>
      <c r="R27" s="70">
        <v>24.4</v>
      </c>
      <c r="S27" s="70">
        <f t="shared" si="27"/>
        <v>1.9822893817531884</v>
      </c>
      <c r="T27" s="70">
        <v>39.8</v>
      </c>
      <c r="U27" s="70">
        <f t="shared" si="28"/>
        <v>3.388964577656676</v>
      </c>
      <c r="V27" s="70">
        <v>13.4</v>
      </c>
      <c r="W27" s="70">
        <f t="shared" si="29"/>
        <v>1.1858407079646018</v>
      </c>
      <c r="X27" s="70">
        <v>-63.425850000000004</v>
      </c>
      <c r="Y27" s="70">
        <f t="shared" si="30"/>
        <v>-6.467722890549732</v>
      </c>
      <c r="Z27" s="70">
        <v>126.0967</v>
      </c>
      <c r="AA27" s="70">
        <f t="shared" si="31"/>
        <v>12.917877378004253</v>
      </c>
      <c r="AB27" s="70">
        <v>80.90532</v>
      </c>
      <c r="AC27" s="70">
        <f t="shared" si="32"/>
        <v>8.654089603536336</v>
      </c>
      <c r="AD27" s="70">
        <v>110.56017</v>
      </c>
      <c r="AE27" s="70">
        <f t="shared" si="33"/>
        <v>3.193742891867577</v>
      </c>
      <c r="AF27" s="70">
        <v>-85.64115</v>
      </c>
      <c r="AG27" s="70">
        <f t="shared" si="34"/>
        <v>-5.938611461583951</v>
      </c>
      <c r="AH27" s="70">
        <v>0</v>
      </c>
      <c r="AI27" s="71">
        <f t="shared" si="35"/>
        <v>0</v>
      </c>
    </row>
    <row r="28" spans="3:35" ht="21">
      <c r="C28" s="69" t="s">
        <v>21</v>
      </c>
      <c r="D28" s="70">
        <v>5.5</v>
      </c>
      <c r="E28" s="70">
        <f t="shared" si="20"/>
        <v>0.7456616052060737</v>
      </c>
      <c r="F28" s="70">
        <v>2.1</v>
      </c>
      <c r="G28" s="70">
        <f t="shared" si="21"/>
        <v>0.402067777139575</v>
      </c>
      <c r="H28" s="70">
        <v>34.9</v>
      </c>
      <c r="I28" s="70">
        <f t="shared" si="22"/>
        <v>5.301534254898983</v>
      </c>
      <c r="J28" s="70">
        <v>6.9</v>
      </c>
      <c r="K28" s="70">
        <f t="shared" si="23"/>
        <v>0.5659448818897639</v>
      </c>
      <c r="L28" s="70">
        <v>4.8</v>
      </c>
      <c r="M28" s="70">
        <f t="shared" si="24"/>
        <v>0.37792299818911895</v>
      </c>
      <c r="N28" s="70">
        <v>7.4</v>
      </c>
      <c r="O28" s="59">
        <f t="shared" si="25"/>
        <v>0.5002365983911309</v>
      </c>
      <c r="P28" s="70">
        <v>1.5</v>
      </c>
      <c r="Q28" s="70">
        <f t="shared" si="26"/>
        <v>0.10399334442595676</v>
      </c>
      <c r="R28" s="70">
        <v>48.7</v>
      </c>
      <c r="S28" s="70">
        <f t="shared" si="27"/>
        <v>3.9564546266959133</v>
      </c>
      <c r="T28" s="70">
        <v>0.2</v>
      </c>
      <c r="U28" s="70">
        <f t="shared" si="28"/>
        <v>0.0170299727520436</v>
      </c>
      <c r="V28" s="70">
        <v>-31.7</v>
      </c>
      <c r="W28" s="70">
        <f t="shared" si="29"/>
        <v>-2.8053097345132745</v>
      </c>
      <c r="X28" s="70">
        <v>5.1441</v>
      </c>
      <c r="Y28" s="70">
        <f t="shared" si="30"/>
        <v>0.5245592029318783</v>
      </c>
      <c r="Z28" s="70">
        <v>68.94036</v>
      </c>
      <c r="AA28" s="70">
        <f t="shared" si="31"/>
        <v>7.062541025066232</v>
      </c>
      <c r="AB28" s="70">
        <v>42.52975</v>
      </c>
      <c r="AC28" s="70">
        <f t="shared" si="32"/>
        <v>4.549222069896015</v>
      </c>
      <c r="AD28" s="70">
        <v>114.06237</v>
      </c>
      <c r="AE28" s="70">
        <f t="shared" si="33"/>
        <v>3.294910666445878</v>
      </c>
      <c r="AF28" s="70">
        <v>4.724149999999998</v>
      </c>
      <c r="AG28" s="70">
        <f t="shared" si="34"/>
        <v>0.3275865788378812</v>
      </c>
      <c r="AH28" s="70">
        <v>-2.7063799999999993</v>
      </c>
      <c r="AI28" s="71">
        <f t="shared" si="35"/>
        <v>-0.17434172419634994</v>
      </c>
    </row>
    <row r="29" spans="3:35" ht="21">
      <c r="C29" s="69" t="s">
        <v>30</v>
      </c>
      <c r="D29" s="70">
        <v>21.4</v>
      </c>
      <c r="E29" s="70">
        <f t="shared" si="20"/>
        <v>2.901301518438178</v>
      </c>
      <c r="F29" s="70">
        <v>5.5</v>
      </c>
      <c r="G29" s="70">
        <f t="shared" si="21"/>
        <v>1.0530346544131723</v>
      </c>
      <c r="H29" s="70">
        <v>27.4</v>
      </c>
      <c r="I29" s="70">
        <f t="shared" si="22"/>
        <v>4.162236062585448</v>
      </c>
      <c r="J29" s="70">
        <v>-5.2</v>
      </c>
      <c r="K29" s="70">
        <f t="shared" si="23"/>
        <v>-0.4265091863517061</v>
      </c>
      <c r="L29" s="70">
        <v>11.7</v>
      </c>
      <c r="M29" s="70">
        <f t="shared" si="24"/>
        <v>0.9211873080859775</v>
      </c>
      <c r="N29" s="70">
        <v>31.9</v>
      </c>
      <c r="O29" s="59">
        <f t="shared" si="25"/>
        <v>2.1564253363077124</v>
      </c>
      <c r="P29" s="70">
        <v>13</v>
      </c>
      <c r="Q29" s="70">
        <f t="shared" si="26"/>
        <v>0.9012756516916252</v>
      </c>
      <c r="R29" s="70">
        <v>14.8</v>
      </c>
      <c r="S29" s="70">
        <f t="shared" si="27"/>
        <v>1.2023722479486554</v>
      </c>
      <c r="T29" s="70">
        <v>36.4</v>
      </c>
      <c r="U29" s="70">
        <f t="shared" si="28"/>
        <v>3.099455040871935</v>
      </c>
      <c r="V29" s="70">
        <v>-11.6</v>
      </c>
      <c r="W29" s="70">
        <f t="shared" si="29"/>
        <v>-1.0265486725663717</v>
      </c>
      <c r="X29" s="70">
        <v>42.25559</v>
      </c>
      <c r="Y29" s="70">
        <f t="shared" si="30"/>
        <v>4.308928405321873</v>
      </c>
      <c r="Z29" s="70">
        <v>-53.57620999999999</v>
      </c>
      <c r="AA29" s="70">
        <f t="shared" si="31"/>
        <v>-5.488572747408973</v>
      </c>
      <c r="AB29" s="70">
        <v>32.81083</v>
      </c>
      <c r="AC29" s="70">
        <f t="shared" si="32"/>
        <v>3.5096315395130766</v>
      </c>
      <c r="AD29" s="70">
        <v>37.409479999999995</v>
      </c>
      <c r="AE29" s="70">
        <f t="shared" si="33"/>
        <v>1.080644691831265</v>
      </c>
      <c r="AF29" s="70">
        <v>32.176</v>
      </c>
      <c r="AG29" s="70">
        <f t="shared" si="34"/>
        <v>2.231179314942936</v>
      </c>
      <c r="AH29" s="70">
        <v>-6.700129999999997</v>
      </c>
      <c r="AI29" s="71">
        <f t="shared" si="35"/>
        <v>-0.43161426574970624</v>
      </c>
    </row>
    <row r="30" spans="3:35" ht="21">
      <c r="C30" s="72" t="s">
        <v>31</v>
      </c>
      <c r="D30" s="73">
        <v>52.4</v>
      </c>
      <c r="E30" s="73">
        <f t="shared" si="20"/>
        <v>7.10412147505423</v>
      </c>
      <c r="F30" s="73">
        <v>64.8</v>
      </c>
      <c r="G30" s="73">
        <f t="shared" si="21"/>
        <v>12.406662837449739</v>
      </c>
      <c r="H30" s="73">
        <v>93.3</v>
      </c>
      <c r="I30" s="73">
        <f t="shared" si="22"/>
        <v>14.172869512380377</v>
      </c>
      <c r="J30" s="73">
        <v>362.8</v>
      </c>
      <c r="K30" s="73">
        <f t="shared" si="23"/>
        <v>29.757217847769034</v>
      </c>
      <c r="L30" s="73">
        <v>295.7</v>
      </c>
      <c r="M30" s="73">
        <f t="shared" si="24"/>
        <v>23.281631367608853</v>
      </c>
      <c r="N30" s="73">
        <v>276.8</v>
      </c>
      <c r="O30" s="74">
        <f t="shared" si="25"/>
        <v>18.711552761441222</v>
      </c>
      <c r="P30" s="73">
        <v>4</v>
      </c>
      <c r="Q30" s="73">
        <f t="shared" si="26"/>
        <v>0.27731558513588467</v>
      </c>
      <c r="R30" s="73">
        <v>15.1</v>
      </c>
      <c r="S30" s="73">
        <f t="shared" si="27"/>
        <v>1.226744658380047</v>
      </c>
      <c r="T30" s="73">
        <v>-16.8</v>
      </c>
      <c r="U30" s="73">
        <f t="shared" si="28"/>
        <v>-1.4305177111716625</v>
      </c>
      <c r="V30" s="73">
        <v>-43.7</v>
      </c>
      <c r="W30" s="73">
        <f t="shared" si="29"/>
        <v>-3.867256637168142</v>
      </c>
      <c r="X30" s="73">
        <v>-17.743440000000003</v>
      </c>
      <c r="Y30" s="73">
        <f t="shared" si="30"/>
        <v>-1.8093514402265913</v>
      </c>
      <c r="Z30" s="73">
        <v>-26.74833</v>
      </c>
      <c r="AA30" s="73">
        <f t="shared" si="31"/>
        <v>-2.740211655074181</v>
      </c>
      <c r="AB30" s="73">
        <v>-10.028459999999999</v>
      </c>
      <c r="AC30" s="73">
        <f t="shared" si="32"/>
        <v>-1.0727006756228143</v>
      </c>
      <c r="AD30" s="73">
        <v>-10.47821</v>
      </c>
      <c r="AE30" s="73">
        <f t="shared" si="33"/>
        <v>-0.3026832240489117</v>
      </c>
      <c r="AF30" s="73">
        <v>11.487419999999998</v>
      </c>
      <c r="AG30" s="73">
        <f t="shared" si="34"/>
        <v>0.796571789099384</v>
      </c>
      <c r="AH30" s="73">
        <v>-19.56798</v>
      </c>
      <c r="AI30" s="75">
        <f t="shared" si="35"/>
        <v>-1.2605455893997488</v>
      </c>
    </row>
    <row r="31" spans="3:35" s="65" customFormat="1" ht="21.75" thickBot="1">
      <c r="C31" s="76" t="s">
        <v>32</v>
      </c>
      <c r="D31" s="77">
        <v>37.5</v>
      </c>
      <c r="E31" s="77">
        <f t="shared" si="20"/>
        <v>5.084056399132321</v>
      </c>
      <c r="F31" s="77">
        <v>45.3</v>
      </c>
      <c r="G31" s="77">
        <f t="shared" si="21"/>
        <v>8.6731763354394</v>
      </c>
      <c r="H31" s="77">
        <v>44.1</v>
      </c>
      <c r="I31" s="77">
        <f t="shared" si="22"/>
        <v>6.699073370803586</v>
      </c>
      <c r="J31" s="77">
        <v>93.8</v>
      </c>
      <c r="K31" s="77">
        <f t="shared" si="23"/>
        <v>7.693569553805775</v>
      </c>
      <c r="L31" s="77">
        <v>101</v>
      </c>
      <c r="M31" s="77">
        <f t="shared" si="24"/>
        <v>7.952129753562712</v>
      </c>
      <c r="N31" s="77">
        <v>87.4</v>
      </c>
      <c r="O31" s="78">
        <f t="shared" si="25"/>
        <v>5.908199824241195</v>
      </c>
      <c r="P31" s="77">
        <v>156.7</v>
      </c>
      <c r="Q31" s="77">
        <f t="shared" si="26"/>
        <v>10.86383804769828</v>
      </c>
      <c r="R31" s="77">
        <v>120.9</v>
      </c>
      <c r="S31" s="77">
        <f t="shared" si="27"/>
        <v>9.822081403850841</v>
      </c>
      <c r="T31" s="77">
        <v>176.1</v>
      </c>
      <c r="U31" s="77">
        <f t="shared" si="28"/>
        <v>14.994891008174388</v>
      </c>
      <c r="V31" s="77">
        <v>97.5</v>
      </c>
      <c r="W31" s="77">
        <f t="shared" si="29"/>
        <v>8.628318584070795</v>
      </c>
      <c r="X31" s="77">
        <v>151.57791999999998</v>
      </c>
      <c r="Y31" s="77">
        <f t="shared" si="30"/>
        <v>15.456852101878269</v>
      </c>
      <c r="Z31" s="77">
        <v>103.27025</v>
      </c>
      <c r="AA31" s="77">
        <f t="shared" si="31"/>
        <v>10.579439638752193</v>
      </c>
      <c r="AB31" s="77">
        <v>97.39381</v>
      </c>
      <c r="AC31" s="77">
        <f t="shared" si="32"/>
        <v>10.417791544113454</v>
      </c>
      <c r="AD31" s="77">
        <v>69.76083999999999</v>
      </c>
      <c r="AE31" s="77">
        <f t="shared" si="33"/>
        <v>2.015175871027616</v>
      </c>
      <c r="AF31" s="77">
        <v>125.32547</v>
      </c>
      <c r="AG31" s="77">
        <f t="shared" si="34"/>
        <v>8.690439964554372</v>
      </c>
      <c r="AH31" s="77">
        <v>-17.727389999999996</v>
      </c>
      <c r="AI31" s="79">
        <f t="shared" si="35"/>
        <v>-1.1419770091787302</v>
      </c>
    </row>
    <row r="32" spans="3:26" ht="12.75" customHeight="1">
      <c r="C32" s="80" t="s">
        <v>42</v>
      </c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Z32" s="55"/>
    </row>
    <row r="33" spans="3:26" ht="12.75" customHeight="1">
      <c r="C33" s="80" t="s">
        <v>44</v>
      </c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Z33" s="55"/>
    </row>
    <row r="34" spans="3:27" ht="12.75" customHeight="1">
      <c r="C34" s="80" t="s">
        <v>34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</row>
    <row r="36" spans="4:27" ht="21"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</row>
    <row r="39" spans="4:27" ht="21"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</row>
    <row r="42" spans="4:27" ht="21"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</row>
  </sheetData>
  <sheetProtection/>
  <mergeCells count="3">
    <mergeCell ref="C1:AI1"/>
    <mergeCell ref="C2:AI2"/>
    <mergeCell ref="C3:AI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5" r:id="rId1"/>
  <ignoredErrors>
    <ignoredError sqref="U7:V7 Z7 X7" formulaRange="1"/>
    <ignoredError sqref="E14:AI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AE33"/>
  <sheetViews>
    <sheetView showGridLines="0" zoomScale="55" zoomScaleNormal="55" zoomScalePageLayoutView="0" workbookViewId="0" topLeftCell="A1">
      <pane xSplit="3" ySplit="7" topLeftCell="N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B10" sqref="AB10"/>
    </sheetView>
  </sheetViews>
  <sheetFormatPr defaultColWidth="11.421875" defaultRowHeight="15"/>
  <cols>
    <col min="1" max="1" width="3.140625" style="1" customWidth="1"/>
    <col min="2" max="2" width="0.85546875" style="1" customWidth="1"/>
    <col min="3" max="3" width="39.57421875" style="1" customWidth="1"/>
    <col min="4" max="4" width="13.421875" style="1" customWidth="1"/>
    <col min="5" max="5" width="10.57421875" style="1" customWidth="1"/>
    <col min="6" max="6" width="13.421875" style="1" customWidth="1"/>
    <col min="7" max="7" width="10.57421875" style="1" customWidth="1"/>
    <col min="8" max="8" width="13.421875" style="1" customWidth="1"/>
    <col min="9" max="9" width="10.57421875" style="1" customWidth="1"/>
    <col min="10" max="10" width="13.421875" style="1" customWidth="1"/>
    <col min="11" max="11" width="10.57421875" style="1" customWidth="1"/>
    <col min="12" max="12" width="13.421875" style="1" customWidth="1"/>
    <col min="13" max="13" width="10.57421875" style="1" customWidth="1"/>
    <col min="14" max="14" width="13.421875" style="32" customWidth="1"/>
    <col min="15" max="15" width="10.57421875" style="32" customWidth="1"/>
    <col min="16" max="16" width="13.421875" style="32" customWidth="1"/>
    <col min="17" max="17" width="10.57421875" style="32" customWidth="1"/>
    <col min="18" max="18" width="13.421875" style="32" customWidth="1"/>
    <col min="19" max="19" width="10.57421875" style="32" customWidth="1"/>
    <col min="20" max="20" width="13.421875" style="32" customWidth="1"/>
    <col min="21" max="21" width="10.57421875" style="32" customWidth="1"/>
    <col min="22" max="22" width="13.421875" style="32" customWidth="1"/>
    <col min="23" max="23" width="11.28125" style="32" customWidth="1"/>
    <col min="24" max="24" width="11.8515625" style="32" customWidth="1"/>
    <col min="25" max="25" width="10.57421875" style="1" customWidth="1"/>
    <col min="26" max="26" width="11.8515625" style="32" customWidth="1"/>
    <col min="27" max="27" width="10.57421875" style="1" customWidth="1"/>
    <col min="28" max="28" width="18.140625" style="1" customWidth="1"/>
    <col min="29" max="29" width="12.7109375" style="1" customWidth="1"/>
    <col min="30" max="30" width="17.8515625" style="1" customWidth="1"/>
    <col min="31" max="31" width="12.7109375" style="1" customWidth="1"/>
    <col min="32" max="16384" width="11.421875" style="1" customWidth="1"/>
  </cols>
  <sheetData>
    <row r="1" spans="2:31" ht="30.75"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2:31" ht="30.75">
      <c r="B2" s="2"/>
      <c r="C2" s="3" t="s">
        <v>38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2:31" ht="35.25" customHeight="1" thickBot="1">
      <c r="B3" s="2"/>
      <c r="C3" s="6" t="s">
        <v>1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33"/>
      <c r="Z3" s="7"/>
      <c r="AA3" s="7"/>
      <c r="AB3" s="7"/>
      <c r="AC3" s="7"/>
      <c r="AD3" s="7"/>
      <c r="AE3" s="7"/>
    </row>
    <row r="4" spans="2:31" ht="17.25" hidden="1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2"/>
      <c r="Z4" s="8"/>
      <c r="AA4" s="2"/>
      <c r="AB4" s="2"/>
      <c r="AC4" s="2"/>
      <c r="AD4" s="2"/>
      <c r="AE4" s="2"/>
    </row>
    <row r="5" spans="2:31" ht="51.75">
      <c r="B5" s="2"/>
      <c r="C5" s="9" t="s">
        <v>2</v>
      </c>
      <c r="D5" s="10">
        <v>2008</v>
      </c>
      <c r="E5" s="10" t="s">
        <v>3</v>
      </c>
      <c r="F5" s="10">
        <v>2009</v>
      </c>
      <c r="G5" s="10" t="s">
        <v>3</v>
      </c>
      <c r="H5" s="10">
        <v>2010</v>
      </c>
      <c r="I5" s="10" t="s">
        <v>3</v>
      </c>
      <c r="J5" s="10">
        <v>2011</v>
      </c>
      <c r="K5" s="10" t="s">
        <v>3</v>
      </c>
      <c r="L5" s="10">
        <v>2012</v>
      </c>
      <c r="M5" s="10" t="s">
        <v>3</v>
      </c>
      <c r="N5" s="10">
        <v>2013</v>
      </c>
      <c r="O5" s="10" t="s">
        <v>3</v>
      </c>
      <c r="P5" s="10">
        <v>2014</v>
      </c>
      <c r="Q5" s="10" t="s">
        <v>3</v>
      </c>
      <c r="R5" s="10">
        <v>2015</v>
      </c>
      <c r="S5" s="10" t="s">
        <v>3</v>
      </c>
      <c r="T5" s="10" t="s">
        <v>4</v>
      </c>
      <c r="U5" s="10" t="s">
        <v>3</v>
      </c>
      <c r="V5" s="10" t="s">
        <v>5</v>
      </c>
      <c r="W5" s="10" t="s">
        <v>3</v>
      </c>
      <c r="X5" s="10" t="s">
        <v>6</v>
      </c>
      <c r="Y5" s="10" t="s">
        <v>3</v>
      </c>
      <c r="Z5" s="10" t="s">
        <v>35</v>
      </c>
      <c r="AA5" s="10" t="s">
        <v>3</v>
      </c>
      <c r="AB5" s="34" t="s">
        <v>36</v>
      </c>
      <c r="AC5" s="35" t="s">
        <v>3</v>
      </c>
      <c r="AD5" s="34" t="s">
        <v>37</v>
      </c>
      <c r="AE5" s="35" t="s">
        <v>3</v>
      </c>
    </row>
    <row r="6" spans="2:31" ht="28.5" customHeight="1">
      <c r="B6" s="2"/>
      <c r="C6" s="11" t="s">
        <v>7</v>
      </c>
      <c r="D6" s="12">
        <f aca="true" t="shared" si="0" ref="D6:AE6">+D7+D14</f>
        <v>737.6</v>
      </c>
      <c r="E6" s="12">
        <f t="shared" si="0"/>
        <v>100</v>
      </c>
      <c r="F6" s="12">
        <f t="shared" si="0"/>
        <v>522.3</v>
      </c>
      <c r="G6" s="12">
        <f t="shared" si="0"/>
        <v>100</v>
      </c>
      <c r="H6" s="12">
        <f t="shared" si="0"/>
        <v>658.2999999999998</v>
      </c>
      <c r="I6" s="12">
        <f t="shared" si="0"/>
        <v>100.00000000000001</v>
      </c>
      <c r="J6" s="12">
        <f t="shared" si="0"/>
        <v>1219.1999999999998</v>
      </c>
      <c r="K6" s="12">
        <f t="shared" si="0"/>
        <v>100.00000000000001</v>
      </c>
      <c r="L6" s="12">
        <f t="shared" si="0"/>
        <v>1270.1</v>
      </c>
      <c r="M6" s="12">
        <f t="shared" si="0"/>
        <v>99.99999999999999</v>
      </c>
      <c r="N6" s="12">
        <f t="shared" si="0"/>
        <v>1479.3</v>
      </c>
      <c r="O6" s="12">
        <f t="shared" si="0"/>
        <v>100</v>
      </c>
      <c r="P6" s="12">
        <f t="shared" si="0"/>
        <v>1442.4000000000003</v>
      </c>
      <c r="Q6" s="12">
        <f t="shared" si="0"/>
        <v>100.00000000000001</v>
      </c>
      <c r="R6" s="12">
        <f t="shared" si="0"/>
        <v>1230.9</v>
      </c>
      <c r="S6" s="12">
        <f t="shared" si="0"/>
        <v>100</v>
      </c>
      <c r="T6" s="12">
        <f t="shared" si="0"/>
        <v>1174.4</v>
      </c>
      <c r="U6" s="12">
        <f t="shared" si="0"/>
        <v>99.99999999999997</v>
      </c>
      <c r="V6" s="12">
        <f t="shared" si="0"/>
        <v>1129.9760737602344</v>
      </c>
      <c r="W6" s="12">
        <f t="shared" si="0"/>
        <v>99.92999999999999</v>
      </c>
      <c r="X6" s="12">
        <f t="shared" si="0"/>
        <v>993.8999999999999</v>
      </c>
      <c r="Y6" s="12">
        <f t="shared" si="0"/>
        <v>99.99999999999999</v>
      </c>
      <c r="Z6" s="12">
        <f t="shared" si="0"/>
        <v>998.2</v>
      </c>
      <c r="AA6" s="12">
        <f t="shared" si="0"/>
        <v>100</v>
      </c>
      <c r="AB6" s="36">
        <f t="shared" si="0"/>
        <v>632.2</v>
      </c>
      <c r="AC6" s="36">
        <f t="shared" si="0"/>
        <v>100.02600000000002</v>
      </c>
      <c r="AD6" s="36">
        <f t="shared" si="0"/>
        <v>281.4</v>
      </c>
      <c r="AE6" s="37">
        <f t="shared" si="0"/>
        <v>99.975</v>
      </c>
    </row>
    <row r="7" spans="2:31" ht="51">
      <c r="B7" s="13"/>
      <c r="C7" s="14" t="s">
        <v>8</v>
      </c>
      <c r="D7" s="15">
        <f aca="true" t="shared" si="1" ref="D7:Y7">SUM(D8:D13)</f>
        <v>84.00000000000001</v>
      </c>
      <c r="E7" s="15">
        <f t="shared" si="1"/>
        <v>11.4</v>
      </c>
      <c r="F7" s="15">
        <f t="shared" si="1"/>
        <v>58.2</v>
      </c>
      <c r="G7" s="15">
        <f t="shared" si="1"/>
        <v>11.100000000000001</v>
      </c>
      <c r="H7" s="15">
        <f t="shared" si="1"/>
        <v>-22.7</v>
      </c>
      <c r="I7" s="15">
        <f t="shared" si="1"/>
        <v>-3.5</v>
      </c>
      <c r="J7" s="15">
        <f t="shared" si="1"/>
        <v>60.1</v>
      </c>
      <c r="K7" s="15">
        <f t="shared" si="1"/>
        <v>4.9</v>
      </c>
      <c r="L7" s="15">
        <f t="shared" si="1"/>
        <v>99.39999999999999</v>
      </c>
      <c r="M7" s="15">
        <f t="shared" si="1"/>
        <v>7.800000000000001</v>
      </c>
      <c r="N7" s="15">
        <f t="shared" si="1"/>
        <v>139.29999999999998</v>
      </c>
      <c r="O7" s="15">
        <f t="shared" si="1"/>
        <v>9.399999999999999</v>
      </c>
      <c r="P7" s="15">
        <f t="shared" si="1"/>
        <v>108.7</v>
      </c>
      <c r="Q7" s="15">
        <f t="shared" si="1"/>
        <v>7.499999999999999</v>
      </c>
      <c r="R7" s="15">
        <f t="shared" si="1"/>
        <v>138.60000000000002</v>
      </c>
      <c r="S7" s="15">
        <f t="shared" si="1"/>
        <v>11.299999999999999</v>
      </c>
      <c r="T7" s="15">
        <f t="shared" si="1"/>
        <v>88.60000000000001</v>
      </c>
      <c r="U7" s="15">
        <f t="shared" si="1"/>
        <v>7.500000000000001</v>
      </c>
      <c r="V7" s="15">
        <f t="shared" si="1"/>
        <v>80.99999999999999</v>
      </c>
      <c r="W7" s="15">
        <f t="shared" si="1"/>
        <v>7.1</v>
      </c>
      <c r="X7" s="15">
        <f t="shared" si="1"/>
        <v>146.4</v>
      </c>
      <c r="Y7" s="15">
        <f t="shared" si="1"/>
        <v>14.7</v>
      </c>
      <c r="Z7" s="15">
        <f>SUM(Z8:Z13)</f>
        <v>83.4</v>
      </c>
      <c r="AA7" s="15">
        <v>8.2</v>
      </c>
      <c r="AB7" s="38">
        <f>SUM(AB8:AB13)</f>
        <v>72.8</v>
      </c>
      <c r="AC7" s="38">
        <f>SUM(AC8:AC13)</f>
        <v>11.515</v>
      </c>
      <c r="AD7" s="38">
        <f>SUM(AD8:AD13)</f>
        <v>12.1</v>
      </c>
      <c r="AE7" s="39">
        <f>SUM(AE8:AE13)</f>
        <v>9.383000000000001</v>
      </c>
    </row>
    <row r="8" spans="2:31" ht="20.25">
      <c r="B8" s="2"/>
      <c r="C8" s="16" t="s">
        <v>9</v>
      </c>
      <c r="D8" s="17">
        <v>8.7</v>
      </c>
      <c r="E8" s="17">
        <v>1.2</v>
      </c>
      <c r="F8" s="17">
        <v>5.2</v>
      </c>
      <c r="G8" s="17">
        <v>1</v>
      </c>
      <c r="H8" s="17">
        <v>8.9</v>
      </c>
      <c r="I8" s="17">
        <v>1.4</v>
      </c>
      <c r="J8" s="17">
        <v>15.1</v>
      </c>
      <c r="K8" s="17">
        <v>1.2</v>
      </c>
      <c r="L8" s="17">
        <v>27.7</v>
      </c>
      <c r="M8" s="17">
        <v>2.2</v>
      </c>
      <c r="N8" s="17">
        <v>8.9</v>
      </c>
      <c r="O8" s="17">
        <v>0.6</v>
      </c>
      <c r="P8" s="17">
        <v>26.5</v>
      </c>
      <c r="Q8" s="17">
        <v>1.8</v>
      </c>
      <c r="R8" s="17">
        <v>53.4</v>
      </c>
      <c r="S8" s="17">
        <v>4.3</v>
      </c>
      <c r="T8" s="17">
        <v>18.6</v>
      </c>
      <c r="U8" s="17">
        <v>1.6</v>
      </c>
      <c r="V8" s="17">
        <v>-23.900000000000006</v>
      </c>
      <c r="W8" s="17">
        <v>-2.12</v>
      </c>
      <c r="X8" s="17">
        <v>52.7</v>
      </c>
      <c r="Y8" s="17">
        <v>5.3</v>
      </c>
      <c r="Z8" s="17">
        <v>31</v>
      </c>
      <c r="AA8" s="17">
        <v>3.11</v>
      </c>
      <c r="AB8" s="40">
        <v>24.2</v>
      </c>
      <c r="AC8" s="40">
        <v>3.828</v>
      </c>
      <c r="AD8" s="40">
        <v>10.5</v>
      </c>
      <c r="AE8" s="41">
        <v>3.5</v>
      </c>
    </row>
    <row r="9" spans="2:31" ht="20.25">
      <c r="B9" s="2"/>
      <c r="C9" s="18" t="s">
        <v>10</v>
      </c>
      <c r="D9" s="19">
        <v>2.7</v>
      </c>
      <c r="E9" s="19">
        <v>0.4</v>
      </c>
      <c r="F9" s="19">
        <v>31.3</v>
      </c>
      <c r="G9" s="19">
        <v>6</v>
      </c>
      <c r="H9" s="19">
        <v>-35.4</v>
      </c>
      <c r="I9" s="19">
        <v>-5.4</v>
      </c>
      <c r="J9" s="19">
        <v>15.9</v>
      </c>
      <c r="K9" s="19">
        <v>1.3</v>
      </c>
      <c r="L9" s="19">
        <v>22.9</v>
      </c>
      <c r="M9" s="19">
        <v>1.8</v>
      </c>
      <c r="N9" s="19">
        <v>61.1</v>
      </c>
      <c r="O9" s="19">
        <v>4.1</v>
      </c>
      <c r="P9" s="19">
        <v>31.3</v>
      </c>
      <c r="Q9" s="19">
        <v>2.2</v>
      </c>
      <c r="R9" s="19">
        <v>62.2</v>
      </c>
      <c r="S9" s="19">
        <v>5.1</v>
      </c>
      <c r="T9" s="19">
        <v>30.8</v>
      </c>
      <c r="U9" s="19">
        <v>2.6</v>
      </c>
      <c r="V9" s="19">
        <v>14.3</v>
      </c>
      <c r="W9" s="19">
        <v>1.2</v>
      </c>
      <c r="X9" s="19">
        <v>33.7</v>
      </c>
      <c r="Y9" s="19">
        <v>3.4</v>
      </c>
      <c r="Z9" s="19">
        <v>26.099999999999998</v>
      </c>
      <c r="AA9" s="19">
        <v>2.61</v>
      </c>
      <c r="AB9" s="42">
        <v>27</v>
      </c>
      <c r="AC9" s="42">
        <v>4.271</v>
      </c>
      <c r="AD9" s="42">
        <v>2.2</v>
      </c>
      <c r="AE9" s="43">
        <v>3</v>
      </c>
    </row>
    <row r="10" spans="2:31" ht="20.25">
      <c r="B10" s="2"/>
      <c r="C10" s="18" t="s">
        <v>11</v>
      </c>
      <c r="D10" s="19">
        <v>66.4</v>
      </c>
      <c r="E10" s="19">
        <v>9</v>
      </c>
      <c r="F10" s="19">
        <v>12</v>
      </c>
      <c r="G10" s="19">
        <v>2.3</v>
      </c>
      <c r="H10" s="19">
        <v>0.8</v>
      </c>
      <c r="I10" s="19">
        <v>0.1</v>
      </c>
      <c r="J10" s="19">
        <v>20.3</v>
      </c>
      <c r="K10" s="19">
        <v>1.7</v>
      </c>
      <c r="L10" s="19">
        <v>5.7</v>
      </c>
      <c r="M10" s="19">
        <v>0.4</v>
      </c>
      <c r="N10" s="19">
        <v>10.7</v>
      </c>
      <c r="O10" s="19">
        <v>0.7</v>
      </c>
      <c r="P10" s="19">
        <v>37.6</v>
      </c>
      <c r="Q10" s="19">
        <v>2.6</v>
      </c>
      <c r="R10" s="19">
        <v>13</v>
      </c>
      <c r="S10" s="19">
        <v>1.1</v>
      </c>
      <c r="T10" s="19">
        <v>-14.8</v>
      </c>
      <c r="U10" s="19">
        <v>-1.3</v>
      </c>
      <c r="V10" s="19">
        <v>-1.5999999999999988</v>
      </c>
      <c r="W10" s="19">
        <v>-0.14</v>
      </c>
      <c r="X10" s="19">
        <v>27.9</v>
      </c>
      <c r="Y10" s="19">
        <v>2.8</v>
      </c>
      <c r="Z10" s="19">
        <v>17</v>
      </c>
      <c r="AA10" s="19">
        <v>1.7</v>
      </c>
      <c r="AB10" s="42">
        <v>7</v>
      </c>
      <c r="AC10" s="42">
        <v>1.107</v>
      </c>
      <c r="AD10" s="42">
        <v>1.7999999999999998</v>
      </c>
      <c r="AE10" s="43">
        <v>1.8</v>
      </c>
    </row>
    <row r="11" spans="2:31" ht="20.25">
      <c r="B11" s="2"/>
      <c r="C11" s="18" t="s">
        <v>12</v>
      </c>
      <c r="D11" s="19">
        <v>5.9</v>
      </c>
      <c r="E11" s="19">
        <v>0.8</v>
      </c>
      <c r="F11" s="19">
        <v>9.6</v>
      </c>
      <c r="G11" s="19">
        <v>1.8</v>
      </c>
      <c r="H11" s="19">
        <v>2.5</v>
      </c>
      <c r="I11" s="19">
        <v>0.4</v>
      </c>
      <c r="J11" s="19">
        <v>8.2</v>
      </c>
      <c r="K11" s="19">
        <v>0.7</v>
      </c>
      <c r="L11" s="19">
        <v>25.7</v>
      </c>
      <c r="M11" s="19">
        <v>2</v>
      </c>
      <c r="N11" s="19">
        <v>56.7</v>
      </c>
      <c r="O11" s="19">
        <v>3.8</v>
      </c>
      <c r="P11" s="19">
        <v>8.5</v>
      </c>
      <c r="Q11" s="19">
        <v>0.6</v>
      </c>
      <c r="R11" s="19">
        <v>5.3</v>
      </c>
      <c r="S11" s="19">
        <v>0.4</v>
      </c>
      <c r="T11" s="19">
        <v>51.7</v>
      </c>
      <c r="U11" s="19">
        <v>4.4</v>
      </c>
      <c r="V11" s="19">
        <v>87.6</v>
      </c>
      <c r="W11" s="19">
        <v>7.75</v>
      </c>
      <c r="X11" s="19">
        <v>29.2</v>
      </c>
      <c r="Y11" s="19">
        <v>2.9</v>
      </c>
      <c r="Z11" s="19">
        <v>6.699999999999999</v>
      </c>
      <c r="AA11" s="19">
        <v>0.6</v>
      </c>
      <c r="AB11" s="42">
        <v>8.1</v>
      </c>
      <c r="AC11" s="42">
        <v>1.281</v>
      </c>
      <c r="AD11" s="42">
        <v>0.6</v>
      </c>
      <c r="AE11" s="43">
        <v>0.8</v>
      </c>
    </row>
    <row r="12" spans="2:31" ht="20.25">
      <c r="B12" s="2"/>
      <c r="C12" s="18" t="s">
        <v>13</v>
      </c>
      <c r="D12" s="19">
        <v>0</v>
      </c>
      <c r="E12" s="19">
        <v>0</v>
      </c>
      <c r="F12" s="19">
        <v>0</v>
      </c>
      <c r="G12" s="19">
        <v>0</v>
      </c>
      <c r="H12" s="19">
        <v>0.3</v>
      </c>
      <c r="I12" s="19">
        <v>0</v>
      </c>
      <c r="J12" s="19">
        <v>0.4</v>
      </c>
      <c r="K12" s="19">
        <v>0</v>
      </c>
      <c r="L12" s="19">
        <v>3.6</v>
      </c>
      <c r="M12" s="19">
        <v>0.3</v>
      </c>
      <c r="N12" s="19">
        <v>1.2</v>
      </c>
      <c r="O12" s="19">
        <v>0.1</v>
      </c>
      <c r="P12" s="19">
        <v>2.8</v>
      </c>
      <c r="Q12" s="19">
        <v>0.2</v>
      </c>
      <c r="R12" s="19">
        <v>3.8</v>
      </c>
      <c r="S12" s="19">
        <v>0.3</v>
      </c>
      <c r="T12" s="19">
        <v>2.2</v>
      </c>
      <c r="U12" s="19">
        <v>0.2</v>
      </c>
      <c r="V12" s="19">
        <v>3.6</v>
      </c>
      <c r="W12" s="19">
        <v>0.32</v>
      </c>
      <c r="X12" s="19">
        <v>1.3</v>
      </c>
      <c r="Y12" s="19">
        <v>0.1</v>
      </c>
      <c r="Z12" s="19">
        <v>2.2</v>
      </c>
      <c r="AA12" s="19">
        <v>0.22</v>
      </c>
      <c r="AB12" s="42">
        <v>6.4</v>
      </c>
      <c r="AC12" s="42">
        <v>1.012</v>
      </c>
      <c r="AD12" s="42">
        <v>0.1</v>
      </c>
      <c r="AE12" s="43">
        <v>0.238</v>
      </c>
    </row>
    <row r="13" spans="2:31" ht="20.25">
      <c r="B13" s="2"/>
      <c r="C13" s="20" t="s">
        <v>14</v>
      </c>
      <c r="D13" s="21">
        <v>0.3</v>
      </c>
      <c r="E13" s="21">
        <v>0</v>
      </c>
      <c r="F13" s="21">
        <v>0.1</v>
      </c>
      <c r="G13" s="21">
        <v>0</v>
      </c>
      <c r="H13" s="21">
        <v>0.2</v>
      </c>
      <c r="I13" s="21">
        <v>0</v>
      </c>
      <c r="J13" s="21">
        <v>0.2</v>
      </c>
      <c r="K13" s="21">
        <v>0</v>
      </c>
      <c r="L13" s="21">
        <v>13.8</v>
      </c>
      <c r="M13" s="21">
        <v>1.1</v>
      </c>
      <c r="N13" s="21">
        <v>0.7</v>
      </c>
      <c r="O13" s="21">
        <v>0.1</v>
      </c>
      <c r="P13" s="21">
        <v>2</v>
      </c>
      <c r="Q13" s="21">
        <v>0.1</v>
      </c>
      <c r="R13" s="21">
        <v>0.9</v>
      </c>
      <c r="S13" s="21">
        <v>0.1</v>
      </c>
      <c r="T13" s="21">
        <v>0.1</v>
      </c>
      <c r="U13" s="21">
        <v>0</v>
      </c>
      <c r="V13" s="21">
        <v>1</v>
      </c>
      <c r="W13" s="21">
        <v>0.09</v>
      </c>
      <c r="X13" s="21">
        <v>1.6</v>
      </c>
      <c r="Y13" s="21">
        <v>0.2</v>
      </c>
      <c r="Z13" s="21">
        <v>0.4</v>
      </c>
      <c r="AA13" s="21">
        <v>0.04</v>
      </c>
      <c r="AB13" s="44">
        <v>0.1</v>
      </c>
      <c r="AC13" s="44">
        <v>0.016</v>
      </c>
      <c r="AD13" s="44">
        <v>-3.099999999999999</v>
      </c>
      <c r="AE13" s="45">
        <v>0.045</v>
      </c>
    </row>
    <row r="14" spans="2:31" ht="25.5">
      <c r="B14" s="2"/>
      <c r="C14" s="14" t="s">
        <v>15</v>
      </c>
      <c r="D14" s="22">
        <f aca="true" t="shared" si="2" ref="D14:T14">SUM(D15:D31)</f>
        <v>653.6</v>
      </c>
      <c r="E14" s="22">
        <f t="shared" si="2"/>
        <v>88.6</v>
      </c>
      <c r="F14" s="22">
        <f t="shared" si="2"/>
        <v>464.09999999999997</v>
      </c>
      <c r="G14" s="22">
        <f t="shared" si="2"/>
        <v>88.9</v>
      </c>
      <c r="H14" s="22">
        <f t="shared" si="2"/>
        <v>680.9999999999999</v>
      </c>
      <c r="I14" s="22">
        <f t="shared" si="2"/>
        <v>103.50000000000001</v>
      </c>
      <c r="J14" s="22">
        <f t="shared" si="2"/>
        <v>1159.1</v>
      </c>
      <c r="K14" s="22">
        <f t="shared" si="2"/>
        <v>95.10000000000001</v>
      </c>
      <c r="L14" s="22">
        <f t="shared" si="2"/>
        <v>1170.6999999999998</v>
      </c>
      <c r="M14" s="22">
        <f t="shared" si="2"/>
        <v>92.19999999999999</v>
      </c>
      <c r="N14" s="22">
        <f t="shared" si="2"/>
        <v>1340</v>
      </c>
      <c r="O14" s="22">
        <f t="shared" si="2"/>
        <v>90.60000000000001</v>
      </c>
      <c r="P14" s="22">
        <f t="shared" si="2"/>
        <v>1333.7000000000003</v>
      </c>
      <c r="Q14" s="22">
        <f t="shared" si="2"/>
        <v>92.50000000000001</v>
      </c>
      <c r="R14" s="22">
        <f t="shared" si="2"/>
        <v>1092.3</v>
      </c>
      <c r="S14" s="22">
        <f t="shared" si="2"/>
        <v>88.7</v>
      </c>
      <c r="T14" s="22">
        <f t="shared" si="2"/>
        <v>1085.8000000000002</v>
      </c>
      <c r="U14" s="22">
        <v>92.49999999999997</v>
      </c>
      <c r="V14" s="22">
        <v>1048.9760737602344</v>
      </c>
      <c r="W14" s="22">
        <v>92.83</v>
      </c>
      <c r="X14" s="22">
        <v>847.4999999999999</v>
      </c>
      <c r="Y14" s="22">
        <v>85.29999999999998</v>
      </c>
      <c r="Z14" s="22">
        <v>914.8000000000001</v>
      </c>
      <c r="AA14" s="22">
        <v>91.8</v>
      </c>
      <c r="AB14" s="46">
        <f>SUM(AB15:AB31)</f>
        <v>559.4000000000001</v>
      </c>
      <c r="AC14" s="46">
        <f>SUM(AC15:AC31)</f>
        <v>88.51100000000002</v>
      </c>
      <c r="AD14" s="46">
        <f>SUM(AD15:AD31)</f>
        <v>269.29999999999995</v>
      </c>
      <c r="AE14" s="47">
        <f>SUM(AE15:AE31)</f>
        <v>90.592</v>
      </c>
    </row>
    <row r="15" spans="2:31" s="23" customFormat="1" ht="20.25">
      <c r="B15" s="24"/>
      <c r="C15" s="25" t="s">
        <v>17</v>
      </c>
      <c r="D15" s="26">
        <v>14.8</v>
      </c>
      <c r="E15" s="26">
        <v>2</v>
      </c>
      <c r="F15" s="26">
        <v>18.3</v>
      </c>
      <c r="G15" s="26">
        <v>3.5</v>
      </c>
      <c r="H15" s="26">
        <v>18.2</v>
      </c>
      <c r="I15" s="26">
        <v>2.8</v>
      </c>
      <c r="J15" s="26">
        <v>184</v>
      </c>
      <c r="K15" s="26">
        <v>15.1</v>
      </c>
      <c r="L15" s="26">
        <v>49.5</v>
      </c>
      <c r="M15" s="26">
        <v>3.9</v>
      </c>
      <c r="N15" s="26">
        <v>193.5</v>
      </c>
      <c r="O15" s="17">
        <v>13.1</v>
      </c>
      <c r="P15" s="26">
        <v>160.8</v>
      </c>
      <c r="Q15" s="26">
        <v>11.2</v>
      </c>
      <c r="R15" s="26">
        <v>128.8</v>
      </c>
      <c r="S15" s="26">
        <v>10.5</v>
      </c>
      <c r="T15" s="26">
        <v>123.6</v>
      </c>
      <c r="U15" s="26">
        <v>10.5</v>
      </c>
      <c r="V15" s="26">
        <v>262.59999999999997</v>
      </c>
      <c r="W15" s="26">
        <v>23.24</v>
      </c>
      <c r="X15" s="26">
        <v>291.6</v>
      </c>
      <c r="Y15" s="26">
        <v>29.3</v>
      </c>
      <c r="Z15" s="26">
        <v>243.60000000000002</v>
      </c>
      <c r="AA15" s="26">
        <v>24.4</v>
      </c>
      <c r="AB15" s="48">
        <v>91.3</v>
      </c>
      <c r="AC15" s="48">
        <v>14.442</v>
      </c>
      <c r="AD15" s="48">
        <v>50.6</v>
      </c>
      <c r="AE15" s="49">
        <v>20.5</v>
      </c>
    </row>
    <row r="16" spans="2:31" s="23" customFormat="1" ht="20.25">
      <c r="B16" s="24"/>
      <c r="C16" s="27" t="s">
        <v>18</v>
      </c>
      <c r="D16" s="28">
        <v>74.5</v>
      </c>
      <c r="E16" s="28">
        <v>10.1</v>
      </c>
      <c r="F16" s="28">
        <v>43.5</v>
      </c>
      <c r="G16" s="28">
        <v>8.3</v>
      </c>
      <c r="H16" s="28">
        <v>79</v>
      </c>
      <c r="I16" s="28">
        <v>12</v>
      </c>
      <c r="J16" s="28">
        <v>96.7</v>
      </c>
      <c r="K16" s="28">
        <v>7.9</v>
      </c>
      <c r="L16" s="28">
        <v>97.6</v>
      </c>
      <c r="M16" s="28">
        <v>7.7</v>
      </c>
      <c r="N16" s="28">
        <v>230.8</v>
      </c>
      <c r="O16" s="19">
        <v>15.6</v>
      </c>
      <c r="P16" s="28">
        <v>181.1</v>
      </c>
      <c r="Q16" s="28">
        <v>12.6</v>
      </c>
      <c r="R16" s="28">
        <v>110.5</v>
      </c>
      <c r="S16" s="28">
        <v>9</v>
      </c>
      <c r="T16" s="28">
        <v>202</v>
      </c>
      <c r="U16" s="28">
        <v>17.2</v>
      </c>
      <c r="V16" s="28">
        <v>233.57607376023444</v>
      </c>
      <c r="W16" s="28">
        <v>20.67</v>
      </c>
      <c r="X16" s="28">
        <v>153.7</v>
      </c>
      <c r="Y16" s="28">
        <v>15.5</v>
      </c>
      <c r="Z16" s="28">
        <v>182.2</v>
      </c>
      <c r="AA16" s="28">
        <v>18.2</v>
      </c>
      <c r="AB16" s="50">
        <v>83.7</v>
      </c>
      <c r="AC16" s="50">
        <v>13.239</v>
      </c>
      <c r="AD16" s="50">
        <v>48.6</v>
      </c>
      <c r="AE16" s="51">
        <v>20.2</v>
      </c>
    </row>
    <row r="17" spans="2:31" s="23" customFormat="1" ht="20.25">
      <c r="B17" s="24"/>
      <c r="C17" s="27" t="s">
        <v>16</v>
      </c>
      <c r="D17" s="28">
        <v>224.2</v>
      </c>
      <c r="E17" s="28">
        <v>30.4</v>
      </c>
      <c r="F17" s="28">
        <v>131.9</v>
      </c>
      <c r="G17" s="28">
        <v>25.3</v>
      </c>
      <c r="H17" s="28">
        <v>280.2</v>
      </c>
      <c r="I17" s="28">
        <v>42.6</v>
      </c>
      <c r="J17" s="28">
        <v>151.1</v>
      </c>
      <c r="K17" s="28">
        <v>12.4</v>
      </c>
      <c r="L17" s="28">
        <v>231.8</v>
      </c>
      <c r="M17" s="28">
        <v>18.2</v>
      </c>
      <c r="N17" s="28">
        <v>207.4</v>
      </c>
      <c r="O17" s="19">
        <v>14</v>
      </c>
      <c r="P17" s="28">
        <v>372.3</v>
      </c>
      <c r="Q17" s="28">
        <v>25.8</v>
      </c>
      <c r="R17" s="28">
        <v>358.9</v>
      </c>
      <c r="S17" s="28">
        <v>29.1</v>
      </c>
      <c r="T17" s="28">
        <v>298.8</v>
      </c>
      <c r="U17" s="28">
        <v>25.4</v>
      </c>
      <c r="V17" s="28">
        <v>202.7</v>
      </c>
      <c r="W17" s="28">
        <v>17.94</v>
      </c>
      <c r="X17" s="28">
        <v>101.7</v>
      </c>
      <c r="Y17" s="28">
        <v>10.2</v>
      </c>
      <c r="Z17" s="28">
        <v>136.4</v>
      </c>
      <c r="AA17" s="28">
        <v>13.66</v>
      </c>
      <c r="AB17" s="50">
        <v>175.3</v>
      </c>
      <c r="AC17" s="50">
        <v>27.729</v>
      </c>
      <c r="AD17" s="50">
        <v>40.4</v>
      </c>
      <c r="AE17" s="51">
        <v>18.3</v>
      </c>
    </row>
    <row r="18" spans="2:31" s="23" customFormat="1" ht="20.25">
      <c r="B18" s="24"/>
      <c r="C18" s="27" t="s">
        <v>25</v>
      </c>
      <c r="D18" s="28">
        <v>5.5</v>
      </c>
      <c r="E18" s="28">
        <v>0.8</v>
      </c>
      <c r="F18" s="28">
        <v>2.1</v>
      </c>
      <c r="G18" s="28">
        <v>0.4</v>
      </c>
      <c r="H18" s="28">
        <v>34.9</v>
      </c>
      <c r="I18" s="28">
        <v>5.3</v>
      </c>
      <c r="J18" s="28">
        <v>6.9</v>
      </c>
      <c r="K18" s="28">
        <v>0.6</v>
      </c>
      <c r="L18" s="28">
        <v>4.8</v>
      </c>
      <c r="M18" s="28">
        <v>0.4</v>
      </c>
      <c r="N18" s="28">
        <v>7.4</v>
      </c>
      <c r="O18" s="19">
        <v>0.5</v>
      </c>
      <c r="P18" s="28">
        <v>1.5</v>
      </c>
      <c r="Q18" s="28">
        <v>0.1</v>
      </c>
      <c r="R18" s="28">
        <v>48.7</v>
      </c>
      <c r="S18" s="28">
        <v>4</v>
      </c>
      <c r="T18" s="28">
        <v>0.2</v>
      </c>
      <c r="U18" s="28">
        <v>0</v>
      </c>
      <c r="V18" s="28">
        <v>13.4</v>
      </c>
      <c r="W18" s="28">
        <v>1.19</v>
      </c>
      <c r="X18" s="28">
        <v>-63.4</v>
      </c>
      <c r="Y18" s="28">
        <v>-6.4</v>
      </c>
      <c r="Z18" s="28">
        <v>126.3</v>
      </c>
      <c r="AA18" s="28">
        <v>12.6</v>
      </c>
      <c r="AB18" s="50">
        <v>13.1</v>
      </c>
      <c r="AC18" s="50">
        <v>2.072</v>
      </c>
      <c r="AD18" s="50">
        <v>19.900000000000002</v>
      </c>
      <c r="AE18" s="51">
        <v>9.2</v>
      </c>
    </row>
    <row r="19" spans="2:31" s="23" customFormat="1" ht="20.25">
      <c r="B19" s="24"/>
      <c r="C19" s="27" t="s">
        <v>21</v>
      </c>
      <c r="D19" s="28">
        <v>36.1</v>
      </c>
      <c r="E19" s="28">
        <v>4.9</v>
      </c>
      <c r="F19" s="28">
        <v>18.5</v>
      </c>
      <c r="G19" s="28">
        <v>3.5</v>
      </c>
      <c r="H19" s="28">
        <v>1</v>
      </c>
      <c r="I19" s="28">
        <v>0.2</v>
      </c>
      <c r="J19" s="28">
        <v>9.8</v>
      </c>
      <c r="K19" s="28">
        <v>0.8</v>
      </c>
      <c r="L19" s="28">
        <v>17.5</v>
      </c>
      <c r="M19" s="28">
        <v>1.3</v>
      </c>
      <c r="N19" s="28">
        <v>-5.2</v>
      </c>
      <c r="O19" s="19">
        <v>-0.4</v>
      </c>
      <c r="P19" s="28">
        <v>72.8</v>
      </c>
      <c r="Q19" s="28">
        <v>5.1</v>
      </c>
      <c r="R19" s="28">
        <v>69.8</v>
      </c>
      <c r="S19" s="28">
        <v>5.7</v>
      </c>
      <c r="T19" s="28">
        <v>62.5</v>
      </c>
      <c r="U19" s="28">
        <v>5.3</v>
      </c>
      <c r="V19" s="28">
        <v>-31.7</v>
      </c>
      <c r="W19" s="28">
        <v>-2.81</v>
      </c>
      <c r="X19" s="28">
        <v>5.2</v>
      </c>
      <c r="Y19" s="28">
        <v>0.5</v>
      </c>
      <c r="Z19" s="28">
        <v>68.89999999999999</v>
      </c>
      <c r="AA19" s="28">
        <v>6.9</v>
      </c>
      <c r="AB19" s="50">
        <v>40.4</v>
      </c>
      <c r="AC19" s="50">
        <v>6.39</v>
      </c>
      <c r="AD19" s="50">
        <v>18.900000000000002</v>
      </c>
      <c r="AE19" s="51">
        <v>8.1</v>
      </c>
    </row>
    <row r="20" spans="2:31" s="23" customFormat="1" ht="20.25">
      <c r="B20" s="24"/>
      <c r="C20" s="27" t="s">
        <v>22</v>
      </c>
      <c r="D20" s="28">
        <v>3.7</v>
      </c>
      <c r="E20" s="28">
        <v>0.5</v>
      </c>
      <c r="F20" s="28">
        <v>20.1</v>
      </c>
      <c r="G20" s="28">
        <v>3.9</v>
      </c>
      <c r="H20" s="28">
        <v>51.7</v>
      </c>
      <c r="I20" s="28">
        <v>7.8</v>
      </c>
      <c r="J20" s="28">
        <v>45.2</v>
      </c>
      <c r="K20" s="28">
        <v>3.7</v>
      </c>
      <c r="L20" s="28">
        <v>35.4</v>
      </c>
      <c r="M20" s="28">
        <v>2.8</v>
      </c>
      <c r="N20" s="28">
        <v>104.2</v>
      </c>
      <c r="O20" s="19">
        <v>7</v>
      </c>
      <c r="P20" s="28">
        <v>63.3</v>
      </c>
      <c r="Q20" s="28">
        <v>4.4</v>
      </c>
      <c r="R20" s="28">
        <v>38.3</v>
      </c>
      <c r="S20" s="28">
        <v>3.1</v>
      </c>
      <c r="T20" s="28">
        <v>48.3</v>
      </c>
      <c r="U20" s="28">
        <v>4.1</v>
      </c>
      <c r="V20" s="28">
        <v>12.399999999999999</v>
      </c>
      <c r="W20" s="28">
        <v>1.1</v>
      </c>
      <c r="X20" s="28">
        <v>7.4</v>
      </c>
      <c r="Y20" s="28">
        <v>0.7</v>
      </c>
      <c r="Z20" s="28">
        <v>27.6</v>
      </c>
      <c r="AA20" s="28">
        <v>2.7</v>
      </c>
      <c r="AB20" s="50">
        <v>17.6</v>
      </c>
      <c r="AC20" s="50">
        <v>2.784</v>
      </c>
      <c r="AD20" s="50">
        <v>16</v>
      </c>
      <c r="AE20" s="51">
        <v>3</v>
      </c>
    </row>
    <row r="21" spans="2:31" s="23" customFormat="1" ht="20.25">
      <c r="B21" s="24"/>
      <c r="C21" s="27" t="s">
        <v>23</v>
      </c>
      <c r="D21" s="28">
        <v>0.1</v>
      </c>
      <c r="E21" s="28">
        <v>0</v>
      </c>
      <c r="F21" s="28">
        <v>0.1</v>
      </c>
      <c r="G21" s="28">
        <v>0</v>
      </c>
      <c r="H21" s="28">
        <v>9.9</v>
      </c>
      <c r="I21" s="28">
        <v>1.5</v>
      </c>
      <c r="J21" s="28">
        <v>6.3</v>
      </c>
      <c r="K21" s="28">
        <v>0.5</v>
      </c>
      <c r="L21" s="28">
        <v>4.9</v>
      </c>
      <c r="M21" s="28">
        <v>0.4</v>
      </c>
      <c r="N21" s="28">
        <v>12</v>
      </c>
      <c r="O21" s="19">
        <v>0.8</v>
      </c>
      <c r="P21" s="28">
        <v>16.7</v>
      </c>
      <c r="Q21" s="28">
        <v>1.2</v>
      </c>
      <c r="R21" s="28">
        <v>-7.3</v>
      </c>
      <c r="S21" s="28">
        <v>-0.6</v>
      </c>
      <c r="T21" s="28">
        <v>28</v>
      </c>
      <c r="U21" s="28">
        <v>2.4</v>
      </c>
      <c r="V21" s="28">
        <v>85.7</v>
      </c>
      <c r="W21" s="28">
        <v>7.58</v>
      </c>
      <c r="X21" s="28">
        <v>39.5</v>
      </c>
      <c r="Y21" s="28">
        <v>4</v>
      </c>
      <c r="Z21" s="28">
        <v>25.9</v>
      </c>
      <c r="AA21" s="28">
        <v>2.59</v>
      </c>
      <c r="AB21" s="50">
        <v>19.5</v>
      </c>
      <c r="AC21" s="50">
        <v>3.084</v>
      </c>
      <c r="AD21" s="50">
        <v>9.4</v>
      </c>
      <c r="AE21" s="51">
        <v>1.9</v>
      </c>
    </row>
    <row r="22" spans="2:31" s="23" customFormat="1" ht="20.25">
      <c r="B22" s="24"/>
      <c r="C22" s="27" t="s">
        <v>26</v>
      </c>
      <c r="D22" s="28">
        <v>59.3</v>
      </c>
      <c r="E22" s="28">
        <v>8</v>
      </c>
      <c r="F22" s="28">
        <v>50.9</v>
      </c>
      <c r="G22" s="28">
        <v>9.8</v>
      </c>
      <c r="H22" s="28">
        <v>-20.4</v>
      </c>
      <c r="I22" s="28">
        <v>-3.1</v>
      </c>
      <c r="J22" s="28">
        <v>143.7</v>
      </c>
      <c r="K22" s="28">
        <v>11.8</v>
      </c>
      <c r="L22" s="28">
        <v>75.2</v>
      </c>
      <c r="M22" s="28">
        <v>5.9</v>
      </c>
      <c r="N22" s="28">
        <v>-87.1</v>
      </c>
      <c r="O22" s="28">
        <v>-5.9</v>
      </c>
      <c r="P22" s="28">
        <v>42.6</v>
      </c>
      <c r="Q22" s="28">
        <v>3</v>
      </c>
      <c r="R22" s="28">
        <v>27.4</v>
      </c>
      <c r="S22" s="28">
        <v>2.2</v>
      </c>
      <c r="T22" s="28">
        <v>37.2</v>
      </c>
      <c r="U22" s="28">
        <v>3.2</v>
      </c>
      <c r="V22" s="28">
        <v>35.6</v>
      </c>
      <c r="W22" s="28">
        <v>3.15</v>
      </c>
      <c r="X22" s="28">
        <v>33.4</v>
      </c>
      <c r="Y22" s="28">
        <v>3.4</v>
      </c>
      <c r="Z22" s="28">
        <v>18.7</v>
      </c>
      <c r="AA22" s="28">
        <v>1.87</v>
      </c>
      <c r="AB22" s="50">
        <v>1.7</v>
      </c>
      <c r="AC22" s="50">
        <v>0.269</v>
      </c>
      <c r="AD22" s="50">
        <v>8.5</v>
      </c>
      <c r="AE22" s="51">
        <v>1.832</v>
      </c>
    </row>
    <row r="23" spans="2:31" s="23" customFormat="1" ht="20.25">
      <c r="B23" s="24"/>
      <c r="C23" s="27" t="s">
        <v>19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15</v>
      </c>
      <c r="K23" s="28">
        <v>1.2</v>
      </c>
      <c r="L23" s="28">
        <v>136.9</v>
      </c>
      <c r="M23" s="28">
        <v>10.8</v>
      </c>
      <c r="N23" s="28">
        <v>194.1</v>
      </c>
      <c r="O23" s="19">
        <v>13.1</v>
      </c>
      <c r="P23" s="28">
        <v>-4.4</v>
      </c>
      <c r="Q23" s="28">
        <v>-0.3</v>
      </c>
      <c r="R23" s="28">
        <v>24.4</v>
      </c>
      <c r="S23" s="28">
        <v>2</v>
      </c>
      <c r="T23" s="28">
        <v>39.8</v>
      </c>
      <c r="U23" s="28">
        <v>3.4</v>
      </c>
      <c r="V23" s="28">
        <v>21.6</v>
      </c>
      <c r="W23" s="28">
        <v>1.91</v>
      </c>
      <c r="X23" s="28">
        <v>22.8</v>
      </c>
      <c r="Y23" s="28">
        <v>2.3</v>
      </c>
      <c r="Z23" s="28">
        <v>18.6</v>
      </c>
      <c r="AA23" s="28">
        <v>1.86</v>
      </c>
      <c r="AB23" s="50">
        <v>-64.3</v>
      </c>
      <c r="AC23" s="50">
        <v>-10.171</v>
      </c>
      <c r="AD23" s="50">
        <v>6.6</v>
      </c>
      <c r="AE23" s="51">
        <v>1.7</v>
      </c>
    </row>
    <row r="24" spans="2:31" s="23" customFormat="1" ht="20.25">
      <c r="B24" s="24"/>
      <c r="C24" s="27" t="s">
        <v>29</v>
      </c>
      <c r="D24" s="28">
        <v>38.4</v>
      </c>
      <c r="E24" s="28">
        <v>5.2</v>
      </c>
      <c r="F24" s="28">
        <v>0.9</v>
      </c>
      <c r="G24" s="28">
        <v>0.2</v>
      </c>
      <c r="H24" s="28">
        <v>1.4</v>
      </c>
      <c r="I24" s="28">
        <v>0.2</v>
      </c>
      <c r="J24" s="28">
        <v>-17.9</v>
      </c>
      <c r="K24" s="28">
        <v>-1.5</v>
      </c>
      <c r="L24" s="28">
        <v>1.1</v>
      </c>
      <c r="M24" s="28">
        <v>0.1</v>
      </c>
      <c r="N24" s="28">
        <v>9</v>
      </c>
      <c r="O24" s="19">
        <v>0.6</v>
      </c>
      <c r="P24" s="28">
        <v>56.6</v>
      </c>
      <c r="Q24" s="28">
        <v>3.9</v>
      </c>
      <c r="R24" s="28">
        <v>13.9</v>
      </c>
      <c r="S24" s="28">
        <v>1.1</v>
      </c>
      <c r="T24" s="28">
        <v>63.4</v>
      </c>
      <c r="U24" s="28">
        <v>5.4</v>
      </c>
      <c r="V24" s="28">
        <v>76.9</v>
      </c>
      <c r="W24" s="28">
        <v>6.81</v>
      </c>
      <c r="X24" s="28">
        <v>28.7</v>
      </c>
      <c r="Y24" s="28">
        <v>2.9</v>
      </c>
      <c r="Z24" s="28">
        <v>15.5</v>
      </c>
      <c r="AA24" s="28">
        <v>1.55</v>
      </c>
      <c r="AB24" s="50">
        <v>20.1</v>
      </c>
      <c r="AC24" s="50">
        <v>3.179</v>
      </c>
      <c r="AD24" s="50">
        <v>5.1000000000000005</v>
      </c>
      <c r="AE24" s="51">
        <v>1.6</v>
      </c>
    </row>
    <row r="25" spans="2:31" s="23" customFormat="1" ht="20.25">
      <c r="B25" s="24"/>
      <c r="C25" s="27" t="s">
        <v>24</v>
      </c>
      <c r="D25" s="28">
        <v>69.1</v>
      </c>
      <c r="E25" s="28">
        <v>9.4</v>
      </c>
      <c r="F25" s="28">
        <v>55.9</v>
      </c>
      <c r="G25" s="28">
        <v>10.7</v>
      </c>
      <c r="H25" s="28">
        <v>40.7</v>
      </c>
      <c r="I25" s="28">
        <v>6.2</v>
      </c>
      <c r="J25" s="28">
        <v>2.4</v>
      </c>
      <c r="K25" s="28">
        <v>0.2</v>
      </c>
      <c r="L25" s="28">
        <v>49.9</v>
      </c>
      <c r="M25" s="28">
        <v>3.9</v>
      </c>
      <c r="N25" s="28">
        <v>16.7</v>
      </c>
      <c r="O25" s="19">
        <v>1.1</v>
      </c>
      <c r="P25" s="28">
        <v>67.3</v>
      </c>
      <c r="Q25" s="28">
        <v>4.7</v>
      </c>
      <c r="R25" s="28">
        <v>11.5</v>
      </c>
      <c r="S25" s="28">
        <v>0.9</v>
      </c>
      <c r="T25" s="28">
        <v>-17.3</v>
      </c>
      <c r="U25" s="28">
        <v>-1.5</v>
      </c>
      <c r="V25" s="28">
        <v>4.799999999999999</v>
      </c>
      <c r="W25" s="28">
        <v>0.42</v>
      </c>
      <c r="X25" s="28">
        <v>19.1</v>
      </c>
      <c r="Y25" s="28">
        <v>1.9</v>
      </c>
      <c r="Z25" s="28">
        <v>14.6</v>
      </c>
      <c r="AA25" s="28">
        <v>1.46</v>
      </c>
      <c r="AB25" s="50">
        <v>20.6</v>
      </c>
      <c r="AC25" s="50">
        <v>3.3</v>
      </c>
      <c r="AD25" s="50">
        <v>4.699999999999999</v>
      </c>
      <c r="AE25" s="51">
        <v>0.7</v>
      </c>
    </row>
    <row r="26" spans="2:31" s="23" customFormat="1" ht="20.25">
      <c r="B26" s="24"/>
      <c r="C26" s="27" t="s">
        <v>27</v>
      </c>
      <c r="D26" s="28">
        <v>11.5</v>
      </c>
      <c r="E26" s="28">
        <v>1.6</v>
      </c>
      <c r="F26" s="28">
        <v>4.5</v>
      </c>
      <c r="G26" s="28">
        <v>0.9</v>
      </c>
      <c r="H26" s="28">
        <v>17.1</v>
      </c>
      <c r="I26" s="28">
        <v>2.6</v>
      </c>
      <c r="J26" s="28">
        <v>37</v>
      </c>
      <c r="K26" s="28">
        <v>3</v>
      </c>
      <c r="L26" s="28">
        <v>29</v>
      </c>
      <c r="M26" s="28">
        <v>2.3</v>
      </c>
      <c r="N26" s="28">
        <v>39</v>
      </c>
      <c r="O26" s="19">
        <v>2.6</v>
      </c>
      <c r="P26" s="28">
        <v>-6.6</v>
      </c>
      <c r="Q26" s="28">
        <v>-0.5</v>
      </c>
      <c r="R26" s="28">
        <v>43.9</v>
      </c>
      <c r="S26" s="28">
        <v>3.6</v>
      </c>
      <c r="T26" s="28">
        <v>30</v>
      </c>
      <c r="U26" s="28">
        <v>2.6</v>
      </c>
      <c r="V26" s="28">
        <v>44.70000000000001</v>
      </c>
      <c r="W26" s="28">
        <v>3.96</v>
      </c>
      <c r="X26" s="28">
        <v>25.4</v>
      </c>
      <c r="Y26" s="28">
        <v>2.6</v>
      </c>
      <c r="Z26" s="28">
        <v>9.6</v>
      </c>
      <c r="AA26" s="28">
        <v>0.96</v>
      </c>
      <c r="AB26" s="50">
        <v>24.2</v>
      </c>
      <c r="AC26" s="50">
        <v>3.828</v>
      </c>
      <c r="AD26" s="50">
        <v>4.6</v>
      </c>
      <c r="AE26" s="51">
        <v>0.5</v>
      </c>
    </row>
    <row r="27" spans="2:31" s="23" customFormat="1" ht="20.25">
      <c r="B27" s="24"/>
      <c r="C27" s="27" t="s">
        <v>20</v>
      </c>
      <c r="D27" s="28">
        <v>2.1</v>
      </c>
      <c r="E27" s="28">
        <v>0.3</v>
      </c>
      <c r="F27" s="28">
        <v>1.6</v>
      </c>
      <c r="G27" s="28">
        <v>0.3</v>
      </c>
      <c r="H27" s="28">
        <v>2.2</v>
      </c>
      <c r="I27" s="28">
        <v>0.3</v>
      </c>
      <c r="J27" s="28">
        <v>13.2</v>
      </c>
      <c r="K27" s="28">
        <v>1.1</v>
      </c>
      <c r="L27" s="28">
        <v>-8.1</v>
      </c>
      <c r="M27" s="28">
        <v>-0.6</v>
      </c>
      <c r="N27" s="28">
        <v>-5.2</v>
      </c>
      <c r="O27" s="19">
        <v>-0.4</v>
      </c>
      <c r="P27" s="28">
        <v>6</v>
      </c>
      <c r="Q27" s="28">
        <v>0.4</v>
      </c>
      <c r="R27" s="28">
        <v>-27.8</v>
      </c>
      <c r="S27" s="28">
        <v>-2.3</v>
      </c>
      <c r="T27" s="28">
        <v>1.2</v>
      </c>
      <c r="U27" s="28">
        <v>0.1</v>
      </c>
      <c r="V27" s="28">
        <v>44.400000000000006</v>
      </c>
      <c r="W27" s="28">
        <v>3.93</v>
      </c>
      <c r="X27" s="28">
        <v>-12.1</v>
      </c>
      <c r="Y27" s="28">
        <v>-1.2</v>
      </c>
      <c r="Z27" s="28">
        <v>6.899999999999999</v>
      </c>
      <c r="AA27" s="28">
        <v>0.69</v>
      </c>
      <c r="AB27" s="50">
        <v>5.1</v>
      </c>
      <c r="AC27" s="50">
        <v>0.807</v>
      </c>
      <c r="AD27" s="50">
        <v>2.4999999999999996</v>
      </c>
      <c r="AE27" s="51">
        <v>0</v>
      </c>
    </row>
    <row r="28" spans="2:31" s="23" customFormat="1" ht="20.25">
      <c r="B28" s="24"/>
      <c r="C28" s="27" t="s">
        <v>28</v>
      </c>
      <c r="D28" s="28">
        <v>3</v>
      </c>
      <c r="E28" s="28">
        <v>0.4</v>
      </c>
      <c r="F28" s="28">
        <v>0.2</v>
      </c>
      <c r="G28" s="28">
        <v>0.1</v>
      </c>
      <c r="H28" s="28">
        <v>0.3</v>
      </c>
      <c r="I28" s="28">
        <v>0</v>
      </c>
      <c r="J28" s="28">
        <v>14.3</v>
      </c>
      <c r="K28" s="28">
        <v>1.2</v>
      </c>
      <c r="L28" s="28">
        <v>36.8</v>
      </c>
      <c r="M28" s="28">
        <v>2.9</v>
      </c>
      <c r="N28" s="28">
        <v>27.3</v>
      </c>
      <c r="O28" s="19">
        <v>1.9</v>
      </c>
      <c r="P28" s="28">
        <v>130</v>
      </c>
      <c r="Q28" s="28">
        <v>9</v>
      </c>
      <c r="R28" s="28">
        <v>100.5</v>
      </c>
      <c r="S28" s="28">
        <v>8.2</v>
      </c>
      <c r="T28" s="28">
        <v>-27.6</v>
      </c>
      <c r="U28" s="28">
        <v>-2.4</v>
      </c>
      <c r="V28" s="28">
        <v>0.1</v>
      </c>
      <c r="W28" s="28">
        <v>0.01</v>
      </c>
      <c r="X28" s="28">
        <v>3.3</v>
      </c>
      <c r="Y28" s="28">
        <v>0.3</v>
      </c>
      <c r="Z28" s="28">
        <v>0.5</v>
      </c>
      <c r="AA28" s="28">
        <v>0.05</v>
      </c>
      <c r="AB28" s="50">
        <v>2.9</v>
      </c>
      <c r="AC28" s="50">
        <v>0.459</v>
      </c>
      <c r="AD28" s="50">
        <v>1.9999999999999993</v>
      </c>
      <c r="AE28" s="51">
        <v>-0.2</v>
      </c>
    </row>
    <row r="29" spans="2:31" s="23" customFormat="1" ht="20.25">
      <c r="B29" s="24"/>
      <c r="C29" s="27" t="s">
        <v>30</v>
      </c>
      <c r="D29" s="28">
        <v>21.4</v>
      </c>
      <c r="E29" s="28">
        <v>2.9</v>
      </c>
      <c r="F29" s="28">
        <v>5.5</v>
      </c>
      <c r="G29" s="28">
        <v>1</v>
      </c>
      <c r="H29" s="28">
        <v>27.4</v>
      </c>
      <c r="I29" s="28">
        <v>4.2</v>
      </c>
      <c r="J29" s="28">
        <v>-5.2</v>
      </c>
      <c r="K29" s="28">
        <v>-0.4</v>
      </c>
      <c r="L29" s="28">
        <v>11.7</v>
      </c>
      <c r="M29" s="28">
        <v>0.9</v>
      </c>
      <c r="N29" s="28">
        <v>31.9</v>
      </c>
      <c r="O29" s="19">
        <v>2.2</v>
      </c>
      <c r="P29" s="28">
        <v>13</v>
      </c>
      <c r="Q29" s="28">
        <v>0.9</v>
      </c>
      <c r="R29" s="28">
        <v>14.8</v>
      </c>
      <c r="S29" s="28">
        <v>1.2</v>
      </c>
      <c r="T29" s="28">
        <v>36.4</v>
      </c>
      <c r="U29" s="28">
        <v>3.1</v>
      </c>
      <c r="V29" s="28">
        <v>-11.6</v>
      </c>
      <c r="W29" s="28">
        <v>-1.03</v>
      </c>
      <c r="X29" s="28">
        <v>42.3</v>
      </c>
      <c r="Y29" s="28">
        <v>4.3</v>
      </c>
      <c r="Z29" s="28">
        <v>-8.399999999999997</v>
      </c>
      <c r="AA29" s="28">
        <v>-0.84</v>
      </c>
      <c r="AB29" s="50">
        <v>11.3</v>
      </c>
      <c r="AC29" s="50">
        <v>1.8</v>
      </c>
      <c r="AD29" s="50">
        <v>0.2</v>
      </c>
      <c r="AE29" s="51">
        <v>-1.8</v>
      </c>
    </row>
    <row r="30" spans="2:31" ht="20.25">
      <c r="B30" s="2"/>
      <c r="C30" s="27" t="s">
        <v>31</v>
      </c>
      <c r="D30" s="28">
        <v>52.4</v>
      </c>
      <c r="E30" s="28">
        <v>7.1</v>
      </c>
      <c r="F30" s="28">
        <v>64.8</v>
      </c>
      <c r="G30" s="28">
        <v>12.4</v>
      </c>
      <c r="H30" s="28">
        <v>93.3</v>
      </c>
      <c r="I30" s="28">
        <v>14.2</v>
      </c>
      <c r="J30" s="28">
        <v>362.8</v>
      </c>
      <c r="K30" s="28">
        <v>29.8</v>
      </c>
      <c r="L30" s="28">
        <v>295.7</v>
      </c>
      <c r="M30" s="28">
        <v>23.3</v>
      </c>
      <c r="N30" s="28">
        <v>276.8</v>
      </c>
      <c r="O30" s="19">
        <v>18.7</v>
      </c>
      <c r="P30" s="28">
        <v>4</v>
      </c>
      <c r="Q30" s="28">
        <v>0.3</v>
      </c>
      <c r="R30" s="28">
        <v>15.1</v>
      </c>
      <c r="S30" s="28">
        <v>1.2</v>
      </c>
      <c r="T30" s="28">
        <v>-16.8</v>
      </c>
      <c r="U30" s="28">
        <v>-1.4</v>
      </c>
      <c r="V30" s="28">
        <v>-43.7</v>
      </c>
      <c r="W30" s="28">
        <v>-3.87</v>
      </c>
      <c r="X30" s="28">
        <v>-17.7</v>
      </c>
      <c r="Y30" s="28">
        <v>-1.8</v>
      </c>
      <c r="Z30" s="28">
        <v>-25.000000000000004</v>
      </c>
      <c r="AA30" s="28">
        <v>-2.5</v>
      </c>
      <c r="AB30" s="50">
        <v>-13.8</v>
      </c>
      <c r="AC30" s="50">
        <v>-2.2</v>
      </c>
      <c r="AD30" s="50">
        <v>-6.8999999999999995</v>
      </c>
      <c r="AE30" s="51">
        <v>-2.7</v>
      </c>
    </row>
    <row r="31" spans="2:31" ht="21" thickBot="1">
      <c r="B31" s="2"/>
      <c r="C31" s="52" t="s">
        <v>32</v>
      </c>
      <c r="D31" s="30">
        <v>37.5</v>
      </c>
      <c r="E31" s="30">
        <v>5</v>
      </c>
      <c r="F31" s="30">
        <v>45.3</v>
      </c>
      <c r="G31" s="30">
        <v>8.6</v>
      </c>
      <c r="H31" s="30">
        <v>44.1</v>
      </c>
      <c r="I31" s="30">
        <v>6.7</v>
      </c>
      <c r="J31" s="30">
        <v>93.8</v>
      </c>
      <c r="K31" s="30">
        <v>7.7</v>
      </c>
      <c r="L31" s="30">
        <v>101</v>
      </c>
      <c r="M31" s="30">
        <v>8</v>
      </c>
      <c r="N31" s="30">
        <v>87.4</v>
      </c>
      <c r="O31" s="29">
        <v>6.1</v>
      </c>
      <c r="P31" s="30">
        <v>156.7</v>
      </c>
      <c r="Q31" s="30">
        <v>10.7</v>
      </c>
      <c r="R31" s="30">
        <v>120.9</v>
      </c>
      <c r="S31" s="30">
        <v>9.8</v>
      </c>
      <c r="T31" s="30">
        <v>176.1</v>
      </c>
      <c r="U31" s="30">
        <v>15.1</v>
      </c>
      <c r="V31" s="30">
        <v>97.5</v>
      </c>
      <c r="W31" s="30">
        <v>8.63</v>
      </c>
      <c r="X31" s="30">
        <v>166.6</v>
      </c>
      <c r="Y31" s="30">
        <v>16.8</v>
      </c>
      <c r="Z31" s="30">
        <v>52.9</v>
      </c>
      <c r="AA31" s="30">
        <v>5.3</v>
      </c>
      <c r="AB31" s="53">
        <v>110.7</v>
      </c>
      <c r="AC31" s="53">
        <v>17.5</v>
      </c>
      <c r="AD31" s="53">
        <v>38.199999999999996</v>
      </c>
      <c r="AE31" s="53">
        <v>7.76</v>
      </c>
    </row>
    <row r="32" spans="2:31" ht="18.75">
      <c r="B32" s="2"/>
      <c r="C32" s="31" t="s">
        <v>33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2:31" ht="17.25">
      <c r="B33" s="2"/>
      <c r="C33" s="31" t="s">
        <v>34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2"/>
      <c r="Z33" s="8"/>
      <c r="AA33" s="2"/>
      <c r="AB33" s="2"/>
      <c r="AC33" s="2"/>
      <c r="AD33" s="2"/>
      <c r="AE33" s="2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Elder David Benito Raguay</dc:creator>
  <cp:keywords/>
  <dc:description/>
  <cp:lastModifiedBy>Luis Alfredo Arriola Mansilla</cp:lastModifiedBy>
  <cp:lastPrinted>2024-03-22T20:58:39Z</cp:lastPrinted>
  <dcterms:created xsi:type="dcterms:W3CDTF">2019-12-04T19:27:55Z</dcterms:created>
  <dcterms:modified xsi:type="dcterms:W3CDTF">2024-03-22T23:14:46Z</dcterms:modified>
  <cp:category/>
  <cp:version/>
  <cp:contentType/>
  <cp:contentStatus/>
</cp:coreProperties>
</file>