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eco\SCN2008\TRIMESTRAL\XXXXX\Revisión\Revisiones de consolidación\0. Publicación web - nuevo\3. Cuentas Nacionales Trimestrales Año de Referencia 2013\4 -- 30.12.2025\"/>
    </mc:Choice>
  </mc:AlternateContent>
  <xr:revisionPtr revIDLastSave="0" documentId="13_ncr:1_{B87571A4-9247-4A14-8C8B-DB9CC22C342B}" xr6:coauthVersionLast="47" xr6:coauthVersionMax="47" xr10:uidLastSave="{00000000-0000-0000-0000-000000000000}"/>
  <bookViews>
    <workbookView xWindow="-120" yWindow="-120" windowWidth="29040" windowHeight="15720" xr2:uid="{485E79B6-E700-418A-90D9-BA78417595ED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</sheets>
  <definedNames>
    <definedName name="_xlnm._FilterDatabase" localSheetId="0" hidden="1">'1'!$A$6:$U$98</definedName>
    <definedName name="_xlnm._FilterDatabase" localSheetId="1" hidden="1">'2'!$A$6:$T$93</definedName>
    <definedName name="_xlnm._FilterDatabase" localSheetId="2" hidden="1">'3'!$A$6:$T$100</definedName>
    <definedName name="_xlnm._FilterDatabase" localSheetId="4" hidden="1">'5'!$A$6:$I$97</definedName>
    <definedName name="_xlnm._FilterDatabase" localSheetId="5" hidden="1">'6'!$A$6:$H$92</definedName>
    <definedName name="_xlnm.Print_Area" localSheetId="0">'1'!$A$1:$T$99</definedName>
    <definedName name="_xlnm.Print_Area" localSheetId="1">'2'!$A$1:$T$94</definedName>
    <definedName name="_xlnm.Print_Area" localSheetId="2">'3'!$A$1:$T$100</definedName>
    <definedName name="_xlnm.Print_Area" localSheetId="3">'4'!$A$1:$T$94</definedName>
    <definedName name="_xlnm.Print_Area" localSheetId="4">'5'!$A$1:$I$98</definedName>
    <definedName name="_xlnm.Print_Area" localSheetId="5">'6'!$A$1:$H$93</definedName>
    <definedName name="_xlnm.Print_Area" localSheetId="6">'7'!$A$1:$I$99</definedName>
    <definedName name="_xlnm.Print_Area" localSheetId="7">'8'!$A$1:$H$93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8" l="1"/>
  <c r="A3" i="5"/>
  <c r="A3" i="7" s="1"/>
  <c r="A3" i="3"/>
  <c r="A3" i="2"/>
  <c r="E45" i="6" l="1"/>
  <c r="T52" i="4"/>
  <c r="C12" i="6"/>
  <c r="D60" i="5"/>
  <c r="E14" i="6"/>
  <c r="T66" i="2"/>
  <c r="E18" i="8"/>
  <c r="F60" i="8"/>
  <c r="T49" i="4"/>
  <c r="D14" i="5"/>
  <c r="C32" i="6"/>
  <c r="E24" i="6"/>
  <c r="G19" i="6"/>
  <c r="E20" i="8"/>
  <c r="T48" i="4"/>
  <c r="E18" i="6"/>
  <c r="E54" i="8"/>
  <c r="F61" i="8"/>
  <c r="J7" i="7"/>
  <c r="T18" i="2"/>
  <c r="T64" i="2"/>
  <c r="K23" i="4"/>
  <c r="C58" i="6"/>
  <c r="H20" i="6"/>
  <c r="T19" i="2"/>
  <c r="T64" i="4"/>
  <c r="C11" i="6"/>
  <c r="C64" i="6"/>
  <c r="G23" i="6"/>
  <c r="T66" i="4"/>
  <c r="C40" i="6"/>
  <c r="C65" i="6"/>
  <c r="G25" i="6"/>
  <c r="H25" i="6"/>
  <c r="T36" i="2"/>
  <c r="C38" i="6"/>
  <c r="H26" i="8"/>
  <c r="E10" i="6"/>
  <c r="C48" i="6"/>
  <c r="C15" i="4"/>
  <c r="C54" i="6"/>
  <c r="T12" i="2"/>
  <c r="T58" i="2"/>
  <c r="C50" i="6"/>
  <c r="G58" i="6"/>
  <c r="T13" i="2"/>
  <c r="C56" i="6"/>
  <c r="E44" i="6"/>
  <c r="C36" i="6"/>
  <c r="C61" i="6"/>
  <c r="E23" i="6"/>
  <c r="E61" i="6"/>
  <c r="T39" i="2"/>
  <c r="D19" i="5"/>
  <c r="C37" i="6"/>
  <c r="T43" i="2"/>
  <c r="D48" i="5"/>
  <c r="H30" i="6"/>
  <c r="E7" i="8"/>
  <c r="E33" i="8"/>
  <c r="E34" i="6"/>
  <c r="C44" i="6"/>
  <c r="E8" i="6"/>
  <c r="E35" i="6"/>
  <c r="D58" i="8"/>
  <c r="B65" i="8"/>
  <c r="C50" i="8"/>
  <c r="B38" i="8"/>
  <c r="C25" i="8"/>
  <c r="B63" i="8"/>
  <c r="C14" i="8"/>
  <c r="C38" i="8"/>
  <c r="B20" i="8"/>
  <c r="B7" i="8"/>
  <c r="B54" i="8"/>
  <c r="B30" i="8"/>
  <c r="B33" i="8"/>
  <c r="M7" i="7"/>
  <c r="B44" i="8"/>
  <c r="E55" i="8"/>
  <c r="E60" i="8"/>
  <c r="N64" i="4"/>
  <c r="R49" i="4"/>
  <c r="C45" i="4"/>
  <c r="O47" i="4"/>
  <c r="F40" i="4"/>
  <c r="B67" i="4"/>
  <c r="P66" i="4"/>
  <c r="L59" i="4"/>
  <c r="O21" i="4"/>
  <c r="F19" i="4"/>
  <c r="B15" i="4"/>
  <c r="J12" i="4"/>
  <c r="E15" i="4"/>
  <c r="N61" i="4"/>
  <c r="L44" i="4"/>
  <c r="L42" i="4"/>
  <c r="N37" i="4"/>
  <c r="H35" i="4"/>
  <c r="M61" i="4"/>
  <c r="J59" i="4"/>
  <c r="P56" i="4"/>
  <c r="N56" i="4"/>
  <c r="J49" i="4"/>
  <c r="J42" i="4"/>
  <c r="F35" i="4"/>
  <c r="R32" i="4"/>
  <c r="I30" i="4"/>
  <c r="J33" i="4"/>
  <c r="F26" i="4"/>
  <c r="L21" i="4"/>
  <c r="D61" i="4"/>
  <c r="R48" i="4"/>
  <c r="I46" i="4"/>
  <c r="D44" i="4"/>
  <c r="H25" i="4"/>
  <c r="F23" i="4"/>
  <c r="N20" i="4"/>
  <c r="P16" i="4"/>
  <c r="P52" i="4"/>
  <c r="F36" i="4"/>
  <c r="B30" i="4"/>
  <c r="M17" i="4"/>
  <c r="K11" i="4"/>
  <c r="K10" i="4"/>
  <c r="O64" i="4"/>
  <c r="O52" i="4"/>
  <c r="Q32" i="4"/>
  <c r="M59" i="4"/>
  <c r="L48" i="4"/>
  <c r="O41" i="4"/>
  <c r="C44" i="4"/>
  <c r="D16" i="4"/>
  <c r="O58" i="4"/>
  <c r="M52" i="4"/>
  <c r="L45" i="4"/>
  <c r="N41" i="4"/>
  <c r="M38" i="4"/>
  <c r="G13" i="4"/>
  <c r="K58" i="4"/>
  <c r="K51" i="4"/>
  <c r="D45" i="4"/>
  <c r="J38" i="4"/>
  <c r="B35" i="4"/>
  <c r="J9" i="4"/>
  <c r="N54" i="4"/>
  <c r="Q47" i="4"/>
  <c r="E41" i="4"/>
  <c r="N34" i="4"/>
  <c r="O28" i="4"/>
  <c r="F15" i="4"/>
  <c r="B31" i="6"/>
  <c r="B25" i="6"/>
  <c r="B65" i="6"/>
  <c r="B38" i="6"/>
  <c r="B10" i="6"/>
  <c r="D25" i="4"/>
  <c r="D50" i="4"/>
  <c r="E55" i="4"/>
  <c r="C21" i="8"/>
  <c r="P34" i="4"/>
  <c r="B61" i="4"/>
  <c r="S60" i="4"/>
  <c r="D8" i="5"/>
  <c r="B22" i="8"/>
  <c r="T44" i="2"/>
  <c r="B17" i="4"/>
  <c r="M26" i="4"/>
  <c r="J30" i="4"/>
  <c r="Q45" i="4"/>
  <c r="P50" i="4"/>
  <c r="F56" i="4"/>
  <c r="C61" i="4"/>
  <c r="T60" i="4"/>
  <c r="F44" i="6"/>
  <c r="F61" i="6"/>
  <c r="F38" i="6"/>
  <c r="F49" i="6"/>
  <c r="C35" i="8"/>
  <c r="E35" i="8"/>
  <c r="K12" i="4"/>
  <c r="N24" i="2"/>
  <c r="T45" i="2"/>
  <c r="O13" i="4"/>
  <c r="L17" i="4"/>
  <c r="P21" i="4"/>
  <c r="M25" i="4"/>
  <c r="G31" i="4"/>
  <c r="R45" i="4"/>
  <c r="G12" i="6"/>
  <c r="B55" i="8"/>
  <c r="S59" i="2"/>
  <c r="C28" i="4"/>
  <c r="G53" i="4"/>
  <c r="D20" i="8"/>
  <c r="D43" i="8"/>
  <c r="D19" i="8"/>
  <c r="D65" i="8"/>
  <c r="D17" i="8"/>
  <c r="D66" i="8"/>
  <c r="D42" i="8"/>
  <c r="D15" i="8"/>
  <c r="D56" i="8"/>
  <c r="D7" i="8"/>
  <c r="E11" i="4"/>
  <c r="E59" i="8"/>
  <c r="F58" i="6"/>
  <c r="D13" i="8"/>
  <c r="I29" i="4"/>
  <c r="K44" i="4"/>
  <c r="F60" i="4"/>
  <c r="H65" i="4"/>
  <c r="B8" i="8"/>
  <c r="D12" i="4"/>
  <c r="S30" i="4"/>
  <c r="S29" i="4"/>
  <c r="S54" i="4"/>
  <c r="S40" i="4"/>
  <c r="T24" i="4"/>
  <c r="T8" i="4"/>
  <c r="S49" i="4"/>
  <c r="S35" i="4"/>
  <c r="J10" i="7"/>
  <c r="T36" i="4"/>
  <c r="T22" i="4"/>
  <c r="T58" i="4"/>
  <c r="T35" i="4"/>
  <c r="S22" i="4"/>
  <c r="S38" i="4"/>
  <c r="S13" i="4"/>
  <c r="S48" i="4"/>
  <c r="J34" i="7"/>
  <c r="B14" i="6"/>
  <c r="D15" i="5"/>
  <c r="C10" i="6"/>
  <c r="D37" i="4"/>
  <c r="B53" i="4"/>
  <c r="F9" i="6"/>
  <c r="H62" i="2"/>
  <c r="B43" i="6"/>
  <c r="R23" i="4"/>
  <c r="C34" i="8"/>
  <c r="C61" i="8"/>
  <c r="M64" i="4"/>
  <c r="D61" i="8"/>
  <c r="N24" i="4"/>
  <c r="O24" i="4"/>
  <c r="Q28" i="4"/>
  <c r="Q33" i="4"/>
  <c r="K43" i="4"/>
  <c r="D63" i="8"/>
  <c r="L16" i="4"/>
  <c r="L15" i="4"/>
  <c r="C30" i="4"/>
  <c r="F24" i="6"/>
  <c r="B16" i="8"/>
  <c r="D23" i="4"/>
  <c r="B57" i="4"/>
  <c r="M43" i="2"/>
  <c r="L13" i="4"/>
  <c r="K31" i="4"/>
  <c r="D41" i="4"/>
  <c r="F9" i="4"/>
  <c r="L31" i="4"/>
  <c r="S9" i="4"/>
  <c r="B58" i="8"/>
  <c r="G59" i="8"/>
  <c r="G18" i="4"/>
  <c r="I27" i="4"/>
  <c r="P36" i="4"/>
  <c r="K52" i="4"/>
  <c r="T9" i="4"/>
  <c r="C58" i="8"/>
  <c r="P36" i="2"/>
  <c r="C15" i="8"/>
  <c r="I60" i="4"/>
  <c r="C43" i="8"/>
  <c r="G36" i="4"/>
  <c r="B46" i="4"/>
  <c r="B19" i="8"/>
  <c r="C60" i="8"/>
  <c r="E32" i="4"/>
  <c r="H36" i="4"/>
  <c r="T37" i="4"/>
  <c r="F41" i="4"/>
  <c r="K55" i="2"/>
  <c r="D14" i="4"/>
  <c r="J23" i="4"/>
  <c r="S47" i="4"/>
  <c r="D44" i="5"/>
  <c r="D55" i="8"/>
  <c r="H24" i="8"/>
  <c r="J23" i="7"/>
  <c r="H16" i="8"/>
  <c r="H49" i="8"/>
  <c r="J19" i="7"/>
  <c r="H46" i="8"/>
  <c r="H38" i="8"/>
  <c r="E36" i="8"/>
  <c r="G28" i="8"/>
  <c r="T33" i="2"/>
  <c r="E10" i="8"/>
  <c r="D11" i="5"/>
  <c r="T59" i="2"/>
  <c r="T37" i="2"/>
  <c r="T62" i="2"/>
  <c r="T27" i="2"/>
  <c r="T42" i="2"/>
  <c r="E41" i="8"/>
  <c r="G43" i="8"/>
  <c r="P22" i="7"/>
  <c r="E53" i="8"/>
  <c r="E25" i="8"/>
  <c r="E50" i="8"/>
  <c r="F16" i="8"/>
  <c r="G45" i="8"/>
  <c r="H18" i="6"/>
  <c r="E34" i="8"/>
  <c r="E58" i="8"/>
  <c r="F15" i="8"/>
  <c r="G15" i="8"/>
  <c r="G56" i="8"/>
  <c r="I11" i="2"/>
  <c r="E40" i="2"/>
  <c r="E52" i="2"/>
  <c r="K21" i="2"/>
  <c r="D16" i="2"/>
  <c r="T21" i="2"/>
  <c r="D59" i="2"/>
  <c r="E44" i="4"/>
  <c r="O15" i="2"/>
  <c r="R37" i="2"/>
  <c r="P57" i="2"/>
  <c r="T22" i="2"/>
  <c r="T61" i="2"/>
  <c r="F10" i="2"/>
  <c r="Q9" i="2"/>
  <c r="D57" i="2"/>
  <c r="R55" i="2"/>
  <c r="I32" i="2"/>
  <c r="F31" i="2"/>
  <c r="E51" i="2"/>
  <c r="M47" i="2"/>
  <c r="G45" i="2"/>
  <c r="D24" i="2"/>
  <c r="O21" i="2"/>
  <c r="L47" i="2"/>
  <c r="I46" i="2"/>
  <c r="C24" i="2"/>
  <c r="H55" i="2"/>
  <c r="N45" i="2"/>
  <c r="H44" i="2"/>
  <c r="J41" i="2"/>
  <c r="L22" i="2"/>
  <c r="H21" i="2"/>
  <c r="O17" i="2"/>
  <c r="I15" i="2"/>
  <c r="F62" i="2"/>
  <c r="K59" i="2"/>
  <c r="M56" i="2"/>
  <c r="G55" i="2"/>
  <c r="D29" i="2"/>
  <c r="L56" i="2"/>
  <c r="F55" i="2"/>
  <c r="K52" i="2"/>
  <c r="H26" i="2"/>
  <c r="C25" i="2"/>
  <c r="O60" i="2"/>
  <c r="F59" i="2"/>
  <c r="E55" i="2"/>
  <c r="K50" i="2"/>
  <c r="M31" i="2"/>
  <c r="N27" i="2"/>
  <c r="O51" i="2"/>
  <c r="F41" i="2"/>
  <c r="M39" i="2"/>
  <c r="Q37" i="2"/>
  <c r="G34" i="2"/>
  <c r="K27" i="2"/>
  <c r="J27" i="2"/>
  <c r="E67" i="2"/>
  <c r="Q56" i="2"/>
  <c r="H46" i="2"/>
  <c r="L39" i="2"/>
  <c r="M32" i="2"/>
  <c r="Q30" i="2"/>
  <c r="K65" i="2"/>
  <c r="Q49" i="2"/>
  <c r="K39" i="2"/>
  <c r="E34" i="2"/>
  <c r="N22" i="2"/>
  <c r="K19" i="2"/>
  <c r="N16" i="2"/>
  <c r="D60" i="2"/>
  <c r="O56" i="2"/>
  <c r="H27" i="2"/>
  <c r="M22" i="2"/>
  <c r="E12" i="2"/>
  <c r="K51" i="2"/>
  <c r="C12" i="2"/>
  <c r="O25" i="2"/>
  <c r="G56" i="2"/>
  <c r="R52" i="2"/>
  <c r="H49" i="2"/>
  <c r="O47" i="2"/>
  <c r="E65" i="2"/>
  <c r="B60" i="2"/>
  <c r="L37" i="2"/>
  <c r="E24" i="2"/>
  <c r="G22" i="2"/>
  <c r="P20" i="2"/>
  <c r="H56" i="2"/>
  <c r="L54" i="2"/>
  <c r="Q40" i="2"/>
  <c r="L30" i="2"/>
  <c r="E27" i="2"/>
  <c r="B24" i="2"/>
  <c r="F22" i="2"/>
  <c r="G19" i="2"/>
  <c r="C39" i="2"/>
  <c r="F49" i="2"/>
  <c r="J47" i="2"/>
  <c r="H35" i="2"/>
  <c r="D19" i="2"/>
  <c r="E49" i="2"/>
  <c r="F42" i="2"/>
  <c r="Q36" i="2"/>
  <c r="G35" i="2"/>
  <c r="I67" i="2"/>
  <c r="H50" i="2"/>
  <c r="L29" i="2"/>
  <c r="H20" i="2"/>
  <c r="I17" i="2"/>
  <c r="J15" i="2"/>
  <c r="K12" i="2"/>
  <c r="E26" i="2"/>
  <c r="M46" i="2"/>
  <c r="N39" i="2"/>
  <c r="H36" i="2"/>
  <c r="G17" i="2"/>
  <c r="L14" i="2"/>
  <c r="I25" i="2"/>
  <c r="O66" i="2"/>
  <c r="P59" i="2"/>
  <c r="F56" i="2"/>
  <c r="M11" i="2"/>
  <c r="N52" i="2"/>
  <c r="O45" i="2"/>
  <c r="E42" i="2"/>
  <c r="F35" i="2"/>
  <c r="M59" i="2"/>
  <c r="C56" i="2"/>
  <c r="C35" i="2"/>
  <c r="J31" i="2"/>
  <c r="B52" i="2"/>
  <c r="C52" i="2"/>
  <c r="D45" i="2"/>
  <c r="R16" i="2"/>
  <c r="G11" i="2"/>
  <c r="Q65" i="2"/>
  <c r="L55" i="2"/>
  <c r="C45" i="2"/>
  <c r="M29" i="2"/>
  <c r="K36" i="2"/>
  <c r="T31" i="4"/>
  <c r="N12" i="2"/>
  <c r="O29" i="2"/>
  <c r="S36" i="2"/>
  <c r="S35" i="2"/>
  <c r="S67" i="2"/>
  <c r="S10" i="2"/>
  <c r="N13" i="4"/>
  <c r="C23" i="4"/>
  <c r="Q36" i="4"/>
  <c r="F47" i="6"/>
  <c r="H26" i="6"/>
  <c r="O18" i="4"/>
  <c r="H32" i="6"/>
  <c r="C11" i="2"/>
  <c r="C31" i="2"/>
  <c r="H64" i="2"/>
  <c r="L36" i="2"/>
  <c r="H14" i="2"/>
  <c r="I55" i="2"/>
  <c r="S8" i="2"/>
  <c r="B11" i="2"/>
  <c r="O55" i="2"/>
  <c r="I21" i="2"/>
  <c r="J57" i="2"/>
  <c r="G64" i="2"/>
  <c r="F11" i="2"/>
  <c r="Q15" i="2"/>
  <c r="S30" i="2"/>
  <c r="C9" i="8"/>
  <c r="I64" i="2"/>
  <c r="T20" i="2"/>
  <c r="R26" i="2"/>
  <c r="L64" i="2"/>
  <c r="C42" i="2"/>
  <c r="J54" i="2"/>
  <c r="M24" i="2"/>
  <c r="B49" i="2"/>
  <c r="R55" i="4"/>
  <c r="M20" i="4"/>
  <c r="E23" i="4"/>
  <c r="J16" i="4"/>
  <c r="K18" i="4"/>
  <c r="L41" i="4"/>
  <c r="N53" i="4"/>
  <c r="H30" i="4"/>
  <c r="O39" i="4"/>
  <c r="M46" i="4"/>
  <c r="F54" i="4"/>
  <c r="S52" i="4"/>
  <c r="K26" i="4"/>
  <c r="T20" i="4"/>
  <c r="T38" i="2"/>
  <c r="T47" i="2"/>
  <c r="T60" i="2"/>
  <c r="O19" i="4"/>
  <c r="P28" i="4"/>
  <c r="B36" i="4"/>
  <c r="L57" i="4"/>
  <c r="T57" i="4"/>
  <c r="E50" i="6"/>
  <c r="T65" i="2"/>
  <c r="D33" i="8"/>
  <c r="G25" i="8"/>
  <c r="H37" i="8"/>
  <c r="F27" i="8"/>
  <c r="T40" i="2"/>
  <c r="L43" i="4"/>
  <c r="T18" i="4"/>
  <c r="P27" i="4"/>
  <c r="A3" i="6"/>
  <c r="A3" i="8" s="1"/>
  <c r="A3" i="4"/>
  <c r="F21" i="4"/>
  <c r="L46" i="4"/>
  <c r="G49" i="4"/>
  <c r="I51" i="4"/>
  <c r="T65" i="4"/>
  <c r="O23" i="4"/>
  <c r="T56" i="2"/>
  <c r="T15" i="2"/>
  <c r="T14" i="2"/>
  <c r="B38" i="4"/>
  <c r="C40" i="4"/>
  <c r="R44" i="4"/>
  <c r="P51" i="4"/>
  <c r="J47" i="4"/>
  <c r="C41" i="8"/>
  <c r="E13" i="8"/>
  <c r="E32" i="8"/>
  <c r="E37" i="8"/>
  <c r="E61" i="8"/>
  <c r="E56" i="8"/>
  <c r="G23" i="8"/>
  <c r="E14" i="4"/>
  <c r="I59" i="4"/>
  <c r="C13" i="6"/>
  <c r="C8" i="6"/>
  <c r="G54" i="6"/>
  <c r="R14" i="4"/>
  <c r="Q16" i="4"/>
  <c r="N21" i="4"/>
  <c r="L28" i="4"/>
  <c r="O51" i="4"/>
  <c r="K59" i="4"/>
  <c r="R66" i="4"/>
  <c r="R40" i="4"/>
  <c r="D20" i="5"/>
  <c r="H53" i="6"/>
  <c r="E36" i="4"/>
  <c r="B41" i="4"/>
  <c r="O62" i="4"/>
  <c r="C16" i="6"/>
  <c r="D43" i="5"/>
  <c r="C43" i="6"/>
  <c r="H58" i="6"/>
  <c r="F20" i="4"/>
  <c r="B58" i="4"/>
  <c r="D60" i="4"/>
  <c r="G20" i="4"/>
  <c r="R52" i="4"/>
  <c r="C58" i="4"/>
  <c r="I22" i="4"/>
  <c r="K62" i="4"/>
  <c r="G54" i="4"/>
  <c r="D58" i="4"/>
  <c r="L54" i="4"/>
  <c r="J35" i="4"/>
  <c r="L34" i="4"/>
  <c r="K22" i="4"/>
  <c r="O10" i="4"/>
  <c r="O67" i="4"/>
  <c r="K66" i="4"/>
  <c r="G65" i="4"/>
  <c r="D64" i="4"/>
  <c r="M51" i="4"/>
  <c r="R47" i="4"/>
  <c r="L24" i="4"/>
  <c r="N19" i="4"/>
  <c r="D11" i="4"/>
  <c r="E65" i="4"/>
  <c r="C56" i="4"/>
  <c r="O54" i="4"/>
  <c r="Q50" i="4"/>
  <c r="Q41" i="4"/>
  <c r="N30" i="4"/>
  <c r="O25" i="4"/>
  <c r="D17" i="4"/>
  <c r="R10" i="4"/>
  <c r="C11" i="4"/>
  <c r="H59" i="4"/>
  <c r="G51" i="4"/>
  <c r="D42" i="4"/>
  <c r="G44" i="4"/>
  <c r="C9" i="4"/>
  <c r="N60" i="4"/>
  <c r="M47" i="4"/>
  <c r="O44" i="4"/>
  <c r="C42" i="4"/>
  <c r="P15" i="4"/>
  <c r="J14" i="4"/>
  <c r="N16" i="4"/>
  <c r="C10" i="4"/>
  <c r="M65" i="4"/>
  <c r="C35" i="4"/>
  <c r="H32" i="4"/>
  <c r="B31" i="4"/>
  <c r="M29" i="4"/>
  <c r="I25" i="4"/>
  <c r="C24" i="4"/>
  <c r="B10" i="4"/>
  <c r="I9" i="4"/>
  <c r="R18" i="4"/>
  <c r="F25" i="4"/>
  <c r="R26" i="4"/>
  <c r="E30" i="4"/>
  <c r="R34" i="4"/>
  <c r="Q39" i="4"/>
  <c r="O61" i="4"/>
  <c r="C28" i="8"/>
  <c r="E9" i="8"/>
  <c r="E14" i="8"/>
  <c r="E57" i="8"/>
  <c r="F11" i="4"/>
  <c r="O12" i="4"/>
  <c r="E16" i="4"/>
  <c r="J22" i="4"/>
  <c r="E37" i="4"/>
  <c r="M53" i="4"/>
  <c r="D52" i="4"/>
  <c r="G67" i="4"/>
  <c r="S43" i="4"/>
  <c r="T53" i="4"/>
  <c r="P12" i="4"/>
  <c r="L30" i="4"/>
  <c r="L35" i="4"/>
  <c r="F37" i="4"/>
  <c r="E42" i="4"/>
  <c r="T43" i="4"/>
  <c r="B24" i="6"/>
  <c r="E10" i="4"/>
  <c r="Q12" i="4"/>
  <c r="Q17" i="4"/>
  <c r="K32" i="4"/>
  <c r="I40" i="4"/>
  <c r="H50" i="4"/>
  <c r="B66" i="4"/>
  <c r="S59" i="4"/>
  <c r="F42" i="6"/>
  <c r="G35" i="6"/>
  <c r="D41" i="8"/>
  <c r="E42" i="8"/>
  <c r="F10" i="4"/>
  <c r="D21" i="4"/>
  <c r="P35" i="4"/>
  <c r="I52" i="4"/>
  <c r="Q60" i="4"/>
  <c r="I64" i="4"/>
  <c r="C23" i="6"/>
  <c r="C28" i="6"/>
  <c r="C45" i="6"/>
  <c r="D50" i="5"/>
  <c r="E32" i="6"/>
  <c r="F19" i="6"/>
  <c r="Q19" i="4"/>
  <c r="R27" i="4"/>
  <c r="J24" i="4"/>
  <c r="N50" i="4"/>
  <c r="J52" i="4"/>
  <c r="J57" i="4"/>
  <c r="R60" i="4"/>
  <c r="T46" i="4"/>
  <c r="S19" i="4"/>
  <c r="T55" i="4"/>
  <c r="B9" i="6"/>
  <c r="B45" i="6"/>
  <c r="D16" i="5"/>
  <c r="D11" i="6" s="1"/>
  <c r="D38" i="5"/>
  <c r="C33" i="6"/>
  <c r="G57" i="6"/>
  <c r="H45" i="6"/>
  <c r="S66" i="4"/>
  <c r="S26" i="4"/>
  <c r="S57" i="4"/>
  <c r="T67" i="4"/>
  <c r="S50" i="4"/>
  <c r="S27" i="4"/>
  <c r="S64" i="4"/>
  <c r="B11" i="6"/>
  <c r="C51" i="6"/>
  <c r="D56" i="5"/>
  <c r="D25" i="5"/>
  <c r="H27" i="6"/>
  <c r="H65" i="6"/>
  <c r="H34" i="6"/>
  <c r="H46" i="6"/>
  <c r="H52" i="6"/>
  <c r="H13" i="6"/>
  <c r="C18" i="6"/>
  <c r="F15" i="6"/>
  <c r="E12" i="8"/>
  <c r="P12" i="7"/>
  <c r="D27" i="8"/>
  <c r="B48" i="6"/>
  <c r="B33" i="6"/>
  <c r="D71" i="5"/>
  <c r="D31" i="5"/>
  <c r="B44" i="6"/>
  <c r="B57" i="6"/>
  <c r="B15" i="6"/>
  <c r="B34" i="6"/>
  <c r="E39" i="8"/>
  <c r="E64" i="8"/>
  <c r="B36" i="6"/>
  <c r="D10" i="5"/>
  <c r="E39" i="6"/>
  <c r="F29" i="6"/>
  <c r="F12" i="6"/>
  <c r="F64" i="6"/>
  <c r="F35" i="6"/>
  <c r="F27" i="6"/>
  <c r="F21" i="6"/>
  <c r="F31" i="6"/>
  <c r="E13" i="6"/>
  <c r="F31" i="8"/>
  <c r="E22" i="8"/>
  <c r="H58" i="8"/>
  <c r="C33" i="8"/>
  <c r="E17" i="8"/>
  <c r="Q22" i="7"/>
  <c r="F25" i="8"/>
  <c r="F46" i="8"/>
  <c r="F24" i="8"/>
  <c r="F13" i="8"/>
  <c r="F21" i="8"/>
  <c r="F30" i="8"/>
  <c r="F65" i="8"/>
  <c r="F28" i="8"/>
  <c r="F48" i="8"/>
  <c r="D18" i="5"/>
  <c r="C35" i="6"/>
  <c r="G31" i="6"/>
  <c r="G65" i="6"/>
  <c r="C17" i="6"/>
  <c r="D70" i="5"/>
  <c r="G44" i="6"/>
  <c r="G43" i="6"/>
  <c r="G7" i="6"/>
  <c r="C59" i="6"/>
  <c r="D22" i="8"/>
  <c r="J20" i="7"/>
  <c r="J26" i="7"/>
  <c r="E19" i="8"/>
  <c r="E49" i="8"/>
  <c r="E44" i="8"/>
  <c r="C20" i="6"/>
  <c r="E46" i="6"/>
  <c r="E49" i="6"/>
  <c r="E12" i="6"/>
  <c r="B9" i="8"/>
  <c r="C48" i="8"/>
  <c r="J17" i="7"/>
  <c r="H45" i="8"/>
  <c r="B14" i="8"/>
  <c r="C46" i="8"/>
  <c r="B59" i="8"/>
  <c r="E15" i="8"/>
  <c r="E40" i="8"/>
  <c r="E65" i="8"/>
  <c r="G49" i="8"/>
  <c r="G29" i="8"/>
  <c r="G30" i="8"/>
  <c r="G50" i="8"/>
  <c r="G32" i="8"/>
  <c r="G63" i="8"/>
  <c r="G21" i="8"/>
  <c r="G36" i="8"/>
  <c r="D45" i="5"/>
  <c r="G64" i="8"/>
  <c r="H29" i="8"/>
  <c r="D58" i="5"/>
  <c r="G65" i="8"/>
  <c r="H36" i="8"/>
  <c r="C47" i="6"/>
  <c r="D46" i="8"/>
  <c r="J8" i="7"/>
  <c r="H13" i="8"/>
  <c r="D31" i="8"/>
  <c r="B45" i="8"/>
  <c r="E11" i="8"/>
  <c r="E63" i="8"/>
  <c r="E23" i="8"/>
  <c r="E24" i="8"/>
  <c r="C47" i="8"/>
  <c r="C27" i="8"/>
  <c r="B61" i="8"/>
  <c r="B41" i="8"/>
  <c r="C54" i="8" l="1"/>
  <c r="B17" i="8"/>
  <c r="T25" i="4"/>
  <c r="J29" i="7"/>
  <c r="K48" i="4"/>
  <c r="C9" i="6"/>
  <c r="E55" i="6"/>
  <c r="B28" i="4"/>
  <c r="D46" i="4"/>
  <c r="G35" i="4"/>
  <c r="K16" i="4"/>
  <c r="K21" i="4"/>
  <c r="E56" i="4"/>
  <c r="C19" i="6"/>
  <c r="B32" i="8"/>
  <c r="B37" i="8"/>
  <c r="C30" i="6"/>
  <c r="C25" i="6"/>
  <c r="R64" i="4"/>
  <c r="K38" i="4"/>
  <c r="T33" i="4"/>
  <c r="J32" i="7"/>
  <c r="T28" i="4"/>
  <c r="B40" i="4"/>
  <c r="E59" i="6"/>
  <c r="D47" i="8"/>
  <c r="S65" i="2"/>
  <c r="T41" i="2"/>
  <c r="C57" i="6"/>
  <c r="E11" i="6"/>
  <c r="E19" i="6"/>
  <c r="T29" i="4"/>
  <c r="T40" i="4"/>
  <c r="B56" i="6"/>
  <c r="D61" i="5"/>
  <c r="D56" i="6" s="1"/>
  <c r="D30" i="5"/>
  <c r="D25" i="6" s="1"/>
  <c r="I57" i="2"/>
  <c r="E27" i="8"/>
  <c r="P32" i="7"/>
  <c r="O24" i="2"/>
  <c r="O36" i="4"/>
  <c r="G58" i="4"/>
  <c r="T54" i="4"/>
  <c r="D48" i="8"/>
  <c r="E50" i="4"/>
  <c r="L64" i="4"/>
  <c r="E48" i="6"/>
  <c r="G14" i="6"/>
  <c r="D15" i="6"/>
  <c r="H12" i="8"/>
  <c r="N39" i="4"/>
  <c r="T13" i="4"/>
  <c r="E40" i="6"/>
  <c r="L22" i="4"/>
  <c r="N12" i="4"/>
  <c r="K49" i="4"/>
  <c r="K54" i="4"/>
  <c r="Q24" i="4"/>
  <c r="B29" i="6"/>
  <c r="D34" i="5"/>
  <c r="D29" i="6" s="1"/>
  <c r="H13" i="4"/>
  <c r="R29" i="4"/>
  <c r="L51" i="4"/>
  <c r="C10" i="2"/>
  <c r="C34" i="6"/>
  <c r="C39" i="6"/>
  <c r="C53" i="6"/>
  <c r="D36" i="5"/>
  <c r="C31" i="6"/>
  <c r="O26" i="4"/>
  <c r="P62" i="4"/>
  <c r="E30" i="8"/>
  <c r="P10" i="4"/>
  <c r="H54" i="4"/>
  <c r="E56" i="6"/>
  <c r="J65" i="4"/>
  <c r="M62" i="4"/>
  <c r="F27" i="4"/>
  <c r="S18" i="4"/>
  <c r="B17" i="2"/>
  <c r="B27" i="2"/>
  <c r="N49" i="2"/>
  <c r="F65" i="2"/>
  <c r="C55" i="6"/>
  <c r="C14" i="6"/>
  <c r="H9" i="4"/>
  <c r="D39" i="8"/>
  <c r="Q13" i="4"/>
  <c r="C38" i="4"/>
  <c r="F46" i="6"/>
  <c r="D9" i="6"/>
  <c r="G10" i="8"/>
  <c r="E67" i="4"/>
  <c r="N57" i="4"/>
  <c r="B20" i="4"/>
  <c r="J18" i="4"/>
  <c r="R56" i="4"/>
  <c r="K28" i="4"/>
  <c r="I65" i="4"/>
  <c r="D47" i="2"/>
  <c r="H51" i="8"/>
  <c r="H56" i="8"/>
  <c r="C24" i="6"/>
  <c r="C29" i="6"/>
  <c r="J12" i="7"/>
  <c r="H7" i="8"/>
  <c r="T34" i="2"/>
  <c r="E52" i="6"/>
  <c r="E47" i="6"/>
  <c r="S54" i="2"/>
  <c r="S58" i="2"/>
  <c r="T47" i="4"/>
  <c r="Q10" i="4"/>
  <c r="C41" i="4"/>
  <c r="G63" i="6"/>
  <c r="E29" i="8"/>
  <c r="M33" i="4"/>
  <c r="F65" i="4"/>
  <c r="S17" i="7"/>
  <c r="G17" i="8"/>
  <c r="F66" i="8"/>
  <c r="E28" i="6"/>
  <c r="E26" i="4"/>
  <c r="N17" i="4"/>
  <c r="D30" i="2"/>
  <c r="I42" i="2"/>
  <c r="D40" i="2"/>
  <c r="L20" i="2"/>
  <c r="E33" i="6"/>
  <c r="S10" i="4"/>
  <c r="D41" i="5"/>
  <c r="D36" i="6" s="1"/>
  <c r="K56" i="4"/>
  <c r="I26" i="2"/>
  <c r="R49" i="2"/>
  <c r="O34" i="2"/>
  <c r="G39" i="8"/>
  <c r="H15" i="8"/>
  <c r="M13" i="4"/>
  <c r="T10" i="4"/>
  <c r="T11" i="4"/>
  <c r="F8" i="8"/>
  <c r="B30" i="6"/>
  <c r="G57" i="4"/>
  <c r="J48" i="4"/>
  <c r="Q67" i="4"/>
  <c r="E54" i="2"/>
  <c r="H51" i="2"/>
  <c r="R35" i="2"/>
  <c r="E9" i="6"/>
  <c r="E22" i="4"/>
  <c r="P24" i="4"/>
  <c r="P11" i="4"/>
  <c r="L33" i="4"/>
  <c r="G43" i="4"/>
  <c r="N66" i="4"/>
  <c r="B24" i="8"/>
  <c r="F14" i="8"/>
  <c r="F63" i="6"/>
  <c r="D54" i="5"/>
  <c r="D49" i="6" s="1"/>
  <c r="D64" i="5"/>
  <c r="H47" i="4"/>
  <c r="C39" i="4"/>
  <c r="L11" i="4"/>
  <c r="H14" i="4"/>
  <c r="O56" i="4"/>
  <c r="L12" i="4"/>
  <c r="H17" i="4"/>
  <c r="P44" i="4"/>
  <c r="L9" i="4"/>
  <c r="D38" i="4"/>
  <c r="N62" i="2"/>
  <c r="D51" i="5"/>
  <c r="D51" i="6" s="1"/>
  <c r="B47" i="8"/>
  <c r="P18" i="4"/>
  <c r="C16" i="4"/>
  <c r="D19" i="4"/>
  <c r="S55" i="4"/>
  <c r="T41" i="4"/>
  <c r="D60" i="8"/>
  <c r="L25" i="4"/>
  <c r="B19" i="6"/>
  <c r="N26" i="4"/>
  <c r="Q56" i="4"/>
  <c r="E33" i="4"/>
  <c r="D20" i="4"/>
  <c r="R61" i="4"/>
  <c r="C8" i="8"/>
  <c r="B49" i="8"/>
  <c r="C51" i="8"/>
  <c r="Q25" i="2"/>
  <c r="B33" i="4"/>
  <c r="S22" i="2"/>
  <c r="C65" i="2"/>
  <c r="G24" i="6"/>
  <c r="H54" i="8"/>
  <c r="G60" i="4"/>
  <c r="M32" i="7"/>
  <c r="K65" i="4"/>
  <c r="D35" i="8"/>
  <c r="E61" i="4"/>
  <c r="C49" i="6"/>
  <c r="E29" i="6"/>
  <c r="M30" i="4"/>
  <c r="B21" i="8"/>
  <c r="T7" i="7"/>
  <c r="C60" i="6"/>
  <c r="D29" i="4"/>
  <c r="M67" i="4"/>
  <c r="B34" i="4"/>
  <c r="P41" i="4"/>
  <c r="J21" i="4"/>
  <c r="D49" i="4"/>
  <c r="L62" i="4"/>
  <c r="F17" i="2"/>
  <c r="P45" i="2"/>
  <c r="D36" i="2"/>
  <c r="N25" i="2"/>
  <c r="I27" i="2"/>
  <c r="P11" i="2"/>
  <c r="G66" i="2"/>
  <c r="N54" i="2"/>
  <c r="B31" i="8"/>
  <c r="E66" i="8"/>
  <c r="C29" i="8"/>
  <c r="G61" i="8"/>
  <c r="F38" i="8"/>
  <c r="H16" i="4"/>
  <c r="G32" i="4"/>
  <c r="G40" i="4"/>
  <c r="Q49" i="4"/>
  <c r="H61" i="4"/>
  <c r="G67" i="2"/>
  <c r="L35" i="2"/>
  <c r="L42" i="2"/>
  <c r="O44" i="2"/>
  <c r="R39" i="2"/>
  <c r="L26" i="2"/>
  <c r="Q55" i="2"/>
  <c r="P41" i="2"/>
  <c r="H65" i="2"/>
  <c r="G46" i="6"/>
  <c r="H17" i="8"/>
  <c r="L36" i="4"/>
  <c r="J31" i="4"/>
  <c r="D59" i="8"/>
  <c r="E19" i="4"/>
  <c r="T67" i="2"/>
  <c r="J9" i="7"/>
  <c r="G55" i="8"/>
  <c r="B42" i="4"/>
  <c r="I32" i="4"/>
  <c r="R12" i="4"/>
  <c r="F62" i="4"/>
  <c r="D62" i="4"/>
  <c r="Q15" i="4"/>
  <c r="J66" i="4"/>
  <c r="M16" i="4"/>
  <c r="L10" i="2"/>
  <c r="B45" i="2"/>
  <c r="G18" i="8"/>
  <c r="I31" i="4"/>
  <c r="F53" i="4"/>
  <c r="T62" i="4"/>
  <c r="B20" i="6"/>
  <c r="I23" i="4"/>
  <c r="P45" i="4"/>
  <c r="P23" i="4"/>
  <c r="I47" i="4"/>
  <c r="B60" i="8"/>
  <c r="C19" i="8"/>
  <c r="B64" i="8"/>
  <c r="C65" i="8"/>
  <c r="G30" i="6"/>
  <c r="C15" i="6"/>
  <c r="H24" i="6"/>
  <c r="E34" i="4"/>
  <c r="I14" i="4"/>
  <c r="C52" i="4"/>
  <c r="J15" i="4"/>
  <c r="T17" i="2"/>
  <c r="S41" i="2"/>
  <c r="J17" i="2"/>
  <c r="G53" i="8"/>
  <c r="E60" i="6"/>
  <c r="S67" i="4"/>
  <c r="C12" i="4"/>
  <c r="G8" i="8"/>
  <c r="E16" i="6"/>
  <c r="F10" i="6"/>
  <c r="S12" i="4"/>
  <c r="I11" i="4"/>
  <c r="M22" i="4"/>
  <c r="M44" i="4"/>
  <c r="I12" i="4"/>
  <c r="F17" i="4"/>
  <c r="M12" i="4"/>
  <c r="L57" i="2"/>
  <c r="D9" i="4"/>
  <c r="C48" i="4"/>
  <c r="P47" i="4"/>
  <c r="M15" i="2"/>
  <c r="G25" i="4"/>
  <c r="N25" i="4"/>
  <c r="C19" i="4"/>
  <c r="C31" i="8"/>
  <c r="B10" i="8"/>
  <c r="I61" i="2"/>
  <c r="H57" i="8"/>
  <c r="G48" i="8"/>
  <c r="E42" i="6"/>
  <c r="F20" i="8"/>
  <c r="F20" i="6"/>
  <c r="F43" i="6"/>
  <c r="N62" i="4"/>
  <c r="F29" i="4"/>
  <c r="G42" i="4"/>
  <c r="J36" i="4"/>
  <c r="S42" i="2"/>
  <c r="B37" i="6"/>
  <c r="K57" i="4"/>
  <c r="Q34" i="4"/>
  <c r="L39" i="4"/>
  <c r="R39" i="4"/>
  <c r="C24" i="8"/>
  <c r="F49" i="8"/>
  <c r="F30" i="6"/>
  <c r="S34" i="4"/>
  <c r="J40" i="4"/>
  <c r="H52" i="4"/>
  <c r="I19" i="4"/>
  <c r="E57" i="4"/>
  <c r="F67" i="4"/>
  <c r="H11" i="2"/>
  <c r="O57" i="2"/>
  <c r="E39" i="2"/>
  <c r="O16" i="2"/>
  <c r="J24" i="2"/>
  <c r="R51" i="2"/>
  <c r="D51" i="4"/>
  <c r="P64" i="4"/>
  <c r="D36" i="8"/>
  <c r="S26" i="2"/>
  <c r="D9" i="5"/>
  <c r="D7" i="5" s="1"/>
  <c r="C44" i="8"/>
  <c r="D29" i="5"/>
  <c r="M31" i="4"/>
  <c r="P32" i="4"/>
  <c r="B56" i="4"/>
  <c r="B15" i="8"/>
  <c r="C63" i="8"/>
  <c r="O22" i="7"/>
  <c r="E66" i="4"/>
  <c r="M9" i="4"/>
  <c r="C65" i="4"/>
  <c r="O35" i="4"/>
  <c r="P61" i="4"/>
  <c r="R32" i="7"/>
  <c r="O42" i="4"/>
  <c r="E64" i="6"/>
  <c r="S33" i="4"/>
  <c r="S66" i="2"/>
  <c r="N19" i="2"/>
  <c r="O41" i="2"/>
  <c r="N29" i="2"/>
  <c r="C66" i="8"/>
  <c r="D32" i="4"/>
  <c r="O32" i="4"/>
  <c r="B11" i="8"/>
  <c r="F54" i="8"/>
  <c r="D10" i="6"/>
  <c r="J64" i="4"/>
  <c r="G41" i="6"/>
  <c r="M35" i="4"/>
  <c r="H40" i="4"/>
  <c r="F50" i="4"/>
  <c r="N31" i="4"/>
  <c r="O65" i="4"/>
  <c r="G56" i="4"/>
  <c r="F46" i="4"/>
  <c r="R37" i="4"/>
  <c r="M66" i="4"/>
  <c r="B27" i="4"/>
  <c r="E52" i="4"/>
  <c r="F12" i="4"/>
  <c r="B37" i="4"/>
  <c r="O50" i="4"/>
  <c r="M57" i="4"/>
  <c r="S24" i="4"/>
  <c r="S64" i="2"/>
  <c r="C53" i="4"/>
  <c r="P46" i="2"/>
  <c r="B42" i="6"/>
  <c r="H27" i="4"/>
  <c r="S25" i="4"/>
  <c r="D44" i="8"/>
  <c r="D66" i="5"/>
  <c r="D61" i="6" s="1"/>
  <c r="B61" i="6"/>
  <c r="C49" i="8"/>
  <c r="G60" i="8"/>
  <c r="S42" i="4"/>
  <c r="B25" i="4"/>
  <c r="O27" i="2"/>
  <c r="G58" i="8"/>
  <c r="T17" i="7"/>
  <c r="H21" i="8"/>
  <c r="I21" i="8" s="1"/>
  <c r="R22" i="4"/>
  <c r="E48" i="4"/>
  <c r="P46" i="4"/>
  <c r="K31" i="2"/>
  <c r="N30" i="2"/>
  <c r="G25" i="2"/>
  <c r="H47" i="2"/>
  <c r="N7" i="7"/>
  <c r="G66" i="8"/>
  <c r="D65" i="5"/>
  <c r="D60" i="6" s="1"/>
  <c r="C54" i="4"/>
  <c r="F64" i="4"/>
  <c r="C55" i="4"/>
  <c r="B22" i="4"/>
  <c r="R54" i="4"/>
  <c r="G46" i="4"/>
  <c r="J34" i="4"/>
  <c r="N46" i="4"/>
  <c r="G34" i="4"/>
  <c r="P57" i="4"/>
  <c r="J26" i="4"/>
  <c r="D15" i="4"/>
  <c r="C33" i="4"/>
  <c r="L50" i="2"/>
  <c r="S39" i="2"/>
  <c r="P26" i="2"/>
  <c r="F50" i="2"/>
  <c r="K29" i="2"/>
  <c r="R59" i="2"/>
  <c r="R66" i="2"/>
  <c r="J61" i="2"/>
  <c r="Q47" i="2"/>
  <c r="F29" i="2"/>
  <c r="Q60" i="2"/>
  <c r="D51" i="2"/>
  <c r="P12" i="2"/>
  <c r="G44" i="8"/>
  <c r="G27" i="4"/>
  <c r="R21" i="4"/>
  <c r="I34" i="4"/>
  <c r="D53" i="8"/>
  <c r="P55" i="4"/>
  <c r="Q66" i="4"/>
  <c r="C64" i="8"/>
  <c r="J28" i="4"/>
  <c r="P42" i="2"/>
  <c r="B45" i="4"/>
  <c r="N51" i="4"/>
  <c r="Q57" i="2"/>
  <c r="F35" i="8"/>
  <c r="K9" i="4"/>
  <c r="B46" i="2"/>
  <c r="Q61" i="2"/>
  <c r="C29" i="2"/>
  <c r="I20" i="2"/>
  <c r="B50" i="4"/>
  <c r="G9" i="4"/>
  <c r="K17" i="7"/>
  <c r="D49" i="8"/>
  <c r="E28" i="8"/>
  <c r="G11" i="8"/>
  <c r="G13" i="8"/>
  <c r="B60" i="6"/>
  <c r="S14" i="4"/>
  <c r="K19" i="4"/>
  <c r="H37" i="4"/>
  <c r="O37" i="4"/>
  <c r="H56" i="4"/>
  <c r="N35" i="4"/>
  <c r="N45" i="4"/>
  <c r="G30" i="4"/>
  <c r="P13" i="4"/>
  <c r="C56" i="8"/>
  <c r="O59" i="4"/>
  <c r="D30" i="4"/>
  <c r="P29" i="2"/>
  <c r="S12" i="2"/>
  <c r="Q34" i="2"/>
  <c r="R65" i="2"/>
  <c r="E45" i="2"/>
  <c r="I14" i="2"/>
  <c r="F26" i="2"/>
  <c r="J40" i="2"/>
  <c r="E10" i="2"/>
  <c r="G42" i="2"/>
  <c r="M35" i="2"/>
  <c r="J65" i="2"/>
  <c r="N31" i="2"/>
  <c r="J34" i="2"/>
  <c r="G52" i="2"/>
  <c r="D37" i="2"/>
  <c r="S65" i="4"/>
  <c r="D11" i="8"/>
  <c r="D8" i="8"/>
  <c r="R25" i="2"/>
  <c r="Q9" i="4"/>
  <c r="D24" i="4"/>
  <c r="M55" i="2"/>
  <c r="Q8" i="4"/>
  <c r="B61" i="2"/>
  <c r="B34" i="2"/>
  <c r="B25" i="8"/>
  <c r="S36" i="4"/>
  <c r="T59" i="4"/>
  <c r="M11" i="4"/>
  <c r="R67" i="4"/>
  <c r="O57" i="4"/>
  <c r="E12" i="4"/>
  <c r="R36" i="4"/>
  <c r="M36" i="4"/>
  <c r="E60" i="4"/>
  <c r="M22" i="7"/>
  <c r="P15" i="2"/>
  <c r="S29" i="2"/>
  <c r="P39" i="4"/>
  <c r="Q21" i="2"/>
  <c r="J11" i="2"/>
  <c r="E57" i="2"/>
  <c r="I36" i="2"/>
  <c r="L11" i="2"/>
  <c r="Q59" i="2"/>
  <c r="M37" i="2"/>
  <c r="K32" i="2"/>
  <c r="C67" i="2"/>
  <c r="H24" i="2"/>
  <c r="P44" i="2"/>
  <c r="K10" i="2"/>
  <c r="P60" i="2"/>
  <c r="J9" i="2"/>
  <c r="B36" i="2"/>
  <c r="O49" i="2"/>
  <c r="R29" i="2"/>
  <c r="H52" i="2"/>
  <c r="P61" i="2"/>
  <c r="T32" i="2"/>
  <c r="C39" i="8"/>
  <c r="E65" i="6"/>
  <c r="D51" i="8"/>
  <c r="J61" i="4"/>
  <c r="L20" i="4"/>
  <c r="J10" i="4"/>
  <c r="B12" i="8"/>
  <c r="F11" i="8"/>
  <c r="C59" i="8"/>
  <c r="S46" i="4"/>
  <c r="I16" i="4"/>
  <c r="D34" i="4"/>
  <c r="C21" i="4"/>
  <c r="K35" i="4"/>
  <c r="C17" i="4"/>
  <c r="K40" i="4"/>
  <c r="C31" i="4"/>
  <c r="G59" i="4"/>
  <c r="L50" i="4"/>
  <c r="I50" i="4"/>
  <c r="P37" i="4"/>
  <c r="I17" i="8"/>
  <c r="L24" i="2"/>
  <c r="S55" i="2"/>
  <c r="K14" i="2"/>
  <c r="I44" i="2"/>
  <c r="L46" i="2"/>
  <c r="I34" i="2"/>
  <c r="G51" i="2"/>
  <c r="D31" i="2"/>
  <c r="M54" i="2"/>
  <c r="B30" i="2"/>
  <c r="M21" i="2"/>
  <c r="O64" i="2"/>
  <c r="Q61" i="4"/>
  <c r="B12" i="4"/>
  <c r="B62" i="4"/>
  <c r="T15" i="4"/>
  <c r="D55" i="4"/>
  <c r="D10" i="8"/>
  <c r="O46" i="4"/>
  <c r="F31" i="4"/>
  <c r="N59" i="4"/>
  <c r="C36" i="8"/>
  <c r="I47" i="2"/>
  <c r="B21" i="4"/>
  <c r="B55" i="4"/>
  <c r="P67" i="4"/>
  <c r="F52" i="4"/>
  <c r="D54" i="4"/>
  <c r="P17" i="4"/>
  <c r="Q64" i="4"/>
  <c r="Q55" i="4"/>
  <c r="B10" i="2"/>
  <c r="M41" i="4"/>
  <c r="M62" i="2"/>
  <c r="N20" i="2"/>
  <c r="F15" i="2"/>
  <c r="E14" i="2"/>
  <c r="H41" i="8"/>
  <c r="C43" i="4"/>
  <c r="M39" i="4"/>
  <c r="F14" i="6"/>
  <c r="M10" i="4"/>
  <c r="C10" i="8"/>
  <c r="F19" i="2"/>
  <c r="J46" i="2"/>
  <c r="J55" i="2"/>
  <c r="B56" i="2"/>
  <c r="K25" i="4"/>
  <c r="F58" i="4"/>
  <c r="N46" i="2"/>
  <c r="E16" i="2"/>
  <c r="N37" i="2"/>
  <c r="C13" i="8"/>
  <c r="G16" i="4"/>
  <c r="B23" i="8"/>
  <c r="G54" i="8"/>
  <c r="F58" i="8"/>
  <c r="D53" i="5"/>
  <c r="D48" i="6" s="1"/>
  <c r="F43" i="8"/>
  <c r="H18" i="8"/>
  <c r="D47" i="4"/>
  <c r="O14" i="4"/>
  <c r="L23" i="4"/>
  <c r="I56" i="4"/>
  <c r="H55" i="4"/>
  <c r="C66" i="4"/>
  <c r="J54" i="4"/>
  <c r="R67" i="2"/>
  <c r="K57" i="2"/>
  <c r="G31" i="2"/>
  <c r="S31" i="2"/>
  <c r="C26" i="2"/>
  <c r="P19" i="2"/>
  <c r="O46" i="2"/>
  <c r="P52" i="2"/>
  <c r="D9" i="2"/>
  <c r="C41" i="2"/>
  <c r="O67" i="2"/>
  <c r="N34" i="2"/>
  <c r="Q39" i="2"/>
  <c r="H44" i="8"/>
  <c r="D40" i="8"/>
  <c r="L10" i="4"/>
  <c r="M15" i="4"/>
  <c r="K64" i="4"/>
  <c r="Q21" i="4"/>
  <c r="C26" i="8"/>
  <c r="K37" i="4"/>
  <c r="M66" i="2"/>
  <c r="Q22" i="2"/>
  <c r="Q52" i="4"/>
  <c r="T16" i="4"/>
  <c r="S14" i="2"/>
  <c r="P16" i="2"/>
  <c r="G37" i="2"/>
  <c r="D18" i="8"/>
  <c r="J11" i="4"/>
  <c r="C46" i="6"/>
  <c r="G20" i="8"/>
  <c r="F34" i="8"/>
  <c r="J22" i="7"/>
  <c r="B41" i="6"/>
  <c r="D26" i="4"/>
  <c r="B42" i="8"/>
  <c r="E9" i="4"/>
  <c r="I66" i="4"/>
  <c r="R57" i="4"/>
  <c r="L19" i="4"/>
  <c r="H49" i="4"/>
  <c r="P54" i="4"/>
  <c r="L56" i="4"/>
  <c r="C14" i="4"/>
  <c r="K61" i="4"/>
  <c r="N50" i="2"/>
  <c r="M20" i="2"/>
  <c r="G54" i="2"/>
  <c r="S49" i="2"/>
  <c r="E35" i="2"/>
  <c r="F57" i="2"/>
  <c r="I54" i="2"/>
  <c r="L25" i="2"/>
  <c r="R47" i="2"/>
  <c r="D50" i="2"/>
  <c r="L17" i="2"/>
  <c r="B37" i="2"/>
  <c r="K60" i="2"/>
  <c r="H45" i="2"/>
  <c r="I40" i="2"/>
  <c r="R27" i="2"/>
  <c r="B48" i="8"/>
  <c r="B43" i="8"/>
  <c r="H34" i="4"/>
  <c r="K33" i="4"/>
  <c r="D64" i="8"/>
  <c r="R28" i="4"/>
  <c r="J17" i="4"/>
  <c r="K17" i="4"/>
  <c r="H39" i="4"/>
  <c r="M42" i="4"/>
  <c r="C30" i="8"/>
  <c r="M17" i="7"/>
  <c r="F61" i="2"/>
  <c r="K30" i="2"/>
  <c r="E20" i="2"/>
  <c r="P39" i="2"/>
  <c r="H12" i="4"/>
  <c r="I35" i="4"/>
  <c r="M12" i="7"/>
  <c r="C27" i="4"/>
  <c r="F48" i="6"/>
  <c r="F18" i="6"/>
  <c r="F26" i="6"/>
  <c r="Q25" i="4"/>
  <c r="N11" i="4"/>
  <c r="F39" i="4"/>
  <c r="M45" i="4"/>
  <c r="D56" i="4"/>
  <c r="L38" i="4"/>
  <c r="F14" i="4"/>
  <c r="M34" i="4"/>
  <c r="M41" i="2"/>
  <c r="S19" i="2"/>
  <c r="F40" i="2"/>
  <c r="Q24" i="2"/>
  <c r="J14" i="2"/>
  <c r="C32" i="2"/>
  <c r="C49" i="2"/>
  <c r="I60" i="2"/>
  <c r="H54" i="2"/>
  <c r="C22" i="2"/>
  <c r="E56" i="2"/>
  <c r="K44" i="2"/>
  <c r="C9" i="2"/>
  <c r="J32" i="2"/>
  <c r="E36" i="2"/>
  <c r="N51" i="2"/>
  <c r="D15" i="2"/>
  <c r="P22" i="2"/>
  <c r="R56" i="2"/>
  <c r="K45" i="2"/>
  <c r="G15" i="2"/>
  <c r="N42" i="2"/>
  <c r="M45" i="2"/>
  <c r="P31" i="2"/>
  <c r="L59" i="2"/>
  <c r="N61" i="2"/>
  <c r="L60" i="2"/>
  <c r="K46" i="2"/>
  <c r="D11" i="2"/>
  <c r="D24" i="8"/>
  <c r="O7" i="7"/>
  <c r="H20" i="4"/>
  <c r="I20" i="4"/>
  <c r="N42" i="4"/>
  <c r="I54" i="4"/>
  <c r="C53" i="8"/>
  <c r="B53" i="8"/>
  <c r="F45" i="4"/>
  <c r="B26" i="8"/>
  <c r="B46" i="8"/>
  <c r="B50" i="8"/>
  <c r="C20" i="8"/>
  <c r="J50" i="4"/>
  <c r="R46" i="4"/>
  <c r="I57" i="4"/>
  <c r="T30" i="4"/>
  <c r="I29" i="8" s="1"/>
  <c r="Q16" i="2"/>
  <c r="D66" i="2"/>
  <c r="J42" i="2"/>
  <c r="D46" i="2"/>
  <c r="J10" i="2"/>
  <c r="O37" i="2"/>
  <c r="R19" i="2"/>
  <c r="D30" i="8"/>
  <c r="G41" i="4"/>
  <c r="H51" i="4"/>
  <c r="Q11" i="4"/>
  <c r="R17" i="2"/>
  <c r="D24" i="5"/>
  <c r="D19" i="6" s="1"/>
  <c r="B27" i="8"/>
  <c r="Q7" i="7"/>
  <c r="P27" i="7"/>
  <c r="F8" i="6"/>
  <c r="F41" i="6"/>
  <c r="N32" i="7"/>
  <c r="K55" i="4"/>
  <c r="B51" i="4"/>
  <c r="E21" i="6"/>
  <c r="C50" i="4"/>
  <c r="J21" i="2"/>
  <c r="J20" i="2"/>
  <c r="Q19" i="2"/>
  <c r="H67" i="2"/>
  <c r="C55" i="2"/>
  <c r="L45" i="2"/>
  <c r="C55" i="8"/>
  <c r="K46" i="4"/>
  <c r="D65" i="4"/>
  <c r="D26" i="8"/>
  <c r="L26" i="4"/>
  <c r="F49" i="4"/>
  <c r="H31" i="4"/>
  <c r="N67" i="4"/>
  <c r="D49" i="2"/>
  <c r="G11" i="4"/>
  <c r="R20" i="4"/>
  <c r="E27" i="4"/>
  <c r="J21" i="7"/>
  <c r="D25" i="8"/>
  <c r="P29" i="4"/>
  <c r="G42" i="6"/>
  <c r="S23" i="4"/>
  <c r="B19" i="4"/>
  <c r="B24" i="4"/>
  <c r="B51" i="8"/>
  <c r="B56" i="8"/>
  <c r="D23" i="8"/>
  <c r="O27" i="7"/>
  <c r="D28" i="8"/>
  <c r="N12" i="7"/>
  <c r="C7" i="8"/>
  <c r="H28" i="8"/>
  <c r="T32" i="7"/>
  <c r="J33" i="7"/>
  <c r="C7" i="6"/>
  <c r="G61" i="6"/>
  <c r="H33" i="8"/>
  <c r="F23" i="6"/>
  <c r="B58" i="6"/>
  <c r="D63" i="5"/>
  <c r="H61" i="6"/>
  <c r="J31" i="7"/>
  <c r="T27" i="4"/>
  <c r="I26" i="8" s="1"/>
  <c r="T32" i="4"/>
  <c r="S39" i="4"/>
  <c r="S44" i="4"/>
  <c r="B18" i="4"/>
  <c r="C59" i="4"/>
  <c r="B13" i="4"/>
  <c r="M8" i="4"/>
  <c r="P22" i="4"/>
  <c r="I13" i="4"/>
  <c r="E38" i="4"/>
  <c r="H23" i="4"/>
  <c r="G48" i="4"/>
  <c r="G14" i="4"/>
  <c r="S41" i="4"/>
  <c r="C57" i="4"/>
  <c r="J62" i="2"/>
  <c r="J67" i="2"/>
  <c r="H23" i="2"/>
  <c r="E46" i="4"/>
  <c r="E51" i="4"/>
  <c r="H28" i="4"/>
  <c r="H33" i="4"/>
  <c r="K42" i="4"/>
  <c r="K47" i="4"/>
  <c r="D9" i="8"/>
  <c r="D14" i="8"/>
  <c r="H50" i="8"/>
  <c r="H55" i="8"/>
  <c r="G11" i="6"/>
  <c r="G8" i="6"/>
  <c r="B17" i="6"/>
  <c r="B22" i="6"/>
  <c r="S15" i="4"/>
  <c r="S20" i="4"/>
  <c r="S16" i="4"/>
  <c r="S21" i="4"/>
  <c r="Q48" i="4"/>
  <c r="F57" i="4"/>
  <c r="H29" i="4"/>
  <c r="H24" i="4"/>
  <c r="C8" i="4"/>
  <c r="P53" i="4"/>
  <c r="D48" i="4"/>
  <c r="K15" i="4"/>
  <c r="K20" i="4"/>
  <c r="E24" i="4"/>
  <c r="M14" i="4"/>
  <c r="M49" i="4"/>
  <c r="M54" i="4"/>
  <c r="B39" i="4"/>
  <c r="B44" i="4"/>
  <c r="N65" i="4"/>
  <c r="S57" i="2"/>
  <c r="S62" i="2"/>
  <c r="M8" i="2"/>
  <c r="D17" i="2"/>
  <c r="N53" i="2"/>
  <c r="R8" i="2"/>
  <c r="O14" i="2"/>
  <c r="O19" i="2"/>
  <c r="D27" i="2"/>
  <c r="K49" i="2"/>
  <c r="M44" i="2"/>
  <c r="O18" i="2"/>
  <c r="Q18" i="2"/>
  <c r="E38" i="2"/>
  <c r="C37" i="2"/>
  <c r="T52" i="2"/>
  <c r="I39" i="4"/>
  <c r="D34" i="8"/>
  <c r="D29" i="8"/>
  <c r="G45" i="6"/>
  <c r="G40" i="6"/>
  <c r="G28" i="6"/>
  <c r="G33" i="6"/>
  <c r="F18" i="8"/>
  <c r="F23" i="8"/>
  <c r="R7" i="7"/>
  <c r="S8" i="4"/>
  <c r="J18" i="7"/>
  <c r="T14" i="4"/>
  <c r="I13" i="8" s="1"/>
  <c r="T19" i="4"/>
  <c r="M55" i="4"/>
  <c r="O38" i="4"/>
  <c r="G19" i="4"/>
  <c r="J46" i="4"/>
  <c r="R13" i="4"/>
  <c r="O15" i="4"/>
  <c r="O20" i="4"/>
  <c r="H43" i="4"/>
  <c r="O33" i="4"/>
  <c r="L53" i="4"/>
  <c r="L58" i="4"/>
  <c r="M40" i="4"/>
  <c r="P25" i="4"/>
  <c r="R50" i="4"/>
  <c r="E40" i="4"/>
  <c r="E45" i="4"/>
  <c r="R42" i="4"/>
  <c r="H48" i="4"/>
  <c r="D13" i="2"/>
  <c r="R53" i="4"/>
  <c r="G35" i="8"/>
  <c r="G40" i="8"/>
  <c r="G28" i="4"/>
  <c r="C32" i="8"/>
  <c r="C37" i="8"/>
  <c r="D32" i="8"/>
  <c r="D37" i="8"/>
  <c r="J25" i="7"/>
  <c r="H25" i="8"/>
  <c r="H20" i="8"/>
  <c r="E36" i="6"/>
  <c r="E41" i="6"/>
  <c r="G21" i="6"/>
  <c r="G29" i="6"/>
  <c r="Q32" i="7"/>
  <c r="F17" i="6"/>
  <c r="Q46" i="4"/>
  <c r="J41" i="4"/>
  <c r="R19" i="4"/>
  <c r="R24" i="4"/>
  <c r="L47" i="4"/>
  <c r="L52" i="4"/>
  <c r="H10" i="4"/>
  <c r="H15" i="4"/>
  <c r="Q37" i="4"/>
  <c r="Q42" i="4"/>
  <c r="O29" i="4"/>
  <c r="O34" i="4"/>
  <c r="H44" i="4"/>
  <c r="K29" i="4"/>
  <c r="E20" i="4"/>
  <c r="N43" i="4"/>
  <c r="P59" i="4"/>
  <c r="T48" i="2"/>
  <c r="B53" i="6"/>
  <c r="P42" i="4"/>
  <c r="T57" i="2"/>
  <c r="C42" i="8"/>
  <c r="D52" i="8"/>
  <c r="H64" i="8"/>
  <c r="H40" i="8"/>
  <c r="G52" i="8"/>
  <c r="E57" i="6"/>
  <c r="E25" i="6"/>
  <c r="E30" i="6"/>
  <c r="G47" i="6"/>
  <c r="G52" i="6"/>
  <c r="G49" i="6"/>
  <c r="Q17" i="7"/>
  <c r="F34" i="6"/>
  <c r="F39" i="6"/>
  <c r="H36" i="6"/>
  <c r="H23" i="6"/>
  <c r="S45" i="4"/>
  <c r="P48" i="4"/>
  <c r="O48" i="4"/>
  <c r="R65" i="4"/>
  <c r="G21" i="4"/>
  <c r="G26" i="4"/>
  <c r="B49" i="4"/>
  <c r="P8" i="4"/>
  <c r="D31" i="4"/>
  <c r="P20" i="4"/>
  <c r="P30" i="4"/>
  <c r="Q57" i="4"/>
  <c r="H21" i="4"/>
  <c r="H26" i="4"/>
  <c r="Q44" i="4"/>
  <c r="O8" i="4"/>
  <c r="H64" i="6"/>
  <c r="T25" i="2"/>
  <c r="E25" i="4"/>
  <c r="I33" i="2"/>
  <c r="C38" i="2"/>
  <c r="S24" i="2"/>
  <c r="I62" i="2"/>
  <c r="H41" i="4"/>
  <c r="H46" i="4"/>
  <c r="C52" i="8"/>
  <c r="C57" i="8"/>
  <c r="H32" i="8"/>
  <c r="H60" i="8"/>
  <c r="D43" i="6"/>
  <c r="G22" i="6"/>
  <c r="F57" i="8"/>
  <c r="F51" i="6"/>
  <c r="F56" i="6"/>
  <c r="H11" i="6"/>
  <c r="H43" i="6"/>
  <c r="H48" i="6"/>
  <c r="R38" i="4"/>
  <c r="E47" i="4"/>
  <c r="P14" i="4"/>
  <c r="P19" i="4"/>
  <c r="M43" i="4"/>
  <c r="H38" i="4"/>
  <c r="N22" i="4"/>
  <c r="C18" i="4"/>
  <c r="C13" i="4"/>
  <c r="L40" i="4"/>
  <c r="D10" i="4"/>
  <c r="J37" i="4"/>
  <c r="J32" i="4"/>
  <c r="O60" i="4"/>
  <c r="C22" i="4"/>
  <c r="G12" i="4"/>
  <c r="C32" i="4"/>
  <c r="D59" i="4"/>
  <c r="C46" i="4"/>
  <c r="F22" i="4"/>
  <c r="T9" i="2"/>
  <c r="C36" i="4"/>
  <c r="R32" i="2"/>
  <c r="N43" i="2"/>
  <c r="L18" i="2"/>
  <c r="B23" i="4"/>
  <c r="K23" i="2"/>
  <c r="H25" i="2"/>
  <c r="S56" i="4"/>
  <c r="S61" i="4"/>
  <c r="H22" i="8"/>
  <c r="T27" i="7"/>
  <c r="J27" i="7"/>
  <c r="H27" i="8"/>
  <c r="I27" i="8" s="1"/>
  <c r="H54" i="6"/>
  <c r="H40" i="6"/>
  <c r="H63" i="6"/>
  <c r="I37" i="4"/>
  <c r="I42" i="4"/>
  <c r="I45" i="4"/>
  <c r="H45" i="4"/>
  <c r="H62" i="4"/>
  <c r="H67" i="4"/>
  <c r="C29" i="4"/>
  <c r="D36" i="4"/>
  <c r="T29" i="2"/>
  <c r="I61" i="4"/>
  <c r="E61" i="2"/>
  <c r="N48" i="2"/>
  <c r="F28" i="2"/>
  <c r="P38" i="2"/>
  <c r="H17" i="2"/>
  <c r="R31" i="2"/>
  <c r="O33" i="2"/>
  <c r="B53" i="2"/>
  <c r="C15" i="2"/>
  <c r="C48" i="2"/>
  <c r="J16" i="2"/>
  <c r="P27" i="2"/>
  <c r="O54" i="2"/>
  <c r="K18" i="2"/>
  <c r="B18" i="6"/>
  <c r="D23" i="5"/>
  <c r="D43" i="4"/>
  <c r="G26" i="8"/>
  <c r="G50" i="6"/>
  <c r="G55" i="6"/>
  <c r="F52" i="8"/>
  <c r="E52" i="8"/>
  <c r="E47" i="8"/>
  <c r="H48" i="8"/>
  <c r="H53" i="8"/>
  <c r="H23" i="8"/>
  <c r="I23" i="8" s="1"/>
  <c r="J28" i="7"/>
  <c r="G46" i="8"/>
  <c r="G51" i="8"/>
  <c r="C52" i="6"/>
  <c r="E58" i="6"/>
  <c r="E63" i="6"/>
  <c r="G10" i="6"/>
  <c r="F50" i="8"/>
  <c r="F55" i="8"/>
  <c r="F51" i="8"/>
  <c r="F56" i="8"/>
  <c r="H44" i="6"/>
  <c r="H7" i="6"/>
  <c r="T17" i="4"/>
  <c r="I16" i="8" s="1"/>
  <c r="T12" i="4"/>
  <c r="J16" i="7"/>
  <c r="S31" i="4"/>
  <c r="Q35" i="4"/>
  <c r="Q40" i="4"/>
  <c r="Q43" i="4"/>
  <c r="P43" i="4"/>
  <c r="H11" i="4"/>
  <c r="I55" i="4"/>
  <c r="T49" i="2"/>
  <c r="T54" i="2"/>
  <c r="O12" i="7"/>
  <c r="J18" i="2"/>
  <c r="S40" i="2"/>
  <c r="M48" i="2"/>
  <c r="G20" i="2"/>
  <c r="N33" i="2"/>
  <c r="O20" i="2"/>
  <c r="H19" i="2"/>
  <c r="L61" i="2"/>
  <c r="G27" i="2"/>
  <c r="I65" i="2"/>
  <c r="G24" i="2"/>
  <c r="K58" i="2"/>
  <c r="H29" i="2"/>
  <c r="L65" i="2"/>
  <c r="G36" i="2"/>
  <c r="B29" i="2"/>
  <c r="K56" i="2"/>
  <c r="Q53" i="2"/>
  <c r="L16" i="2"/>
  <c r="R22" i="2"/>
  <c r="P13" i="2"/>
  <c r="P33" i="2"/>
  <c r="B34" i="8"/>
  <c r="B39" i="8"/>
  <c r="E37" i="6"/>
  <c r="C16" i="8"/>
  <c r="C11" i="8"/>
  <c r="J14" i="7"/>
  <c r="H9" i="8"/>
  <c r="H43" i="8"/>
  <c r="G33" i="8"/>
  <c r="G38" i="8"/>
  <c r="E17" i="6"/>
  <c r="E22" i="6"/>
  <c r="G32" i="6"/>
  <c r="G27" i="6"/>
  <c r="F17" i="8"/>
  <c r="R22" i="7"/>
  <c r="K22" i="7"/>
  <c r="Q27" i="7"/>
  <c r="H29" i="6"/>
  <c r="I24" i="8"/>
  <c r="T23" i="4"/>
  <c r="H14" i="8"/>
  <c r="F42" i="4"/>
  <c r="P9" i="4"/>
  <c r="N38" i="4"/>
  <c r="D67" i="4"/>
  <c r="I33" i="4"/>
  <c r="I38" i="4"/>
  <c r="H64" i="4"/>
  <c r="Q54" i="4"/>
  <c r="G17" i="4"/>
  <c r="G22" i="4"/>
  <c r="K36" i="4"/>
  <c r="K41" i="4"/>
  <c r="B11" i="4"/>
  <c r="G61" i="4"/>
  <c r="G66" i="4"/>
  <c r="C26" i="4"/>
  <c r="L49" i="4"/>
  <c r="K67" i="4"/>
  <c r="E54" i="6"/>
  <c r="T10" i="2"/>
  <c r="D39" i="4"/>
  <c r="K48" i="2"/>
  <c r="S11" i="2"/>
  <c r="S45" i="2"/>
  <c r="P51" i="2"/>
  <c r="C66" i="2"/>
  <c r="G43" i="2"/>
  <c r="F23" i="2"/>
  <c r="R36" i="2"/>
  <c r="R28" i="2"/>
  <c r="B67" i="2"/>
  <c r="P25" i="2"/>
  <c r="D18" i="2"/>
  <c r="M51" i="2"/>
  <c r="G30" i="2"/>
  <c r="I30" i="2"/>
  <c r="B58" i="2"/>
  <c r="F25" i="2"/>
  <c r="F30" i="2"/>
  <c r="O48" i="2"/>
  <c r="L33" i="2"/>
  <c r="B28" i="2"/>
  <c r="H52" i="8"/>
  <c r="N10" i="4"/>
  <c r="N15" i="4"/>
  <c r="B57" i="8"/>
  <c r="H34" i="8"/>
  <c r="H39" i="8"/>
  <c r="F40" i="8"/>
  <c r="F36" i="8"/>
  <c r="F41" i="8"/>
  <c r="B54" i="6"/>
  <c r="D59" i="5"/>
  <c r="H49" i="6"/>
  <c r="R58" i="2"/>
  <c r="F53" i="2"/>
  <c r="O31" i="2"/>
  <c r="O36" i="2"/>
  <c r="R18" i="2"/>
  <c r="P48" i="2"/>
  <c r="G58" i="2"/>
  <c r="K64" i="2"/>
  <c r="G13" i="6"/>
  <c r="G18" i="6"/>
  <c r="G9" i="6"/>
  <c r="B9" i="4"/>
  <c r="B14" i="4"/>
  <c r="T26" i="2"/>
  <c r="P7" i="7"/>
  <c r="E8" i="8"/>
  <c r="H63" i="8"/>
  <c r="G9" i="8"/>
  <c r="G51" i="6"/>
  <c r="E8" i="4"/>
  <c r="D8" i="4"/>
  <c r="G29" i="4"/>
  <c r="G24" i="4"/>
  <c r="D28" i="4"/>
  <c r="M18" i="4"/>
  <c r="C64" i="4"/>
  <c r="S23" i="2"/>
  <c r="I38" i="2"/>
  <c r="R38" i="2"/>
  <c r="H58" i="2"/>
  <c r="E16" i="8"/>
  <c r="P17" i="7"/>
  <c r="H59" i="8"/>
  <c r="G37" i="8"/>
  <c r="G15" i="6"/>
  <c r="G20" i="6"/>
  <c r="F47" i="8"/>
  <c r="B47" i="6"/>
  <c r="H8" i="6"/>
  <c r="H15" i="6"/>
  <c r="G14" i="8"/>
  <c r="R30" i="4"/>
  <c r="R35" i="4"/>
  <c r="Q38" i="4"/>
  <c r="L55" i="4"/>
  <c r="Q62" i="4"/>
  <c r="T50" i="2"/>
  <c r="T55" i="2"/>
  <c r="M21" i="4"/>
  <c r="F44" i="4"/>
  <c r="I17" i="4"/>
  <c r="S27" i="2"/>
  <c r="S46" i="2"/>
  <c r="L62" i="2"/>
  <c r="B42" i="2"/>
  <c r="P62" i="2"/>
  <c r="G23" i="2"/>
  <c r="Q38" i="2"/>
  <c r="O8" i="2"/>
  <c r="N40" i="2"/>
  <c r="M25" i="2"/>
  <c r="C34" i="2"/>
  <c r="B21" i="2"/>
  <c r="B55" i="2"/>
  <c r="F34" i="2"/>
  <c r="G9" i="2"/>
  <c r="E8" i="2"/>
  <c r="B33" i="2"/>
  <c r="H30" i="2"/>
  <c r="R57" i="2"/>
  <c r="D33" i="2"/>
  <c r="D20" i="2"/>
  <c r="C47" i="2"/>
  <c r="L27" i="2"/>
  <c r="J26" i="2"/>
  <c r="B50" i="2"/>
  <c r="J59" i="2"/>
  <c r="N21" i="2"/>
  <c r="I45" i="2"/>
  <c r="I50" i="2"/>
  <c r="G18" i="2"/>
  <c r="D35" i="4"/>
  <c r="D40" i="4"/>
  <c r="E20" i="6"/>
  <c r="E15" i="6"/>
  <c r="H8" i="4"/>
  <c r="L18" i="4"/>
  <c r="B65" i="4"/>
  <c r="K53" i="4"/>
  <c r="E38" i="8"/>
  <c r="E38" i="6"/>
  <c r="E43" i="6"/>
  <c r="R17" i="7"/>
  <c r="F12" i="8"/>
  <c r="B27" i="6"/>
  <c r="B32" i="6"/>
  <c r="H51" i="6"/>
  <c r="M32" i="4"/>
  <c r="M37" i="4"/>
  <c r="I10" i="4"/>
  <c r="I15" i="4"/>
  <c r="T30" i="2"/>
  <c r="T35" i="2"/>
  <c r="B16" i="2"/>
  <c r="B59" i="2"/>
  <c r="D22" i="2"/>
  <c r="B40" i="8"/>
  <c r="B35" i="8"/>
  <c r="E43" i="8"/>
  <c r="E48" i="8"/>
  <c r="D38" i="8"/>
  <c r="J15" i="7"/>
  <c r="H10" i="8"/>
  <c r="G57" i="8"/>
  <c r="B66" i="8"/>
  <c r="G37" i="6"/>
  <c r="F10" i="8"/>
  <c r="B59" i="6"/>
  <c r="B8" i="6"/>
  <c r="D13" i="5"/>
  <c r="B13" i="6"/>
  <c r="H50" i="6"/>
  <c r="H37" i="6"/>
  <c r="D20" i="6"/>
  <c r="F45" i="8"/>
  <c r="G31" i="8"/>
  <c r="G42" i="8"/>
  <c r="G26" i="6"/>
  <c r="T11" i="2"/>
  <c r="S28" i="2"/>
  <c r="S15" i="2"/>
  <c r="L66" i="2"/>
  <c r="M9" i="2"/>
  <c r="I53" i="2"/>
  <c r="P32" i="2"/>
  <c r="K54" i="2"/>
  <c r="K61" i="2"/>
  <c r="F27" i="2"/>
  <c r="O30" i="2"/>
  <c r="P56" i="2"/>
  <c r="F36" i="2"/>
  <c r="R10" i="2"/>
  <c r="F43" i="2"/>
  <c r="H9" i="2"/>
  <c r="H34" i="2"/>
  <c r="D62" i="2"/>
  <c r="G59" i="2"/>
  <c r="G8" i="2"/>
  <c r="I48" i="2"/>
  <c r="O28" i="2"/>
  <c r="M27" i="2"/>
  <c r="M60" i="2"/>
  <c r="D54" i="2"/>
  <c r="H33" i="2"/>
  <c r="E21" i="8"/>
  <c r="J8" i="2"/>
  <c r="S12" i="7"/>
  <c r="G7" i="8"/>
  <c r="K12" i="7"/>
  <c r="G12" i="8"/>
  <c r="D16" i="8"/>
  <c r="D21" i="8"/>
  <c r="H35" i="8"/>
  <c r="C41" i="6"/>
  <c r="D46" i="5"/>
  <c r="E26" i="6"/>
  <c r="E31" i="6"/>
  <c r="G59" i="6"/>
  <c r="G64" i="6"/>
  <c r="F11" i="6"/>
  <c r="F16" i="6"/>
  <c r="F40" i="6"/>
  <c r="B16" i="6"/>
  <c r="D21" i="5"/>
  <c r="D16" i="6" s="1"/>
  <c r="B28" i="6"/>
  <c r="D33" i="5"/>
  <c r="D33" i="6" s="1"/>
  <c r="H19" i="6"/>
  <c r="H59" i="6"/>
  <c r="S17" i="4"/>
  <c r="M18" i="2"/>
  <c r="R48" i="2"/>
  <c r="Q43" i="2"/>
  <c r="N28" i="2"/>
  <c r="Q28" i="2"/>
  <c r="L58" i="2"/>
  <c r="H12" i="2"/>
  <c r="N35" i="2"/>
  <c r="C33" i="2"/>
  <c r="J53" i="2"/>
  <c r="P28" i="2"/>
  <c r="G38" i="2"/>
  <c r="I8" i="2"/>
  <c r="F32" i="8"/>
  <c r="O43" i="2"/>
  <c r="G16" i="8"/>
  <c r="F28" i="6"/>
  <c r="F33" i="6"/>
  <c r="H55" i="6"/>
  <c r="H16" i="6"/>
  <c r="H21" i="6"/>
  <c r="E59" i="4"/>
  <c r="R13" i="2"/>
  <c r="T53" i="2"/>
  <c r="J23" i="2"/>
  <c r="I18" i="2"/>
  <c r="B8" i="2"/>
  <c r="N27" i="4"/>
  <c r="N32" i="4"/>
  <c r="H61" i="8"/>
  <c r="H66" i="8"/>
  <c r="D26" i="5"/>
  <c r="C21" i="6"/>
  <c r="C26" i="6"/>
  <c r="F45" i="6"/>
  <c r="F50" i="6"/>
  <c r="F55" i="6"/>
  <c r="C34" i="4"/>
  <c r="E26" i="8"/>
  <c r="E31" i="8"/>
  <c r="B52" i="8"/>
  <c r="H19" i="8"/>
  <c r="I19" i="8" s="1"/>
  <c r="J24" i="7"/>
  <c r="D53" i="6"/>
  <c r="K27" i="7"/>
  <c r="G22" i="8"/>
  <c r="S27" i="7"/>
  <c r="B36" i="8"/>
  <c r="D31" i="6"/>
  <c r="T22" i="7"/>
  <c r="F60" i="6"/>
  <c r="D57" i="8"/>
  <c r="B21" i="6"/>
  <c r="H35" i="6"/>
  <c r="H38" i="6"/>
  <c r="S32" i="4"/>
  <c r="S37" i="4"/>
  <c r="D66" i="4"/>
  <c r="L32" i="4"/>
  <c r="L37" i="4"/>
  <c r="F13" i="6"/>
  <c r="G56" i="6"/>
  <c r="D35" i="5"/>
  <c r="O49" i="4"/>
  <c r="T46" i="2"/>
  <c r="C37" i="4"/>
  <c r="S38" i="2"/>
  <c r="S47" i="2"/>
  <c r="S16" i="2"/>
  <c r="O53" i="4"/>
  <c r="Q41" i="2"/>
  <c r="N55" i="2"/>
  <c r="J45" i="2"/>
  <c r="J50" i="2"/>
  <c r="H43" i="2"/>
  <c r="J36" i="2"/>
  <c r="M14" i="2"/>
  <c r="E32" i="2"/>
  <c r="Q66" i="2"/>
  <c r="F32" i="2"/>
  <c r="H13" i="2"/>
  <c r="B9" i="2"/>
  <c r="B41" i="2"/>
  <c r="R61" i="2"/>
  <c r="E43" i="2"/>
  <c r="E15" i="2"/>
  <c r="E48" i="2"/>
  <c r="Q12" i="2"/>
  <c r="L38" i="2"/>
  <c r="E66" i="2"/>
  <c r="O35" i="2"/>
  <c r="N38" i="2"/>
  <c r="E25" i="2"/>
  <c r="M52" i="2"/>
  <c r="G32" i="2"/>
  <c r="P55" i="2"/>
  <c r="E31" i="2"/>
  <c r="M40" i="2"/>
  <c r="E64" i="2"/>
  <c r="K8" i="2"/>
  <c r="F47" i="2"/>
  <c r="M12" i="2"/>
  <c r="L43" i="2"/>
  <c r="Q26" i="4"/>
  <c r="Q31" i="4"/>
  <c r="B18" i="8"/>
  <c r="B13" i="8"/>
  <c r="G47" i="8"/>
  <c r="E46" i="8"/>
  <c r="E51" i="8"/>
  <c r="C40" i="8"/>
  <c r="C45" i="8"/>
  <c r="H42" i="8"/>
  <c r="H47" i="8"/>
  <c r="C63" i="6"/>
  <c r="D68" i="5"/>
  <c r="M27" i="7"/>
  <c r="D49" i="5"/>
  <c r="D44" i="6" s="1"/>
  <c r="R12" i="7"/>
  <c r="F7" i="8"/>
  <c r="F39" i="8"/>
  <c r="D55" i="5"/>
  <c r="D50" i="6" s="1"/>
  <c r="B50" i="6"/>
  <c r="B55" i="6"/>
  <c r="O32" i="7"/>
  <c r="H56" i="6"/>
  <c r="B49" i="6"/>
  <c r="T42" i="4"/>
  <c r="O55" i="4"/>
  <c r="F33" i="8"/>
  <c r="K60" i="4"/>
  <c r="J27" i="4"/>
  <c r="R8" i="4"/>
  <c r="I36" i="4"/>
  <c r="I41" i="4"/>
  <c r="P26" i="4"/>
  <c r="P31" i="4"/>
  <c r="N18" i="4"/>
  <c r="N9" i="4"/>
  <c r="R59" i="4"/>
  <c r="M19" i="4"/>
  <c r="M24" i="4"/>
  <c r="I44" i="4"/>
  <c r="I49" i="4"/>
  <c r="E51" i="6"/>
  <c r="B28" i="8"/>
  <c r="T23" i="2"/>
  <c r="T28" i="2"/>
  <c r="U28" i="2" s="1"/>
  <c r="F55" i="4"/>
  <c r="S28" i="4"/>
  <c r="H28" i="6"/>
  <c r="F25" i="6"/>
  <c r="S51" i="2"/>
  <c r="N8" i="2"/>
  <c r="B14" i="2"/>
  <c r="C59" i="2"/>
  <c r="E59" i="2"/>
  <c r="C16" i="2"/>
  <c r="R33" i="2"/>
  <c r="I10" i="2"/>
  <c r="G29" i="2"/>
  <c r="E50" i="2"/>
  <c r="C14" i="2"/>
  <c r="K67" i="2"/>
  <c r="Q64" i="2"/>
  <c r="B13" i="2"/>
  <c r="C40" i="2"/>
  <c r="P67" i="2"/>
  <c r="B54" i="2"/>
  <c r="J33" i="2"/>
  <c r="B57" i="2"/>
  <c r="H32" i="2"/>
  <c r="G48" i="6"/>
  <c r="G53" i="6"/>
  <c r="B43" i="4"/>
  <c r="B48" i="4"/>
  <c r="H18" i="4"/>
  <c r="H65" i="8"/>
  <c r="C42" i="6"/>
  <c r="G19" i="8"/>
  <c r="G24" i="8"/>
  <c r="S22" i="7"/>
  <c r="F26" i="8"/>
  <c r="B12" i="6"/>
  <c r="B29" i="8"/>
  <c r="T51" i="4"/>
  <c r="S53" i="4"/>
  <c r="S58" i="4"/>
  <c r="G45" i="4"/>
  <c r="P58" i="4"/>
  <c r="E53" i="4"/>
  <c r="E58" i="4"/>
  <c r="J20" i="4"/>
  <c r="G10" i="4"/>
  <c r="G15" i="4"/>
  <c r="H66" i="4"/>
  <c r="E28" i="4"/>
  <c r="C20" i="4"/>
  <c r="C25" i="4"/>
  <c r="N47" i="4"/>
  <c r="N52" i="4"/>
  <c r="F61" i="4"/>
  <c r="F66" i="4"/>
  <c r="Q20" i="4"/>
  <c r="R11" i="4"/>
  <c r="R16" i="4"/>
  <c r="B59" i="4"/>
  <c r="B64" i="4"/>
  <c r="O31" i="4"/>
  <c r="F34" i="4"/>
  <c r="Q59" i="4"/>
  <c r="E31" i="4"/>
  <c r="J38" i="2"/>
  <c r="F65" i="6"/>
  <c r="S52" i="2"/>
  <c r="S48" i="2"/>
  <c r="S56" i="2"/>
  <c r="S61" i="2"/>
  <c r="N60" i="2"/>
  <c r="K62" i="2"/>
  <c r="D23" i="2"/>
  <c r="P8" i="2"/>
  <c r="G50" i="2"/>
  <c r="I43" i="2"/>
  <c r="P50" i="2"/>
  <c r="K35" i="2"/>
  <c r="G16" i="2"/>
  <c r="L44" i="2"/>
  <c r="G39" i="2"/>
  <c r="D12" i="2"/>
  <c r="P30" i="2"/>
  <c r="F9" i="2"/>
  <c r="F18" i="2"/>
  <c r="G41" i="2"/>
  <c r="M38" i="2"/>
  <c r="F66" i="2"/>
  <c r="I41" i="2"/>
  <c r="Q27" i="2"/>
  <c r="M34" i="2"/>
  <c r="E58" i="2"/>
  <c r="K33" i="2"/>
  <c r="C57" i="2"/>
  <c r="B43" i="2"/>
  <c r="K66" i="2"/>
  <c r="M57" i="2"/>
  <c r="L34" i="2"/>
  <c r="N44" i="4"/>
  <c r="N49" i="4"/>
  <c r="M48" i="4"/>
  <c r="F32" i="6"/>
  <c r="C54" i="2"/>
  <c r="D45" i="8"/>
  <c r="D50" i="8"/>
  <c r="C18" i="8"/>
  <c r="N22" i="7"/>
  <c r="C23" i="8"/>
  <c r="J11" i="7"/>
  <c r="H11" i="8"/>
  <c r="C27" i="6"/>
  <c r="C22" i="6"/>
  <c r="G41" i="8"/>
  <c r="E53" i="6"/>
  <c r="G34" i="6"/>
  <c r="G39" i="6"/>
  <c r="D13" i="6"/>
  <c r="F44" i="8"/>
  <c r="F59" i="8"/>
  <c r="F7" i="6"/>
  <c r="B35" i="6"/>
  <c r="D40" i="5"/>
  <c r="D40" i="6" s="1"/>
  <c r="H33" i="6"/>
  <c r="H39" i="6"/>
  <c r="F53" i="6"/>
  <c r="T39" i="4"/>
  <c r="T44" i="4"/>
  <c r="S51" i="4"/>
  <c r="M27" i="4"/>
  <c r="O43" i="4"/>
  <c r="D57" i="4"/>
  <c r="F24" i="4"/>
  <c r="J51" i="4"/>
  <c r="J56" i="4"/>
  <c r="Q18" i="4"/>
  <c r="Q23" i="4"/>
  <c r="E39" i="4"/>
  <c r="N29" i="4"/>
  <c r="D22" i="4"/>
  <c r="D27" i="4"/>
  <c r="B47" i="4"/>
  <c r="E49" i="4"/>
  <c r="E54" i="4"/>
  <c r="D13" i="4"/>
  <c r="D18" i="4"/>
  <c r="F51" i="4"/>
  <c r="F36" i="6"/>
  <c r="T16" i="2"/>
  <c r="C30" i="2"/>
  <c r="C51" i="4"/>
  <c r="G28" i="2"/>
  <c r="C28" i="2"/>
  <c r="K24" i="2"/>
  <c r="Q26" i="2"/>
  <c r="S32" i="2"/>
  <c r="S13" i="2"/>
  <c r="G13" i="2"/>
  <c r="L8" i="2"/>
  <c r="H31" i="2"/>
  <c r="D52" i="2"/>
  <c r="H28" i="2"/>
  <c r="K38" i="2"/>
  <c r="H60" i="2"/>
  <c r="O39" i="2"/>
  <c r="Q32" i="2"/>
  <c r="P43" i="2"/>
  <c r="F13" i="2"/>
  <c r="Q45" i="2"/>
  <c r="D65" i="2"/>
  <c r="M30" i="2"/>
  <c r="G10" i="2"/>
  <c r="F39" i="2"/>
  <c r="D34" i="2"/>
  <c r="E60" i="2"/>
  <c r="E41" i="2"/>
  <c r="O13" i="2"/>
  <c r="N11" i="2"/>
  <c r="F37" i="2"/>
  <c r="P64" i="2"/>
  <c r="E62" i="2"/>
  <c r="M10" i="2"/>
  <c r="H37" i="2"/>
  <c r="R64" i="2"/>
  <c r="Q23" i="2"/>
  <c r="K53" i="2"/>
  <c r="J39" i="2"/>
  <c r="O40" i="2"/>
  <c r="C8" i="2"/>
  <c r="H18" i="2"/>
  <c r="F22" i="6"/>
  <c r="F52" i="6"/>
  <c r="B40" i="6"/>
  <c r="H12" i="6"/>
  <c r="H9" i="6"/>
  <c r="H60" i="6"/>
  <c r="T56" i="4"/>
  <c r="D24" i="6"/>
  <c r="E21" i="4"/>
  <c r="Q30" i="4"/>
  <c r="P38" i="4"/>
  <c r="L60" i="4"/>
  <c r="K27" i="4"/>
  <c r="N36" i="4"/>
  <c r="Q51" i="4"/>
  <c r="P33" i="4"/>
  <c r="E62" i="4"/>
  <c r="G23" i="4"/>
  <c r="F48" i="4"/>
  <c r="K8" i="4"/>
  <c r="G33" i="4"/>
  <c r="N58" i="4"/>
  <c r="H60" i="4"/>
  <c r="N23" i="4"/>
  <c r="N28" i="4"/>
  <c r="F47" i="4"/>
  <c r="T31" i="2"/>
  <c r="U31" i="2" s="1"/>
  <c r="K43" i="2"/>
  <c r="R43" i="2"/>
  <c r="Q44" i="2"/>
  <c r="S18" i="2"/>
  <c r="S17" i="2"/>
  <c r="L65" i="4"/>
  <c r="Q29" i="4"/>
  <c r="E19" i="2"/>
  <c r="B66" i="2"/>
  <c r="L9" i="2"/>
  <c r="N9" i="2"/>
  <c r="M53" i="2"/>
  <c r="O50" i="2"/>
  <c r="K37" i="2"/>
  <c r="Q8" i="2"/>
  <c r="R40" i="2"/>
  <c r="E22" i="2"/>
  <c r="C53" i="2"/>
  <c r="E46" i="2"/>
  <c r="H16" i="2"/>
  <c r="L32" i="2"/>
  <c r="D67" i="2"/>
  <c r="D48" i="2"/>
  <c r="Q10" i="2"/>
  <c r="M19" i="2"/>
  <c r="H53" i="2"/>
  <c r="I16" i="2"/>
  <c r="M42" i="2"/>
  <c r="B40" i="2"/>
  <c r="H15" i="2"/>
  <c r="O42" i="2"/>
  <c r="E29" i="2"/>
  <c r="N56" i="2"/>
  <c r="P35" i="2"/>
  <c r="H59" i="2"/>
  <c r="F58" i="2"/>
  <c r="E44" i="2"/>
  <c r="N67" i="2"/>
  <c r="P58" i="2"/>
  <c r="G40" i="2"/>
  <c r="L15" i="2"/>
  <c r="B63" i="6"/>
  <c r="H47" i="6"/>
  <c r="H17" i="6"/>
  <c r="J62" i="4"/>
  <c r="J67" i="4"/>
  <c r="E29" i="4"/>
  <c r="G37" i="4"/>
  <c r="Q58" i="4"/>
  <c r="R25" i="4"/>
  <c r="B8" i="4"/>
  <c r="R62" i="4"/>
  <c r="H53" i="4"/>
  <c r="I43" i="4"/>
  <c r="E35" i="4"/>
  <c r="K24" i="4"/>
  <c r="O9" i="4"/>
  <c r="K34" i="4"/>
  <c r="B60" i="4"/>
  <c r="L61" i="4"/>
  <c r="I48" i="4"/>
  <c r="T51" i="2"/>
  <c r="G38" i="4"/>
  <c r="N36" i="2"/>
  <c r="B38" i="2"/>
  <c r="O26" i="2"/>
  <c r="S53" i="2"/>
  <c r="S37" i="2"/>
  <c r="S60" i="2"/>
  <c r="R21" i="2"/>
  <c r="K11" i="2"/>
  <c r="L28" i="2"/>
  <c r="I12" i="2"/>
  <c r="O52" i="2"/>
  <c r="K20" i="2"/>
  <c r="D39" i="2"/>
  <c r="R11" i="2"/>
  <c r="K42" i="2"/>
  <c r="O10" i="2"/>
  <c r="C43" i="2"/>
  <c r="H22" i="2"/>
  <c r="P66" i="2"/>
  <c r="G12" i="2"/>
  <c r="D21" i="2"/>
  <c r="D55" i="2"/>
  <c r="B44" i="2"/>
  <c r="D14" i="2"/>
  <c r="H41" i="2"/>
  <c r="N17" i="2"/>
  <c r="K16" i="2"/>
  <c r="G44" i="2"/>
  <c r="J30" i="2"/>
  <c r="C58" i="2"/>
  <c r="Q35" i="2"/>
  <c r="I59" i="2"/>
  <c r="F30" i="4"/>
  <c r="P21" i="2"/>
  <c r="Q50" i="2"/>
  <c r="M33" i="2"/>
  <c r="M23" i="2"/>
  <c r="R15" i="2"/>
  <c r="N26" i="2"/>
  <c r="M50" i="2"/>
  <c r="S33" i="2"/>
  <c r="S50" i="2"/>
  <c r="J48" i="2"/>
  <c r="E28" i="2"/>
  <c r="L31" i="2"/>
  <c r="E17" i="2"/>
  <c r="I35" i="2"/>
  <c r="B64" i="2"/>
  <c r="G57" i="2"/>
  <c r="D56" i="2"/>
  <c r="L23" i="2"/>
  <c r="H10" i="2"/>
  <c r="P17" i="2"/>
  <c r="M28" i="2"/>
  <c r="D53" i="2"/>
  <c r="L13" i="2"/>
  <c r="F46" i="2"/>
  <c r="G53" i="2"/>
  <c r="N58" i="2"/>
  <c r="Q46" i="2"/>
  <c r="M17" i="2"/>
  <c r="F44" i="2"/>
  <c r="C20" i="2"/>
  <c r="B47" i="2"/>
  <c r="H8" i="2"/>
  <c r="E33" i="2"/>
  <c r="R60" i="2"/>
  <c r="H39" i="2"/>
  <c r="Q62" i="2"/>
  <c r="F38" i="2"/>
  <c r="O61" i="2"/>
  <c r="N47" i="2"/>
  <c r="C61" i="2"/>
  <c r="C17" i="2"/>
  <c r="L21" i="2"/>
  <c r="H57" i="2"/>
  <c r="K17" i="2"/>
  <c r="B64" i="6"/>
  <c r="H41" i="6"/>
  <c r="T34" i="4"/>
  <c r="T50" i="4"/>
  <c r="G47" i="4"/>
  <c r="Q14" i="4"/>
  <c r="I24" i="4"/>
  <c r="Q53" i="4"/>
  <c r="O11" i="4"/>
  <c r="O16" i="4"/>
  <c r="G39" i="4"/>
  <c r="N8" i="4"/>
  <c r="F28" i="4"/>
  <c r="J53" i="4"/>
  <c r="J58" i="4"/>
  <c r="J13" i="4"/>
  <c r="F38" i="4"/>
  <c r="F43" i="4"/>
  <c r="I28" i="4"/>
  <c r="R51" i="4"/>
  <c r="D69" i="5"/>
  <c r="T8" i="2"/>
  <c r="B19" i="2"/>
  <c r="K41" i="2"/>
  <c r="L48" i="2"/>
  <c r="E11" i="2"/>
  <c r="S20" i="2"/>
  <c r="C19" i="2"/>
  <c r="I31" i="2"/>
  <c r="G14" i="2"/>
  <c r="D42" i="2"/>
  <c r="B39" i="2"/>
  <c r="F20" i="2"/>
  <c r="J60" i="2"/>
  <c r="N57" i="2"/>
  <c r="J25" i="2"/>
  <c r="O59" i="2"/>
  <c r="B12" i="2"/>
  <c r="J44" i="2"/>
  <c r="R23" i="2"/>
  <c r="J49" i="2"/>
  <c r="Q33" i="2"/>
  <c r="K13" i="2"/>
  <c r="Q54" i="2"/>
  <c r="B15" i="2"/>
  <c r="B48" i="2"/>
  <c r="I19" i="2"/>
  <c r="L19" i="2"/>
  <c r="B26" i="2"/>
  <c r="G60" i="2"/>
  <c r="E21" i="2"/>
  <c r="F48" i="2"/>
  <c r="P18" i="2"/>
  <c r="G21" i="2"/>
  <c r="H48" i="2"/>
  <c r="K9" i="2"/>
  <c r="K34" i="2"/>
  <c r="G62" i="2"/>
  <c r="K40" i="2"/>
  <c r="C64" i="2"/>
  <c r="I39" i="2"/>
  <c r="R62" i="2"/>
  <c r="Q48" i="2"/>
  <c r="F54" i="2"/>
  <c r="Q51" i="2"/>
  <c r="E37" i="2"/>
  <c r="N65" i="2"/>
  <c r="O12" i="2"/>
  <c r="E27" i="6"/>
  <c r="G16" i="6"/>
  <c r="Q12" i="7"/>
  <c r="B26" i="6"/>
  <c r="H22" i="6"/>
  <c r="T45" i="4"/>
  <c r="T38" i="4"/>
  <c r="K45" i="4"/>
  <c r="F13" i="4"/>
  <c r="D45" i="6"/>
  <c r="N55" i="4"/>
  <c r="Q22" i="4"/>
  <c r="G64" i="4"/>
  <c r="G52" i="4"/>
  <c r="H19" i="4"/>
  <c r="L67" i="4"/>
  <c r="R33" i="4"/>
  <c r="M28" i="4"/>
  <c r="L8" i="4"/>
  <c r="F59" i="4"/>
  <c r="I21" i="4"/>
  <c r="I26" i="4"/>
  <c r="C49" i="4"/>
  <c r="E13" i="4"/>
  <c r="O40" i="4"/>
  <c r="J29" i="4"/>
  <c r="N14" i="4"/>
  <c r="J39" i="4"/>
  <c r="J44" i="4"/>
  <c r="L29" i="4"/>
  <c r="D53" i="4"/>
  <c r="K13" i="4"/>
  <c r="P49" i="4"/>
  <c r="H22" i="4"/>
  <c r="K15" i="2"/>
  <c r="P65" i="2"/>
  <c r="J43" i="2"/>
  <c r="S43" i="2"/>
  <c r="Q13" i="2"/>
  <c r="E18" i="4"/>
  <c r="P24" i="2"/>
  <c r="B35" i="2"/>
  <c r="F52" i="2"/>
  <c r="C23" i="2"/>
  <c r="H42" i="2"/>
  <c r="E23" i="2"/>
  <c r="B23" i="2"/>
  <c r="F64" i="2"/>
  <c r="N59" i="2"/>
  <c r="H61" i="2"/>
  <c r="I13" i="2"/>
  <c r="C46" i="2"/>
  <c r="D32" i="2"/>
  <c r="J51" i="2"/>
  <c r="J35" i="2"/>
  <c r="R14" i="2"/>
  <c r="J56" i="2"/>
  <c r="M16" i="2"/>
  <c r="P49" i="2"/>
  <c r="E9" i="2"/>
  <c r="D41" i="2"/>
  <c r="C21" i="2"/>
  <c r="C62" i="2"/>
  <c r="I22" i="2"/>
  <c r="L49" i="2"/>
  <c r="B20" i="2"/>
  <c r="R46" i="2"/>
  <c r="F8" i="2"/>
  <c r="K22" i="2"/>
  <c r="N10" i="2"/>
  <c r="C36" i="2"/>
  <c r="N41" i="2"/>
  <c r="L40" i="2"/>
  <c r="D64" i="2"/>
  <c r="C50" i="2"/>
  <c r="K47" i="2"/>
  <c r="J64" i="2"/>
  <c r="N15" i="2"/>
  <c r="Q58" i="2"/>
  <c r="D8" i="2"/>
  <c r="C12" i="8"/>
  <c r="C17" i="8"/>
  <c r="N17" i="7"/>
  <c r="J13" i="7"/>
  <c r="H8" i="8"/>
  <c r="I8" i="8" s="1"/>
  <c r="T12" i="7"/>
  <c r="H31" i="8"/>
  <c r="J36" i="7"/>
  <c r="G34" i="8"/>
  <c r="K32" i="7"/>
  <c r="G27" i="8"/>
  <c r="S32" i="7"/>
  <c r="E7" i="6"/>
  <c r="G38" i="6"/>
  <c r="F22" i="8"/>
  <c r="R27" i="7"/>
  <c r="F9" i="8"/>
  <c r="B46" i="6"/>
  <c r="H31" i="6"/>
  <c r="H42" i="6"/>
  <c r="B51" i="6"/>
  <c r="D39" i="5"/>
  <c r="T26" i="4"/>
  <c r="H14" i="6"/>
  <c r="R43" i="4"/>
  <c r="B54" i="4"/>
  <c r="I62" i="4"/>
  <c r="I67" i="4"/>
  <c r="G50" i="4"/>
  <c r="O17" i="4"/>
  <c r="Q65" i="4"/>
  <c r="F32" i="4"/>
  <c r="C60" i="4"/>
  <c r="M60" i="4"/>
  <c r="O22" i="4"/>
  <c r="K50" i="4"/>
  <c r="K14" i="4"/>
  <c r="R15" i="4"/>
  <c r="N40" i="4"/>
  <c r="L66" i="4"/>
  <c r="O30" i="4"/>
  <c r="O45" i="4"/>
  <c r="D38" i="6"/>
  <c r="T24" i="2"/>
  <c r="D14" i="6"/>
  <c r="D54" i="8"/>
  <c r="F57" i="6"/>
  <c r="Q27" i="4"/>
  <c r="D10" i="2"/>
  <c r="G47" i="2"/>
  <c r="M36" i="2"/>
  <c r="S25" i="2"/>
  <c r="F18" i="4"/>
  <c r="S34" i="2"/>
  <c r="R9" i="2"/>
  <c r="D28" i="2"/>
  <c r="H38" i="2"/>
  <c r="O62" i="2"/>
  <c r="I28" i="2"/>
  <c r="R45" i="2"/>
  <c r="D26" i="2"/>
  <c r="O9" i="2"/>
  <c r="G61" i="2"/>
  <c r="K28" i="2"/>
  <c r="P14" i="2"/>
  <c r="P47" i="2"/>
  <c r="D58" i="2"/>
  <c r="P54" i="2"/>
  <c r="J37" i="2"/>
  <c r="B18" i="2"/>
  <c r="J58" i="2"/>
  <c r="C18" i="2"/>
  <c r="L51" i="2"/>
  <c r="P10" i="2"/>
  <c r="D43" i="2"/>
  <c r="N13" i="2"/>
  <c r="M58" i="2"/>
  <c r="I24" i="2"/>
  <c r="I29" i="2"/>
  <c r="N23" i="2"/>
  <c r="R50" i="2"/>
  <c r="F21" i="2"/>
  <c r="G48" i="2"/>
  <c r="I9" i="2"/>
  <c r="P23" i="2"/>
  <c r="C51" i="2"/>
  <c r="Q11" i="2"/>
  <c r="I37" i="2"/>
  <c r="B65" i="2"/>
  <c r="Q42" i="2"/>
  <c r="I66" i="2"/>
  <c r="G65" i="2"/>
  <c r="F51" i="2"/>
  <c r="L41" i="2"/>
  <c r="G33" i="2"/>
  <c r="O53" i="2"/>
  <c r="N27" i="7"/>
  <c r="C22" i="8"/>
  <c r="D12" i="8"/>
  <c r="O17" i="7"/>
  <c r="H30" i="8"/>
  <c r="I30" i="8" s="1"/>
  <c r="J35" i="7"/>
  <c r="S7" i="7"/>
  <c r="G36" i="6"/>
  <c r="G60" i="6"/>
  <c r="F37" i="8"/>
  <c r="F42" i="8"/>
  <c r="F64" i="8"/>
  <c r="F19" i="8"/>
  <c r="F37" i="6"/>
  <c r="I7" i="8"/>
  <c r="B52" i="6"/>
  <c r="H57" i="6"/>
  <c r="S11" i="4"/>
  <c r="H42" i="4"/>
  <c r="R9" i="4"/>
  <c r="J19" i="4"/>
  <c r="P60" i="4"/>
  <c r="P65" i="4"/>
  <c r="L27" i="4"/>
  <c r="N48" i="4"/>
  <c r="F16" i="4"/>
  <c r="E64" i="4"/>
  <c r="K30" i="4"/>
  <c r="H58" i="4"/>
  <c r="N33" i="4"/>
  <c r="C62" i="4"/>
  <c r="C67" i="4"/>
  <c r="B52" i="4"/>
  <c r="B16" i="4"/>
  <c r="J43" i="4"/>
  <c r="B32" i="4"/>
  <c r="H57" i="4"/>
  <c r="E17" i="4"/>
  <c r="R41" i="4"/>
  <c r="I8" i="4"/>
  <c r="R31" i="4"/>
  <c r="J55" i="4"/>
  <c r="J60" i="4"/>
  <c r="B39" i="6"/>
  <c r="G8" i="4"/>
  <c r="O66" i="4"/>
  <c r="T61" i="4"/>
  <c r="I23" i="2"/>
  <c r="Q29" i="2"/>
  <c r="S21" i="2"/>
  <c r="R34" i="2"/>
  <c r="R41" i="2"/>
  <c r="B22" i="2"/>
  <c r="Q31" i="2"/>
  <c r="G49" i="2"/>
  <c r="J29" i="2"/>
  <c r="J12" i="2"/>
  <c r="J28" i="2"/>
  <c r="E30" i="2"/>
  <c r="N64" i="2"/>
  <c r="F16" i="2"/>
  <c r="I49" i="2"/>
  <c r="J13" i="2"/>
  <c r="I56" i="2"/>
  <c r="P40" i="2"/>
  <c r="Q20" i="2"/>
  <c r="C60" i="2"/>
  <c r="J19" i="2"/>
  <c r="E53" i="2"/>
  <c r="F12" i="2"/>
  <c r="N44" i="2"/>
  <c r="E18" i="2"/>
  <c r="F60" i="2"/>
  <c r="R30" i="2"/>
  <c r="M65" i="2"/>
  <c r="B25" i="2"/>
  <c r="J52" i="2"/>
  <c r="J22" i="2"/>
  <c r="M49" i="2"/>
  <c r="O11" i="2"/>
  <c r="D25" i="2"/>
  <c r="L52" i="2"/>
  <c r="C13" i="2"/>
  <c r="O38" i="2"/>
  <c r="H66" i="2"/>
  <c r="C44" i="2"/>
  <c r="L67" i="2"/>
  <c r="R42" i="2"/>
  <c r="J66" i="2"/>
  <c r="I52" i="2"/>
  <c r="D35" i="2"/>
  <c r="L12" i="2"/>
  <c r="E47" i="2"/>
  <c r="O58" i="2"/>
  <c r="B31" i="2"/>
  <c r="G17" i="6"/>
  <c r="F63" i="8"/>
  <c r="F53" i="8"/>
  <c r="F29" i="8"/>
  <c r="F54" i="6"/>
  <c r="F59" i="6"/>
  <c r="B23" i="6"/>
  <c r="B7" i="6"/>
  <c r="H10" i="6"/>
  <c r="T21" i="4"/>
  <c r="P40" i="4"/>
  <c r="F8" i="4"/>
  <c r="D28" i="5"/>
  <c r="M50" i="4"/>
  <c r="R17" i="4"/>
  <c r="R58" i="4"/>
  <c r="B26" i="4"/>
  <c r="C47" i="4"/>
  <c r="L14" i="4"/>
  <c r="G62" i="4"/>
  <c r="B29" i="4"/>
  <c r="M23" i="4"/>
  <c r="J25" i="4"/>
  <c r="I53" i="4"/>
  <c r="I58" i="4"/>
  <c r="J8" i="4"/>
  <c r="F33" i="4"/>
  <c r="M58" i="4"/>
  <c r="I18" i="4"/>
  <c r="E43" i="4"/>
  <c r="J45" i="4"/>
  <c r="D33" i="4"/>
  <c r="M56" i="4"/>
  <c r="G55" i="4"/>
  <c r="J30" i="7"/>
  <c r="S62" i="4"/>
  <c r="K39" i="4"/>
  <c r="O27" i="4"/>
  <c r="N18" i="2"/>
  <c r="E13" i="2"/>
  <c r="M26" i="2"/>
  <c r="S9" i="2"/>
  <c r="S44" i="2"/>
  <c r="P34" i="2"/>
  <c r="D61" i="2"/>
  <c r="D38" i="2"/>
  <c r="R24" i="2"/>
  <c r="K25" i="2"/>
  <c r="Q52" i="2"/>
  <c r="O32" i="2"/>
  <c r="N14" i="2"/>
  <c r="P9" i="2"/>
  <c r="M64" i="2"/>
  <c r="B32" i="2"/>
  <c r="N66" i="2"/>
  <c r="Q17" i="2"/>
  <c r="I51" i="2"/>
  <c r="Q14" i="2"/>
  <c r="I58" i="2"/>
  <c r="F24" i="2"/>
  <c r="M61" i="2"/>
  <c r="R20" i="2"/>
  <c r="R54" i="2"/>
  <c r="M13" i="2"/>
  <c r="G46" i="2"/>
  <c r="O22" i="2"/>
  <c r="B62" i="2"/>
  <c r="P37" i="2"/>
  <c r="N32" i="2"/>
  <c r="F67" i="2"/>
  <c r="G26" i="2"/>
  <c r="P53" i="2"/>
  <c r="O23" i="2"/>
  <c r="B51" i="2"/>
  <c r="R12" i="2"/>
  <c r="K26" i="2"/>
  <c r="R53" i="2"/>
  <c r="F14" i="2"/>
  <c r="Q67" i="2"/>
  <c r="F45" i="2"/>
  <c r="D44" i="2"/>
  <c r="M67" i="2"/>
  <c r="L53" i="2"/>
  <c r="R44" i="2"/>
  <c r="F33" i="2"/>
  <c r="O65" i="2"/>
  <c r="H40" i="2"/>
  <c r="C27" i="2"/>
  <c r="I10" i="8" l="1"/>
  <c r="D21" i="6"/>
  <c r="U30" i="4"/>
  <c r="D46" i="6"/>
  <c r="I9" i="8"/>
  <c r="I15" i="8"/>
  <c r="I12" i="8"/>
  <c r="I14" i="8"/>
  <c r="I31" i="8"/>
  <c r="D42" i="5"/>
  <c r="I11" i="8"/>
  <c r="D54" i="6"/>
  <c r="I28" i="8"/>
  <c r="D47" i="5"/>
  <c r="D42" i="6" s="1"/>
  <c r="I18" i="8"/>
  <c r="U29" i="2"/>
  <c r="D37" i="5"/>
  <c r="D32" i="6" s="1"/>
  <c r="D17" i="5"/>
  <c r="D57" i="5"/>
  <c r="D59" i="6"/>
  <c r="U29" i="4"/>
  <c r="D65" i="6"/>
  <c r="U30" i="2"/>
  <c r="D26" i="6"/>
  <c r="D58" i="6"/>
  <c r="D62" i="5"/>
  <c r="D64" i="6"/>
  <c r="U28" i="4"/>
  <c r="U31" i="4"/>
  <c r="I20" i="8"/>
  <c r="D55" i="6"/>
  <c r="I22" i="8"/>
  <c r="I25" i="8"/>
  <c r="D52" i="5"/>
  <c r="D23" i="6"/>
  <c r="D27" i="5"/>
  <c r="D28" i="6"/>
  <c r="D32" i="5"/>
  <c r="D37" i="6"/>
  <c r="D35" i="6"/>
  <c r="D67" i="5"/>
  <c r="D63" i="6"/>
  <c r="D8" i="6"/>
  <c r="D12" i="5"/>
  <c r="U32" i="4"/>
  <c r="D41" i="6"/>
  <c r="D22" i="5"/>
  <c r="D18" i="6"/>
  <c r="U32" i="2"/>
  <c r="D34" i="6"/>
  <c r="D39" i="6"/>
  <c r="D30" i="6"/>
  <c r="D12" i="6" l="1"/>
  <c r="D47" i="6"/>
  <c r="D17" i="6"/>
  <c r="D57" i="6"/>
  <c r="D27" i="6"/>
  <c r="D7" i="6"/>
  <c r="D52" i="6"/>
  <c r="D22" i="6"/>
</calcChain>
</file>

<file path=xl/sharedStrings.xml><?xml version="1.0" encoding="utf-8"?>
<sst xmlns="http://schemas.openxmlformats.org/spreadsheetml/2006/main" count="817" uniqueCount="72">
  <si>
    <t>Cuadro 1</t>
  </si>
  <si>
    <t>PRODUCTO INTERNO BRUTO TRIMESTRAL (PIBT), MEDIDO POR EL ORIGEN DE LA PRODUCCIÓN</t>
  </si>
  <si>
    <t>PERÍODO:  1T-2019  -  3T-2025</t>
  </si>
  <si>
    <t>Millones de quetzales</t>
  </si>
  <si>
    <t>Período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</si>
  <si>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</si>
  <si>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</si>
  <si>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</si>
  <si>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</si>
  <si>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</si>
  <si>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</si>
  <si>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</si>
  <si>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</si>
  <si>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</si>
  <si>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</si>
  <si>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</si>
  <si>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</si>
  <si>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</si>
  <si>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</si>
  <si>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</si>
  <si>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</si>
  <si>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</si>
  <si>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Impuestos netos de subvenciones a los productos</t>
  </si>
  <si>
    <t>PIB 
Trimestral</t>
  </si>
  <si>
    <t>Agricultura, ganadería, silvicultura y pesca</t>
  </si>
  <si>
    <t>Explotación de minas y canteras</t>
  </si>
  <si>
    <t>Industrias manufac-tureras</t>
  </si>
  <si>
    <t>Suministro de electricidad, agua y saneamiento</t>
  </si>
  <si>
    <t>Construcción</t>
  </si>
  <si>
    <t>Comercio y reparación de vehículos</t>
  </si>
  <si>
    <t>Transporte y almacena-miento</t>
  </si>
  <si>
    <t>Actividades de alojamiento y de servicio de comidas</t>
  </si>
  <si>
    <t>Información y comunica-ciones</t>
  </si>
  <si>
    <t>Actividades financieras y de seguros</t>
  </si>
  <si>
    <t>Actividades inmobiliarias</t>
  </si>
  <si>
    <t>Actividades profesionales científicas y técnicas</t>
  </si>
  <si>
    <t>Actividades de servicios administra-tivos y de apoyo</t>
  </si>
  <si>
    <t>Administra-ción pública y defensa</t>
  </si>
  <si>
    <t>Enseñanza</t>
  </si>
  <si>
    <t>Salud</t>
  </si>
  <si>
    <t>Otras actividades de servicios</t>
  </si>
  <si>
    <t>II</t>
  </si>
  <si>
    <t>III</t>
  </si>
  <si>
    <t>IV</t>
  </si>
  <si>
    <r>
      <t xml:space="preserve">2022 </t>
    </r>
    <r>
      <rPr>
        <b/>
        <vertAlign val="superscript"/>
        <sz val="10"/>
        <color rgb="FF002060"/>
        <rFont val="Plus Jakarta Sans ExtraBold"/>
      </rPr>
      <t>p/</t>
    </r>
  </si>
  <si>
    <r>
      <t xml:space="preserve">2023 </t>
    </r>
    <r>
      <rPr>
        <b/>
        <vertAlign val="superscript"/>
        <sz val="10"/>
        <color rgb="FF002060"/>
        <rFont val="Plus Jakarta Sans ExtraBold"/>
      </rPr>
      <t>p/</t>
    </r>
  </si>
  <si>
    <r>
      <t xml:space="preserve">2024 </t>
    </r>
    <r>
      <rPr>
        <b/>
        <vertAlign val="superscript"/>
        <sz val="10"/>
        <color rgb="FF002060"/>
        <rFont val="Plus Jakarta Sans ExtraBold"/>
      </rPr>
      <t>1/</t>
    </r>
  </si>
  <si>
    <r>
      <t xml:space="preserve">2025 </t>
    </r>
    <r>
      <rPr>
        <b/>
        <vertAlign val="superscript"/>
        <sz val="10"/>
        <color rgb="FF002060"/>
        <rFont val="Plus Jakarta Sans ExtraBold"/>
      </rPr>
      <t>1/</t>
    </r>
  </si>
  <si>
    <r>
      <rPr>
        <vertAlign val="superscript"/>
        <sz val="8"/>
        <color rgb="FF002060"/>
        <rFont val="Plus Jakarta Sans"/>
      </rPr>
      <t>p/</t>
    </r>
    <r>
      <rPr>
        <sz val="8"/>
        <color rgb="FF002060"/>
        <rFont val="Plus Jakarta Sans"/>
      </rPr>
      <t xml:space="preserve"> Cifras preliminares</t>
    </r>
  </si>
  <si>
    <r>
      <rPr>
        <vertAlign val="superscript"/>
        <sz val="8"/>
        <color rgb="FF002060"/>
        <rFont val="Plus Jakarta Sans"/>
      </rPr>
      <t>1/</t>
    </r>
    <r>
      <rPr>
        <sz val="8"/>
        <color rgb="FF002060"/>
        <rFont val="Plus Jakarta Sans"/>
      </rPr>
      <t xml:space="preserve"> Cifras preliminares sin armonizar con las cuentas anuales</t>
    </r>
  </si>
  <si>
    <t>Cuadro 2</t>
  </si>
  <si>
    <t>Tasas de variación interanual de los valores de cada año</t>
  </si>
  <si>
    <r>
      <t>2023</t>
    </r>
    <r>
      <rPr>
        <b/>
        <vertAlign val="superscript"/>
        <sz val="10"/>
        <color rgb="FF002060"/>
        <rFont val="Plus Jakarta Sans ExtraBold"/>
      </rPr>
      <t xml:space="preserve"> p/</t>
    </r>
  </si>
  <si>
    <t>Cuadro 3</t>
  </si>
  <si>
    <r>
      <t>Millones de quetzales en medidas encadenadas de volumen con año de referencia 2013</t>
    </r>
    <r>
      <rPr>
        <vertAlign val="superscript"/>
        <sz val="10"/>
        <color rgb="FF002060"/>
        <rFont val="Plus Jakarta Sans ExtraLight"/>
      </rPr>
      <t xml:space="preserve"> a/</t>
    </r>
  </si>
  <si>
    <r>
      <rPr>
        <vertAlign val="superscript"/>
        <sz val="8"/>
        <color rgb="FF002060"/>
        <rFont val="Plus Jakarta Sans"/>
      </rPr>
      <t>a/</t>
    </r>
    <r>
      <rPr>
        <sz val="8"/>
        <color rgb="FF002060"/>
        <rFont val="Plus Jakarta Sans"/>
      </rPr>
      <t xml:space="preserve"> La discrepancia entre el total y la suma de los componentes se debe a la diferencia estadística que proviene de utilizar estructuras de precios base móvil.</t>
    </r>
  </si>
  <si>
    <t>Cuadro 4</t>
  </si>
  <si>
    <t>Tasas de variación interanual de los valores en medidas encadenadas de volumen con año de referencia 2013</t>
  </si>
  <si>
    <t>Cuadro 5</t>
  </si>
  <si>
    <t>PRODUCTO INTERNO BRUTO TRIMESTRAL (PIBT), MEDIDO POR EL DESTINO DEL GASTO</t>
  </si>
  <si>
    <t>Gasto de consumo final de los hogares e ISFLSH</t>
  </si>
  <si>
    <t>Gasto de consumo final del gobierno general</t>
  </si>
  <si>
    <t>Total gasto de consumo final</t>
  </si>
  <si>
    <t>Formación bruta de capital fijo</t>
  </si>
  <si>
    <t>Variación de existencias</t>
  </si>
  <si>
    <t>Exportaciones de bienes y servicios</t>
  </si>
  <si>
    <t>(-)  Importaciones de bienes y servicios</t>
  </si>
  <si>
    <t>PIB Trimestral</t>
  </si>
  <si>
    <t>Cuadro 6</t>
  </si>
  <si>
    <t>Cuadro 7</t>
  </si>
  <si>
    <r>
      <t xml:space="preserve">Millones de quetzales en medidas encadenadas de volumen con año de referencia 2013 </t>
    </r>
    <r>
      <rPr>
        <vertAlign val="superscript"/>
        <sz val="10"/>
        <color rgb="FF002060"/>
        <rFont val="Plus Jakarta Sans ExtraLight"/>
      </rPr>
      <t>a/</t>
    </r>
  </si>
  <si>
    <t>Cuadro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</si>
</sst>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_(* #,##0.00_);_(* \(#,##0.00\);_(* &quot;-&quot;??_);_(@_)"/>
    <numFmt numFmtId="166" formatCode="_(* #,##0.0_);_(* \(#,##0.0\);_(* &quot;-&quot;??_);_(@_)"/>
    <numFmt numFmtId="167" formatCode="0.0"/>
    <numFmt numFmtId="168" formatCode="_(* #,##0.00000_);_(* \(#,##0.00000\);_(* &quot;-&quot;??_);_(@_)"/>
    <numFmt numFmtId="169" formatCode="_(* #,##0.00000000_);_(* \(#,##0.00000000\);_(* &quot;-&quot;??_);_(@_)"/>
    <numFmt numFmtId="170" formatCode="_(* #,##0.0000_);_(* \(#,##0.0000\);_(* &quot;-&quot;??_);_(@_)"/>
  </numFmts>
  <fonts count="35" x14ac:knownFonts="1">
    <font>
      <sz val="10"/>
      <name val="Tahoma"/>
      <family val="2"/>
    </font>
    <font>
      <sz val="10"/>
      <color indexed="8"/>
      <name val="Arial"/>
      <family val="2"/>
    </font>
    <font>
      <b/>
      <sz val="12"/>
      <color rgb="FF002060"/>
      <name val="Plus Jakarta Sans ExtraBold"/>
    </font>
    <font>
      <sz val="10"/>
      <name val="Tahoma"/>
      <family val="2"/>
    </font>
    <font>
      <sz val="12"/>
      <color rgb="FF002060"/>
      <name val="Plus Jakarta Sans ExtraBold"/>
    </font>
    <font>
      <sz val="10"/>
      <color rgb="FF002060"/>
      <name val="Plus Jakarta Sans ExtraLight"/>
    </font>
    <font>
      <sz val="8"/>
      <color rgb="FF213830"/>
      <name val="Segoe UI"/>
      <family val="2"/>
    </font>
    <font>
      <b/>
      <sz val="9"/>
      <color rgb="FFFFFFFF"/>
      <name val="Plus Jakarta Sans ExtraBold"/>
    </font>
    <font>
      <sz val="12"/>
      <color rgb="FF213830"/>
      <name val="Segoe UI"/>
      <family val="2"/>
    </font>
    <font>
      <b/>
      <sz val="10"/>
      <color rgb="FF002060"/>
      <name val="Plus Jakarta Sans ExtraBold"/>
    </font>
    <font>
      <b/>
      <sz val="10"/>
      <color rgb="FF002060"/>
      <name val="Segoe UI"/>
      <family val="2"/>
    </font>
    <font>
      <sz val="10"/>
      <color rgb="FF002060"/>
      <name val="Segoe UI"/>
      <family val="2"/>
    </font>
    <font>
      <sz val="8"/>
      <color rgb="FF002060"/>
      <name val="Segoe UI"/>
      <family val="2"/>
    </font>
    <font>
      <b/>
      <vertAlign val="superscript"/>
      <sz val="10"/>
      <color rgb="FF002060"/>
      <name val="Plus Jakarta Sans ExtraBold"/>
    </font>
    <font>
      <sz val="8"/>
      <color rgb="FF002060"/>
      <name val="Plus Jakarta Sans"/>
    </font>
    <font>
      <vertAlign val="superscript"/>
      <sz val="8"/>
      <color rgb="FF002060"/>
      <name val="Plus Jakarta Sans"/>
    </font>
    <font>
      <sz val="8"/>
      <color rgb="FF002060"/>
      <name val="Plus Jakarta Sans ExtraLight"/>
    </font>
    <font>
      <b/>
      <sz val="8"/>
      <color rgb="FF213830"/>
      <name val="Segoe UI"/>
      <family val="2"/>
    </font>
    <font>
      <b/>
      <sz val="9"/>
      <color rgb="FF002060"/>
      <name val="Segoe UI"/>
      <family val="2"/>
    </font>
    <font>
      <b/>
      <sz val="11"/>
      <color rgb="FF002060"/>
      <name val="Segoe UI"/>
      <family val="2"/>
    </font>
    <font>
      <sz val="10"/>
      <color rgb="FF002060"/>
      <name val="Tahoma"/>
      <family val="2"/>
    </font>
    <font>
      <sz val="10"/>
      <color rgb="FF213830"/>
      <name val="Tahoma"/>
      <family val="2"/>
    </font>
    <font>
      <vertAlign val="superscript"/>
      <sz val="10"/>
      <color rgb="FF002060"/>
      <name val="Plus Jakarta Sans ExtraLight"/>
    </font>
    <font>
      <sz val="9"/>
      <color rgb="FF213830"/>
      <name val="Segoe UI"/>
      <family val="2"/>
    </font>
    <font>
      <b/>
      <sz val="10"/>
      <color rgb="FF213830"/>
      <name val="Segoe UI"/>
      <family val="2"/>
    </font>
    <font>
      <sz val="8"/>
      <color rgb="FF213830"/>
      <name val="Plus Jakarta Sans ExtraBold"/>
    </font>
    <font>
      <sz val="12"/>
      <color rgb="FF213830"/>
      <name val="Plus Jakarta Sans ExtraBold"/>
    </font>
    <font>
      <b/>
      <sz val="10"/>
      <color rgb="FF002060"/>
      <name val="Plus Jakarta Sans ExtraLight"/>
    </font>
    <font>
      <sz val="9"/>
      <color rgb="FF002060"/>
      <name val="Plus Jakarta Sans ExtraLight"/>
    </font>
    <font>
      <sz val="10"/>
      <color rgb="FF002060"/>
      <name val="Plus Jakarta Sans"/>
    </font>
    <font>
      <b/>
      <sz val="10"/>
      <color rgb="FFFFFFFF"/>
      <name val="Plus Jakarta Sans ExtraBold"/>
    </font>
    <font>
      <sz val="9"/>
      <color rgb="FF213830"/>
      <name val="Plus Jakarta Sans ExtraBold"/>
    </font>
    <font>
      <b/>
      <sz val="10"/>
      <color rgb="FF213830"/>
      <name val="Plus Jakarta Sans ExtraBold"/>
    </font>
    <font>
      <b/>
      <sz val="8"/>
      <color rgb="FF002060"/>
      <name val="Segoe UI"/>
      <family val="2"/>
    </font>
    <font>
      <sz val="10"/>
      <color rgb="FF002060"/>
      <name val="Plus Jakarta Sans ExtraBold"/>
    </font>
  </fonts>
  <fills count="6">
    <fill>
      <patternFill patternType="none"/>
    </fill>
    <fill>
      <patternFill patternType="gray125"/>
    </fill>
    <fill>
      <patternFill patternType="solid">
        <fgColor rgb="FF0032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17">
    <border>
      <left/>
      <right/>
      <top/>
      <bottom/>
      <diagonal/>
    </border>
    <border>
      <left style="thin">
        <color rgb="FF213830"/>
      </left>
      <right style="thin">
        <color theme="0"/>
      </right>
      <top style="thin">
        <color rgb="FF21383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213830"/>
      </top>
      <bottom style="thin">
        <color theme="0"/>
      </bottom>
      <diagonal/>
    </border>
    <border>
      <left style="thin">
        <color theme="0"/>
      </left>
      <right style="thin">
        <color rgb="FF213830"/>
      </right>
      <top style="thin">
        <color rgb="FF213830"/>
      </top>
      <bottom style="thin">
        <color theme="0"/>
      </bottom>
      <diagonal/>
    </border>
    <border>
      <left style="thin">
        <color rgb="FF213830"/>
      </left>
      <right style="thin">
        <color theme="0"/>
      </right>
      <top style="thin">
        <color theme="0"/>
      </top>
      <bottom style="thin">
        <color rgb="FF21383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213830"/>
      </bottom>
      <diagonal/>
    </border>
    <border>
      <left style="thin">
        <color theme="0"/>
      </left>
      <right style="thin">
        <color rgb="FF213830"/>
      </right>
      <top style="thin">
        <color theme="0"/>
      </top>
      <bottom style="thin">
        <color rgb="FF213830"/>
      </bottom>
      <diagonal/>
    </border>
    <border>
      <left style="thin">
        <color rgb="FFC0C1B5"/>
      </left>
      <right style="thin">
        <color rgb="FFC0C1B5"/>
      </right>
      <top/>
      <bottom style="thin">
        <color rgb="FFC0C1B5"/>
      </bottom>
      <diagonal/>
    </border>
    <border>
      <left style="thin">
        <color rgb="FFC0C1B5"/>
      </left>
      <right style="thin">
        <color rgb="FFC0C1B5"/>
      </right>
      <top style="thin">
        <color rgb="FFC0C1B5"/>
      </top>
      <bottom style="thin">
        <color rgb="FFC0C1B5"/>
      </bottom>
      <diagonal/>
    </border>
    <border>
      <left style="thin">
        <color rgb="FFC0C1B5"/>
      </left>
      <right style="thin">
        <color rgb="FFC0C1B5"/>
      </right>
      <top style="thin">
        <color rgb="FFC0C1B5"/>
      </top>
      <bottom style="thin">
        <color rgb="FF213830"/>
      </bottom>
      <diagonal/>
    </border>
    <border>
      <left/>
      <right/>
      <top style="thin">
        <color rgb="FF213830"/>
      </top>
      <bottom/>
      <diagonal/>
    </border>
    <border>
      <left style="thin">
        <color rgb="FF213830"/>
      </left>
      <right style="thin">
        <color theme="0"/>
      </right>
      <top style="thin">
        <color rgb="FF213830"/>
      </top>
      <bottom/>
      <diagonal/>
    </border>
    <border>
      <left style="thin">
        <color rgb="FF213830"/>
      </left>
      <right style="thin">
        <color theme="0"/>
      </right>
      <top/>
      <bottom style="thin">
        <color rgb="FF213830"/>
      </bottom>
      <diagonal/>
    </border>
    <border>
      <left style="thin">
        <color indexed="64"/>
      </left>
      <right/>
      <top/>
      <bottom/>
      <diagonal/>
    </border>
    <border>
      <left style="thin">
        <color rgb="FF213830"/>
      </left>
      <right style="thin">
        <color theme="0"/>
      </right>
      <top style="thin">
        <color rgb="FF213830"/>
      </top>
      <bottom style="thin">
        <color rgb="FF213830"/>
      </bottom>
      <diagonal/>
    </border>
    <border>
      <left style="thin">
        <color theme="0"/>
      </left>
      <right style="thin">
        <color theme="0"/>
      </right>
      <top style="thin">
        <color rgb="FF213830"/>
      </top>
      <bottom style="thin">
        <color rgb="FF213830"/>
      </bottom>
      <diagonal/>
    </border>
    <border>
      <left style="thin">
        <color theme="0"/>
      </left>
      <right style="thin">
        <color rgb="FF213830"/>
      </right>
      <top style="thin">
        <color rgb="FF213830"/>
      </top>
      <bottom style="thin">
        <color rgb="FF213830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1" fillId="0" borderId="0">
      <alignment vertical="top"/>
    </xf>
  </cellStyleXfs>
  <cellXfs count="10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2" applyFont="1" applyAlignment="1"/>
    <xf numFmtId="0" fontId="6" fillId="0" borderId="0" xfId="0" applyFont="1"/>
    <xf numFmtId="3" fontId="7" fillId="2" borderId="2" xfId="2" applyNumberFormat="1" applyFont="1" applyFill="1" applyBorder="1" applyAlignment="1">
      <alignment horizontal="center" vertical="center" wrapText="1"/>
    </xf>
    <xf numFmtId="0" fontId="8" fillId="0" borderId="0" xfId="0" applyFont="1"/>
    <xf numFmtId="3" fontId="7" fillId="2" borderId="5" xfId="2" applyNumberFormat="1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/>
    </xf>
    <xf numFmtId="164" fontId="10" fillId="3" borderId="7" xfId="2" applyNumberFormat="1" applyFont="1" applyFill="1" applyBorder="1" applyAlignment="1">
      <alignment vertical="center"/>
    </xf>
    <xf numFmtId="164" fontId="10" fillId="0" borderId="7" xfId="2" applyNumberFormat="1" applyFont="1" applyBorder="1" applyAlignment="1">
      <alignment vertical="center"/>
    </xf>
    <xf numFmtId="164" fontId="11" fillId="3" borderId="8" xfId="2" applyNumberFormat="1" applyFont="1" applyFill="1" applyBorder="1" applyAlignment="1">
      <alignment vertical="center"/>
    </xf>
    <xf numFmtId="164" fontId="11" fillId="4" borderId="8" xfId="2" applyNumberFormat="1" applyFont="1" applyFill="1" applyBorder="1" applyAlignment="1">
      <alignment vertical="center"/>
    </xf>
    <xf numFmtId="164" fontId="10" fillId="5" borderId="8" xfId="2" applyNumberFormat="1" applyFont="1" applyFill="1" applyBorder="1" applyAlignment="1">
      <alignment vertical="center"/>
    </xf>
    <xf numFmtId="164" fontId="11" fillId="5" borderId="8" xfId="2" applyNumberFormat="1" applyFont="1" applyFill="1" applyBorder="1" applyAlignment="1">
      <alignment vertical="center"/>
    </xf>
    <xf numFmtId="164" fontId="10" fillId="3" borderId="8" xfId="2" applyNumberFormat="1" applyFont="1" applyFill="1" applyBorder="1" applyAlignment="1">
      <alignment vertical="center"/>
    </xf>
    <xf numFmtId="164" fontId="10" fillId="0" borderId="8" xfId="2" applyNumberFormat="1" applyFont="1" applyBorder="1" applyAlignment="1">
      <alignment vertical="center"/>
    </xf>
    <xf numFmtId="165" fontId="12" fillId="0" borderId="0" xfId="1" applyFont="1"/>
    <xf numFmtId="0" fontId="12" fillId="0" borderId="0" xfId="0" applyFont="1"/>
    <xf numFmtId="0" fontId="5" fillId="3" borderId="8" xfId="2" applyFont="1" applyFill="1" applyBorder="1" applyAlignment="1">
      <alignment horizontal="center" vertical="center"/>
    </xf>
    <xf numFmtId="0" fontId="9" fillId="5" borderId="8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5" fillId="5" borderId="9" xfId="2" applyFont="1" applyFill="1" applyBorder="1" applyAlignment="1">
      <alignment horizontal="center" vertical="center"/>
    </xf>
    <xf numFmtId="164" fontId="11" fillId="5" borderId="9" xfId="2" applyNumberFormat="1" applyFont="1" applyFill="1" applyBorder="1" applyAlignment="1">
      <alignment vertical="center"/>
    </xf>
    <xf numFmtId="0" fontId="14" fillId="3" borderId="10" xfId="2" applyFont="1" applyFill="1" applyBorder="1" applyAlignment="1">
      <alignment horizontal="left" vertical="top"/>
    </xf>
    <xf numFmtId="3" fontId="16" fillId="0" borderId="10" xfId="2" applyNumberFormat="1" applyFont="1" applyBorder="1">
      <alignment vertical="top"/>
    </xf>
    <xf numFmtId="0" fontId="14" fillId="3" borderId="0" xfId="2" applyFont="1" applyFill="1" applyAlignment="1">
      <alignment horizontal="left" vertical="top"/>
    </xf>
    <xf numFmtId="3" fontId="16" fillId="0" borderId="0" xfId="2" applyNumberFormat="1" applyFont="1">
      <alignment vertical="top"/>
    </xf>
    <xf numFmtId="165" fontId="6" fillId="0" borderId="0" xfId="1" applyFont="1"/>
    <xf numFmtId="0" fontId="17" fillId="0" borderId="0" xfId="0" applyFont="1" applyAlignment="1">
      <alignment horizontal="right"/>
    </xf>
    <xf numFmtId="165" fontId="17" fillId="0" borderId="0" xfId="0" applyNumberFormat="1" applyFont="1"/>
    <xf numFmtId="0" fontId="5" fillId="0" borderId="0" xfId="0" applyFont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164" fontId="11" fillId="3" borderId="9" xfId="2" applyNumberFormat="1" applyFont="1" applyFill="1" applyBorder="1" applyAlignment="1">
      <alignment vertical="center"/>
    </xf>
    <xf numFmtId="164" fontId="11" fillId="4" borderId="9" xfId="2" applyNumberFormat="1" applyFont="1" applyFill="1" applyBorder="1" applyAlignment="1">
      <alignment vertical="center"/>
    </xf>
    <xf numFmtId="0" fontId="16" fillId="0" borderId="10" xfId="0" applyFont="1" applyBorder="1" applyAlignment="1">
      <alignment vertical="top"/>
    </xf>
    <xf numFmtId="0" fontId="16" fillId="0" borderId="0" xfId="0" applyFont="1" applyAlignment="1">
      <alignment vertical="top"/>
    </xf>
    <xf numFmtId="0" fontId="18" fillId="0" borderId="0" xfId="0" applyFont="1" applyAlignment="1">
      <alignment horizontal="right"/>
    </xf>
    <xf numFmtId="165" fontId="19" fillId="0" borderId="0" xfId="0" applyNumberFormat="1" applyFont="1"/>
    <xf numFmtId="0" fontId="20" fillId="0" borderId="0" xfId="0" applyFont="1"/>
    <xf numFmtId="165" fontId="10" fillId="0" borderId="0" xfId="0" applyNumberFormat="1" applyFont="1" applyAlignment="1">
      <alignment horizontal="right"/>
    </xf>
    <xf numFmtId="0" fontId="14" fillId="0" borderId="0" xfId="0" applyFont="1"/>
    <xf numFmtId="0" fontId="21" fillId="0" borderId="0" xfId="0" applyFont="1"/>
    <xf numFmtId="0" fontId="23" fillId="0" borderId="0" xfId="0" applyFont="1"/>
    <xf numFmtId="164" fontId="12" fillId="0" borderId="0" xfId="0" applyNumberFormat="1" applyFont="1"/>
    <xf numFmtId="165" fontId="24" fillId="0" borderId="0" xfId="0" applyNumberFormat="1" applyFont="1" applyAlignment="1">
      <alignment horizontal="right"/>
    </xf>
    <xf numFmtId="0" fontId="25" fillId="0" borderId="0" xfId="2" applyFont="1" applyAlignment="1">
      <alignment vertical="center"/>
    </xf>
    <xf numFmtId="0" fontId="26" fillId="0" borderId="0" xfId="0" applyFont="1"/>
    <xf numFmtId="166" fontId="12" fillId="0" borderId="0" xfId="0" applyNumberFormat="1" applyFont="1"/>
    <xf numFmtId="0" fontId="14" fillId="3" borderId="10" xfId="2" applyFont="1" applyFill="1" applyBorder="1" applyAlignment="1">
      <alignment horizontal="left" vertical="center"/>
    </xf>
    <xf numFmtId="165" fontId="16" fillId="0" borderId="10" xfId="1" applyFont="1" applyBorder="1"/>
    <xf numFmtId="166" fontId="16" fillId="0" borderId="10" xfId="1" applyNumberFormat="1" applyFont="1" applyBorder="1"/>
    <xf numFmtId="0" fontId="14" fillId="3" borderId="0" xfId="2" applyFont="1" applyFill="1" applyAlignment="1">
      <alignment horizontal="left" vertical="center"/>
    </xf>
    <xf numFmtId="0" fontId="16" fillId="0" borderId="0" xfId="0" applyFont="1"/>
    <xf numFmtId="164" fontId="27" fillId="3" borderId="0" xfId="2" applyNumberFormat="1" applyFont="1" applyFill="1" applyAlignment="1">
      <alignment vertical="center"/>
    </xf>
    <xf numFmtId="0" fontId="5" fillId="0" borderId="0" xfId="0" applyFont="1" applyAlignment="1">
      <alignment vertical="top"/>
    </xf>
    <xf numFmtId="167" fontId="28" fillId="0" borderId="0" xfId="0" applyNumberFormat="1" applyFont="1" applyAlignment="1">
      <alignment vertical="top"/>
    </xf>
    <xf numFmtId="0" fontId="29" fillId="0" borderId="0" xfId="0" applyFont="1" applyAlignment="1">
      <alignment horizontal="right" vertical="top"/>
    </xf>
    <xf numFmtId="164" fontId="28" fillId="3" borderId="0" xfId="2" applyNumberFormat="1" applyFont="1" applyFill="1">
      <alignment vertical="top"/>
    </xf>
    <xf numFmtId="166" fontId="12" fillId="0" borderId="0" xfId="1" applyNumberFormat="1" applyFont="1"/>
    <xf numFmtId="0" fontId="12" fillId="0" borderId="13" xfId="0" applyFont="1" applyBorder="1"/>
    <xf numFmtId="166" fontId="12" fillId="0" borderId="0" xfId="1" applyNumberFormat="1" applyFont="1" applyBorder="1"/>
    <xf numFmtId="166" fontId="12" fillId="0" borderId="0" xfId="1" applyNumberFormat="1" applyFont="1" applyFill="1"/>
    <xf numFmtId="166" fontId="12" fillId="0" borderId="0" xfId="1" applyNumberFormat="1" applyFont="1" applyFill="1" applyBorder="1"/>
    <xf numFmtId="0" fontId="7" fillId="2" borderId="14" xfId="2" applyFont="1" applyFill="1" applyBorder="1" applyAlignment="1">
      <alignment horizontal="center" vertical="center" wrapText="1"/>
    </xf>
    <xf numFmtId="0" fontId="30" fillId="2" borderId="15" xfId="2" applyFont="1" applyFill="1" applyBorder="1" applyAlignment="1">
      <alignment horizontal="center" vertical="center" wrapText="1"/>
    </xf>
    <xf numFmtId="0" fontId="30" fillId="2" borderId="16" xfId="2" applyFont="1" applyFill="1" applyBorder="1" applyAlignment="1">
      <alignment horizontal="center" vertical="center" wrapText="1"/>
    </xf>
    <xf numFmtId="0" fontId="31" fillId="0" borderId="0" xfId="0" applyFont="1"/>
    <xf numFmtId="0" fontId="32" fillId="3" borderId="7" xfId="2" applyFont="1" applyFill="1" applyBorder="1" applyAlignment="1">
      <alignment horizontal="center" vertical="center"/>
    </xf>
    <xf numFmtId="164" fontId="24" fillId="3" borderId="7" xfId="2" applyNumberFormat="1" applyFont="1" applyFill="1" applyBorder="1" applyAlignment="1">
      <alignment vertical="center"/>
    </xf>
    <xf numFmtId="0" fontId="16" fillId="0" borderId="10" xfId="0" applyFont="1" applyBorder="1" applyAlignment="1">
      <alignment vertical="center"/>
    </xf>
    <xf numFmtId="165" fontId="16" fillId="0" borderId="0" xfId="1" applyFont="1"/>
    <xf numFmtId="0" fontId="33" fillId="0" borderId="0" xfId="0" applyFont="1" applyAlignment="1">
      <alignment horizontal="right"/>
    </xf>
    <xf numFmtId="165" fontId="33" fillId="0" borderId="0" xfId="0" applyNumberFormat="1" applyFont="1"/>
    <xf numFmtId="164" fontId="6" fillId="0" borderId="0" xfId="0" applyNumberFormat="1" applyFont="1"/>
    <xf numFmtId="166" fontId="6" fillId="0" borderId="0" xfId="1" applyNumberFormat="1" applyFont="1"/>
    <xf numFmtId="0" fontId="3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0" fillId="2" borderId="14" xfId="2" applyFont="1" applyFill="1" applyBorder="1" applyAlignment="1">
      <alignment horizontal="center" vertical="center" wrapText="1"/>
    </xf>
    <xf numFmtId="168" fontId="21" fillId="0" borderId="0" xfId="1" applyNumberFormat="1" applyFont="1"/>
    <xf numFmtId="168" fontId="20" fillId="0" borderId="0" xfId="1" applyNumberFormat="1" applyFont="1"/>
    <xf numFmtId="165" fontId="20" fillId="0" borderId="0" xfId="1" applyFont="1"/>
    <xf numFmtId="0" fontId="16" fillId="0" borderId="0" xfId="0" applyFont="1" applyAlignment="1">
      <alignment vertical="center"/>
    </xf>
    <xf numFmtId="0" fontId="33" fillId="0" borderId="0" xfId="0" applyFont="1"/>
    <xf numFmtId="165" fontId="20" fillId="0" borderId="0" xfId="0" applyNumberFormat="1" applyFont="1"/>
    <xf numFmtId="169" fontId="12" fillId="0" borderId="0" xfId="1" applyNumberFormat="1" applyFont="1"/>
    <xf numFmtId="0" fontId="34" fillId="0" borderId="0" xfId="0" applyFont="1" applyAlignment="1">
      <alignment horizontal="center" vertical="center"/>
    </xf>
    <xf numFmtId="170" fontId="21" fillId="0" borderId="0" xfId="1" applyNumberFormat="1" applyFont="1"/>
    <xf numFmtId="170" fontId="20" fillId="0" borderId="0" xfId="1" applyNumberFormat="1" applyFont="1"/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/>
    </xf>
    <xf numFmtId="3" fontId="7" fillId="2" borderId="4" xfId="2" applyNumberFormat="1" applyFont="1" applyFill="1" applyBorder="1" applyAlignment="1">
      <alignment horizontal="center" vertical="center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/>
    </xf>
    <xf numFmtId="3" fontId="7" fillId="2" borderId="12" xfId="2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_Cuadros de Salida CNT 2001-2006" xfId="2" xr:uid="{BBCD4F6D-1604-497C-86E1-78CF6E89CE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40F5-C06F-4DA0-827D-9A60DB66D347}">
  <sheetPr>
    <tabColor rgb="FF002060"/>
    <pageSetUpPr fitToPage="1"/>
  </sheetPr>
  <dimension ref="A1:AO107"/>
  <sheetViews>
    <sheetView showGridLines="0" tabSelected="1" zoomScaleNormal="100" zoomScaleSheetLayoutView="100" workbookViewId="0">
      <pane xSplit="1" ySplit="7" topLeftCell="B8" activePane="bottomRight" state="frozen"/>
      <selection sqref="A1:T1"/>
      <selection pane="topRight" sqref="A1:T1"/>
      <selection pane="bottomLeft" sqref="A1:T1"/>
      <selection pane="bottomRight" sqref="A1:T1"/>
    </sheetView>
  </sheetViews>
  <sheetFormatPr baseColWidth="10" defaultColWidth="11.42578125" defaultRowHeight="20.100000000000001" customHeight="1" x14ac:dyDescent="0.15"/>
  <cols>
    <col min="1" max="1" width="8.5703125" style="4" customWidth="1"/>
    <col min="2" max="20" width="12.7109375" style="4" customWidth="1"/>
    <col min="21" max="21" width="11.42578125" style="4" customWidth="1"/>
    <col min="22" max="16384" width="11.42578125" style="4"/>
  </cols>
  <sheetData>
    <row r="1" spans="1:41" s="1" customFormat="1" ht="21.7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41" s="1" customFormat="1" ht="21.75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41" s="2" customFormat="1" ht="16.149999999999999" customHeight="1" x14ac:dyDescent="0.2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41" s="2" customFormat="1" ht="16.149999999999999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</row>
    <row r="5" spans="1:41" ht="9.9499999999999993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41" s="6" customFormat="1" ht="20.100000000000001" customHeight="1" x14ac:dyDescent="0.3">
      <c r="A6" s="92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94" t="s">
        <v>22</v>
      </c>
      <c r="T6" s="96" t="s">
        <v>23</v>
      </c>
    </row>
    <row r="7" spans="1:41" s="6" customFormat="1" ht="90" customHeight="1" x14ac:dyDescent="0.3">
      <c r="A7" s="93"/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7" t="s">
        <v>34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95"/>
      <c r="T7" s="97"/>
    </row>
    <row r="8" spans="1:41" s="18" customFormat="1" ht="20.100000000000001" hidden="1" customHeight="1" x14ac:dyDescent="0.15">
      <c r="A8" s="8">
        <v>2013</v>
      </c>
      <c r="B8" s="9">
        <v>43121.567406000002</v>
      </c>
      <c r="C8" s="9">
        <v>5826.657290000001</v>
      </c>
      <c r="D8" s="9">
        <v>60027.565964999994</v>
      </c>
      <c r="E8" s="9">
        <v>11882.625337648326</v>
      </c>
      <c r="F8" s="10">
        <v>17835.379315385475</v>
      </c>
      <c r="G8" s="9">
        <v>76016.418827000001</v>
      </c>
      <c r="H8" s="9">
        <v>11073.502787000001</v>
      </c>
      <c r="I8" s="9">
        <v>11492.266437</v>
      </c>
      <c r="J8" s="9">
        <v>19122.512457999997</v>
      </c>
      <c r="K8" s="9">
        <v>14001.805665388863</v>
      </c>
      <c r="L8" s="9">
        <v>36214.018648999998</v>
      </c>
      <c r="M8" s="9">
        <v>10343.146235</v>
      </c>
      <c r="N8" s="9">
        <v>14549.231475999999</v>
      </c>
      <c r="O8" s="9">
        <v>16754.245455638196</v>
      </c>
      <c r="P8" s="9">
        <v>17803.140932396222</v>
      </c>
      <c r="Q8" s="9">
        <v>9168.4394832806865</v>
      </c>
      <c r="R8" s="9">
        <v>16785.644482648229</v>
      </c>
      <c r="S8" s="9">
        <v>24365.052097471405</v>
      </c>
      <c r="T8" s="9">
        <v>416383.22029985744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1" s="18" customFormat="1" ht="20.100000000000001" hidden="1" customHeight="1" x14ac:dyDescent="0.15">
      <c r="A9" s="19" t="s">
        <v>12</v>
      </c>
      <c r="B9" s="11">
        <v>12139.577643953478</v>
      </c>
      <c r="C9" s="11">
        <v>1570.5585963497688</v>
      </c>
      <c r="D9" s="11">
        <v>15327.334972308967</v>
      </c>
      <c r="E9" s="11">
        <v>2775.4962348785293</v>
      </c>
      <c r="F9" s="11">
        <v>4241.5304350343595</v>
      </c>
      <c r="G9" s="11">
        <v>18903.260780136679</v>
      </c>
      <c r="H9" s="11">
        <v>2799.470882245862</v>
      </c>
      <c r="I9" s="11">
        <v>2621.936185575772</v>
      </c>
      <c r="J9" s="11">
        <v>4434.274385442568</v>
      </c>
      <c r="K9" s="11">
        <v>3509.1838082745644</v>
      </c>
      <c r="L9" s="11">
        <v>8867.3586860655923</v>
      </c>
      <c r="M9" s="11">
        <v>2419.9287091093606</v>
      </c>
      <c r="N9" s="11">
        <v>3665.8831045782108</v>
      </c>
      <c r="O9" s="11">
        <v>3874.1212291425454</v>
      </c>
      <c r="P9" s="11">
        <v>4744.3015858117215</v>
      </c>
      <c r="Q9" s="11">
        <v>2024.0862728268103</v>
      </c>
      <c r="R9" s="11">
        <v>3929.8466590641201</v>
      </c>
      <c r="S9" s="11">
        <v>5986.4134248934597</v>
      </c>
      <c r="T9" s="11">
        <v>103834.56359569238</v>
      </c>
      <c r="U9" s="17"/>
      <c r="V9" s="17"/>
    </row>
    <row r="10" spans="1:41" s="18" customFormat="1" ht="20.100000000000001" hidden="1" customHeight="1" x14ac:dyDescent="0.15">
      <c r="A10" s="19" t="s">
        <v>41</v>
      </c>
      <c r="B10" s="11">
        <v>10732.169939590149</v>
      </c>
      <c r="C10" s="11">
        <v>1392.0146378122092</v>
      </c>
      <c r="D10" s="11">
        <v>15022.986359847375</v>
      </c>
      <c r="E10" s="11">
        <v>2751.9033066308093</v>
      </c>
      <c r="F10" s="11">
        <v>4532.0743876572051</v>
      </c>
      <c r="G10" s="11">
        <v>18690.060560521775</v>
      </c>
      <c r="H10" s="11">
        <v>2748.3857372006973</v>
      </c>
      <c r="I10" s="11">
        <v>2809.1922258107898</v>
      </c>
      <c r="J10" s="11">
        <v>4764.9309057771634</v>
      </c>
      <c r="K10" s="11">
        <v>3397.1218429667019</v>
      </c>
      <c r="L10" s="11">
        <v>9006.2412878128343</v>
      </c>
      <c r="M10" s="11">
        <v>2566.8073267090372</v>
      </c>
      <c r="N10" s="11">
        <v>3550.5538637414406</v>
      </c>
      <c r="O10" s="11">
        <v>3717.3367860365443</v>
      </c>
      <c r="P10" s="11">
        <v>4085.4771591223916</v>
      </c>
      <c r="Q10" s="11">
        <v>2265.2862690230941</v>
      </c>
      <c r="R10" s="11">
        <v>4162.6345888166861</v>
      </c>
      <c r="S10" s="11">
        <v>5981.4130310801384</v>
      </c>
      <c r="T10" s="11">
        <v>102176.59021615706</v>
      </c>
      <c r="U10" s="17"/>
      <c r="V10" s="17"/>
    </row>
    <row r="11" spans="1:41" s="18" customFormat="1" ht="20.100000000000001" hidden="1" customHeight="1" x14ac:dyDescent="0.15">
      <c r="A11" s="19" t="s">
        <v>42</v>
      </c>
      <c r="B11" s="11">
        <v>9910.329056040131</v>
      </c>
      <c r="C11" s="11">
        <v>1340.9885124897628</v>
      </c>
      <c r="D11" s="11">
        <v>14229.399248801083</v>
      </c>
      <c r="E11" s="11">
        <v>3052.2265403885986</v>
      </c>
      <c r="F11" s="11">
        <v>4383.1757766456367</v>
      </c>
      <c r="G11" s="11">
        <v>18568.375495518496</v>
      </c>
      <c r="H11" s="11">
        <v>2643.1529472666793</v>
      </c>
      <c r="I11" s="11">
        <v>2899.1455260425273</v>
      </c>
      <c r="J11" s="11">
        <v>4687.8529864084594</v>
      </c>
      <c r="K11" s="11">
        <v>3476.9543725999497</v>
      </c>
      <c r="L11" s="11">
        <v>9091.0204718477798</v>
      </c>
      <c r="M11" s="11">
        <v>2530.2088684813257</v>
      </c>
      <c r="N11" s="11">
        <v>3360.1976471800967</v>
      </c>
      <c r="O11" s="11">
        <v>4362.0538477156188</v>
      </c>
      <c r="P11" s="11">
        <v>4880.7762802621819</v>
      </c>
      <c r="Q11" s="11">
        <v>2374.5953163140448</v>
      </c>
      <c r="R11" s="11">
        <v>4392.5069212298004</v>
      </c>
      <c r="S11" s="11">
        <v>6034.3043642251851</v>
      </c>
      <c r="T11" s="11">
        <v>102217.26417945737</v>
      </c>
      <c r="U11" s="17"/>
      <c r="V11" s="17"/>
    </row>
    <row r="12" spans="1:41" s="18" customFormat="1" ht="20.100000000000001" hidden="1" customHeight="1" x14ac:dyDescent="0.15">
      <c r="A12" s="19" t="s">
        <v>43</v>
      </c>
      <c r="B12" s="11">
        <v>10339.490766416249</v>
      </c>
      <c r="C12" s="11">
        <v>1523.0955433482604</v>
      </c>
      <c r="D12" s="12">
        <v>15447.845384042574</v>
      </c>
      <c r="E12" s="11">
        <v>3302.9992557503888</v>
      </c>
      <c r="F12" s="12">
        <v>4678.5987160482728</v>
      </c>
      <c r="G12" s="11">
        <v>19854.721990823051</v>
      </c>
      <c r="H12" s="11">
        <v>2882.4932202867612</v>
      </c>
      <c r="I12" s="12">
        <v>3161.9924995709098</v>
      </c>
      <c r="J12" s="11">
        <v>5235.4541803718075</v>
      </c>
      <c r="K12" s="12">
        <v>3618.5456415476465</v>
      </c>
      <c r="L12" s="11">
        <v>9249.3982032737913</v>
      </c>
      <c r="M12" s="11">
        <v>2826.2013307002753</v>
      </c>
      <c r="N12" s="11">
        <v>3972.5968605002513</v>
      </c>
      <c r="O12" s="11">
        <v>4800.733592743487</v>
      </c>
      <c r="P12" s="11">
        <v>4092.5859071999289</v>
      </c>
      <c r="Q12" s="11">
        <v>2504.471625116737</v>
      </c>
      <c r="R12" s="11">
        <v>4300.6563135376227</v>
      </c>
      <c r="S12" s="11">
        <v>6362.9212772726214</v>
      </c>
      <c r="T12" s="11">
        <v>108154.80230855066</v>
      </c>
      <c r="U12" s="17"/>
      <c r="V12" s="17"/>
    </row>
    <row r="13" spans="1:41" s="18" customFormat="1" ht="20.100000000000001" hidden="1" customHeight="1" x14ac:dyDescent="0.15">
      <c r="A13" s="20">
        <v>2014</v>
      </c>
      <c r="B13" s="13">
        <v>45065.816966999992</v>
      </c>
      <c r="C13" s="13">
        <v>7372.691882000001</v>
      </c>
      <c r="D13" s="13">
        <v>62968.556964999996</v>
      </c>
      <c r="E13" s="13">
        <v>12541.299151462284</v>
      </c>
      <c r="F13" s="13">
        <v>20864.579730835943</v>
      </c>
      <c r="G13" s="13">
        <v>82963.00375600002</v>
      </c>
      <c r="H13" s="13">
        <v>12090.538351000003</v>
      </c>
      <c r="I13" s="13">
        <v>12390.787725</v>
      </c>
      <c r="J13" s="13">
        <v>19434.880568999997</v>
      </c>
      <c r="K13" s="13">
        <v>15520.867287611065</v>
      </c>
      <c r="L13" s="13">
        <v>38053.356174</v>
      </c>
      <c r="M13" s="13">
        <v>10913.46708824608</v>
      </c>
      <c r="N13" s="13">
        <v>15547.796079</v>
      </c>
      <c r="O13" s="13">
        <v>17930.846207101953</v>
      </c>
      <c r="P13" s="13">
        <v>19559.02870974765</v>
      </c>
      <c r="Q13" s="13">
        <v>10151.15430796703</v>
      </c>
      <c r="R13" s="13">
        <v>17859.744565361292</v>
      </c>
      <c r="S13" s="13">
        <v>26097.910703774069</v>
      </c>
      <c r="T13" s="13">
        <v>447326.32622010738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s="18" customFormat="1" ht="20.100000000000001" hidden="1" customHeight="1" x14ac:dyDescent="0.15">
      <c r="A14" s="21" t="s">
        <v>12</v>
      </c>
      <c r="B14" s="14">
        <v>11714.39768618404</v>
      </c>
      <c r="C14" s="14">
        <v>1708.7432176969112</v>
      </c>
      <c r="D14" s="14">
        <v>15903.33461457245</v>
      </c>
      <c r="E14" s="14">
        <v>3069.6835205245593</v>
      </c>
      <c r="F14" s="14">
        <v>5002.3367137953564</v>
      </c>
      <c r="G14" s="14">
        <v>19979.959074204613</v>
      </c>
      <c r="H14" s="14">
        <v>2814.7062316267056</v>
      </c>
      <c r="I14" s="14">
        <v>2794.1442586757471</v>
      </c>
      <c r="J14" s="14">
        <v>4642.980580487816</v>
      </c>
      <c r="K14" s="14">
        <v>3956.183019505057</v>
      </c>
      <c r="L14" s="14">
        <v>9351.8626096253156</v>
      </c>
      <c r="M14" s="14">
        <v>2606.5958930991892</v>
      </c>
      <c r="N14" s="14">
        <v>3860.4405324742529</v>
      </c>
      <c r="O14" s="14">
        <v>3964.7268767935861</v>
      </c>
      <c r="P14" s="14">
        <v>5170.8966506425577</v>
      </c>
      <c r="Q14" s="14">
        <v>2257.5326597087424</v>
      </c>
      <c r="R14" s="14">
        <v>4263.995257258639</v>
      </c>
      <c r="S14" s="14">
        <v>6461.1978204807574</v>
      </c>
      <c r="T14" s="14">
        <v>109523.71721735629</v>
      </c>
      <c r="U14" s="17"/>
      <c r="V14" s="17"/>
    </row>
    <row r="15" spans="1:41" s="18" customFormat="1" ht="20.100000000000001" hidden="1" customHeight="1" x14ac:dyDescent="0.15">
      <c r="A15" s="21" t="s">
        <v>41</v>
      </c>
      <c r="B15" s="14">
        <v>10932.777807739792</v>
      </c>
      <c r="C15" s="14">
        <v>1918.6027288526707</v>
      </c>
      <c r="D15" s="14">
        <v>15643.868281201154</v>
      </c>
      <c r="E15" s="14">
        <v>3068.2624111636223</v>
      </c>
      <c r="F15" s="14">
        <v>5301.5921324491028</v>
      </c>
      <c r="G15" s="14">
        <v>20021.076633003064</v>
      </c>
      <c r="H15" s="14">
        <v>2854.8916149546144</v>
      </c>
      <c r="I15" s="14">
        <v>3073.7637247597477</v>
      </c>
      <c r="J15" s="14">
        <v>4841.4759066612669</v>
      </c>
      <c r="K15" s="14">
        <v>3754.3478962380468</v>
      </c>
      <c r="L15" s="14">
        <v>9478.1664920760268</v>
      </c>
      <c r="M15" s="14">
        <v>2662.6989826996173</v>
      </c>
      <c r="N15" s="14">
        <v>3849.9104052763423</v>
      </c>
      <c r="O15" s="14">
        <v>4046.443398192097</v>
      </c>
      <c r="P15" s="14">
        <v>4515.9947668579389</v>
      </c>
      <c r="Q15" s="14">
        <v>2448.4718173162501</v>
      </c>
      <c r="R15" s="14">
        <v>4584.7625673986158</v>
      </c>
      <c r="S15" s="14">
        <v>6406.4848619918466</v>
      </c>
      <c r="T15" s="14">
        <v>109403.59242883182</v>
      </c>
      <c r="U15" s="17"/>
      <c r="V15" s="17"/>
    </row>
    <row r="16" spans="1:41" s="18" customFormat="1" ht="20.100000000000001" hidden="1" customHeight="1" x14ac:dyDescent="0.15">
      <c r="A16" s="21" t="s">
        <v>42</v>
      </c>
      <c r="B16" s="14">
        <v>10932.521933788981</v>
      </c>
      <c r="C16" s="14">
        <v>2095.9625987430477</v>
      </c>
      <c r="D16" s="14">
        <v>14895.487270172767</v>
      </c>
      <c r="E16" s="14">
        <v>2938.1939641371537</v>
      </c>
      <c r="F16" s="14">
        <v>5160.7001113868128</v>
      </c>
      <c r="G16" s="14">
        <v>21109.826326776307</v>
      </c>
      <c r="H16" s="14">
        <v>2949.6779712494158</v>
      </c>
      <c r="I16" s="14">
        <v>3062.9364171508892</v>
      </c>
      <c r="J16" s="14">
        <v>4761.1717407636879</v>
      </c>
      <c r="K16" s="14">
        <v>3836.1212826925293</v>
      </c>
      <c r="L16" s="14">
        <v>9523.9049222456943</v>
      </c>
      <c r="M16" s="14">
        <v>2646.0516486650477</v>
      </c>
      <c r="N16" s="14">
        <v>3689.7900868042875</v>
      </c>
      <c r="O16" s="14">
        <v>4754.1654796069979</v>
      </c>
      <c r="P16" s="14">
        <v>5367.8982157255323</v>
      </c>
      <c r="Q16" s="14">
        <v>2627.8133161304554</v>
      </c>
      <c r="R16" s="14">
        <v>4481.1715583311352</v>
      </c>
      <c r="S16" s="14">
        <v>6500.8506330785676</v>
      </c>
      <c r="T16" s="14">
        <v>111334.24547744929</v>
      </c>
      <c r="U16" s="17"/>
      <c r="V16" s="17"/>
    </row>
    <row r="17" spans="1:41" s="18" customFormat="1" ht="20.100000000000001" hidden="1" customHeight="1" x14ac:dyDescent="0.15">
      <c r="A17" s="21" t="s">
        <v>43</v>
      </c>
      <c r="B17" s="14">
        <v>11486.119539287185</v>
      </c>
      <c r="C17" s="14">
        <v>1649.3833367073707</v>
      </c>
      <c r="D17" s="14">
        <v>16525.866799053623</v>
      </c>
      <c r="E17" s="14">
        <v>3465.1592556369496</v>
      </c>
      <c r="F17" s="14">
        <v>5399.9507732046704</v>
      </c>
      <c r="G17" s="14">
        <v>21852.141722016033</v>
      </c>
      <c r="H17" s="14">
        <v>3471.262533169267</v>
      </c>
      <c r="I17" s="14">
        <v>3459.9433244136158</v>
      </c>
      <c r="J17" s="14">
        <v>5189.2523410872254</v>
      </c>
      <c r="K17" s="14">
        <v>3974.2150891754318</v>
      </c>
      <c r="L17" s="14">
        <v>9699.422150052962</v>
      </c>
      <c r="M17" s="14">
        <v>2998.1205637822245</v>
      </c>
      <c r="N17" s="14">
        <v>4147.6550544451165</v>
      </c>
      <c r="O17" s="14">
        <v>5165.510452509272</v>
      </c>
      <c r="P17" s="14">
        <v>4504.2390765216196</v>
      </c>
      <c r="Q17" s="14">
        <v>2817.3365148115818</v>
      </c>
      <c r="R17" s="14">
        <v>4529.8151823729031</v>
      </c>
      <c r="S17" s="14">
        <v>6729.3773882228979</v>
      </c>
      <c r="T17" s="14">
        <v>117064.77109646997</v>
      </c>
      <c r="U17" s="17"/>
      <c r="V17" s="17"/>
    </row>
    <row r="18" spans="1:41" s="18" customFormat="1" ht="20.100000000000001" hidden="1" customHeight="1" x14ac:dyDescent="0.15">
      <c r="A18" s="22">
        <v>2015</v>
      </c>
      <c r="B18" s="15">
        <v>47445.209669000003</v>
      </c>
      <c r="C18" s="15">
        <v>5571.7444109999997</v>
      </c>
      <c r="D18" s="15">
        <v>68196.593593000012</v>
      </c>
      <c r="E18" s="15">
        <v>11281.852675801127</v>
      </c>
      <c r="F18" s="16">
        <v>23185.55050000162</v>
      </c>
      <c r="G18" s="15">
        <v>86989.812961000003</v>
      </c>
      <c r="H18" s="15">
        <v>14565.715438000001</v>
      </c>
      <c r="I18" s="15">
        <v>13867.455438000001</v>
      </c>
      <c r="J18" s="15">
        <v>20814.196395999999</v>
      </c>
      <c r="K18" s="15">
        <v>16598.899897266398</v>
      </c>
      <c r="L18" s="15">
        <v>40138.253373</v>
      </c>
      <c r="M18" s="15">
        <v>11612.924569617326</v>
      </c>
      <c r="N18" s="15">
        <v>16703.536174000001</v>
      </c>
      <c r="O18" s="15">
        <v>19184.211136207559</v>
      </c>
      <c r="P18" s="15">
        <v>21770.853335575157</v>
      </c>
      <c r="Q18" s="15">
        <v>11203.637117102928</v>
      </c>
      <c r="R18" s="15">
        <v>19061.815996670422</v>
      </c>
      <c r="S18" s="15">
        <v>27830.558619940915</v>
      </c>
      <c r="T18" s="15">
        <v>476022.82130118343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s="18" customFormat="1" ht="20.100000000000001" hidden="1" customHeight="1" x14ac:dyDescent="0.15">
      <c r="A19" s="19" t="s">
        <v>12</v>
      </c>
      <c r="B19" s="11">
        <v>13060.726176474967</v>
      </c>
      <c r="C19" s="11">
        <v>1620.2859933636596</v>
      </c>
      <c r="D19" s="11">
        <v>17080.191053874172</v>
      </c>
      <c r="E19" s="11">
        <v>3143.4033170096041</v>
      </c>
      <c r="F19" s="11">
        <v>5123.8276806001631</v>
      </c>
      <c r="G19" s="11">
        <v>21036.595377975482</v>
      </c>
      <c r="H19" s="11">
        <v>3595.5436093347548</v>
      </c>
      <c r="I19" s="11">
        <v>3158.1145489427381</v>
      </c>
      <c r="J19" s="11">
        <v>4859.3293098821969</v>
      </c>
      <c r="K19" s="11">
        <v>4148.4287637038478</v>
      </c>
      <c r="L19" s="11">
        <v>9852.2945155638081</v>
      </c>
      <c r="M19" s="11">
        <v>2869.474155679075</v>
      </c>
      <c r="N19" s="11">
        <v>4278.9747494712537</v>
      </c>
      <c r="O19" s="11">
        <v>4274.5003372815418</v>
      </c>
      <c r="P19" s="11">
        <v>5834.5816474111161</v>
      </c>
      <c r="Q19" s="11">
        <v>2593.8308967652738</v>
      </c>
      <c r="R19" s="11">
        <v>4552.9220762700515</v>
      </c>
      <c r="S19" s="11">
        <v>6814.2511324587349</v>
      </c>
      <c r="T19" s="11">
        <v>117897.27534206244</v>
      </c>
      <c r="U19" s="17"/>
      <c r="V19" s="17"/>
    </row>
    <row r="20" spans="1:41" s="18" customFormat="1" ht="20.100000000000001" hidden="1" customHeight="1" x14ac:dyDescent="0.15">
      <c r="A20" s="19" t="s">
        <v>41</v>
      </c>
      <c r="B20" s="11">
        <v>11743.214450650094</v>
      </c>
      <c r="C20" s="11">
        <v>1442.923637033364</v>
      </c>
      <c r="D20" s="11">
        <v>16911.140319768856</v>
      </c>
      <c r="E20" s="11">
        <v>2768.0101648688478</v>
      </c>
      <c r="F20" s="11">
        <v>5342.5767554632021</v>
      </c>
      <c r="G20" s="11">
        <v>21307.085834694219</v>
      </c>
      <c r="H20" s="11">
        <v>3594.557672022655</v>
      </c>
      <c r="I20" s="11">
        <v>3350.9018931265823</v>
      </c>
      <c r="J20" s="11">
        <v>5000.4603428704495</v>
      </c>
      <c r="K20" s="11">
        <v>4064.4452191778873</v>
      </c>
      <c r="L20" s="11">
        <v>9966.6855239867164</v>
      </c>
      <c r="M20" s="11">
        <v>2901.6749830203712</v>
      </c>
      <c r="N20" s="11">
        <v>4130.2099446553748</v>
      </c>
      <c r="O20" s="11">
        <v>4383.5018437806493</v>
      </c>
      <c r="P20" s="11">
        <v>4864.3094140817484</v>
      </c>
      <c r="Q20" s="11">
        <v>2744.4362523377931</v>
      </c>
      <c r="R20" s="11">
        <v>4823.8901778032168</v>
      </c>
      <c r="S20" s="11">
        <v>6843.417582441275</v>
      </c>
      <c r="T20" s="11">
        <v>116183.44201178331</v>
      </c>
      <c r="U20" s="17"/>
      <c r="V20" s="17"/>
    </row>
    <row r="21" spans="1:41" s="18" customFormat="1" ht="20.100000000000001" hidden="1" customHeight="1" x14ac:dyDescent="0.15">
      <c r="A21" s="19" t="s">
        <v>42</v>
      </c>
      <c r="B21" s="11">
        <v>11216.022459751362</v>
      </c>
      <c r="C21" s="11">
        <v>1322.1555475719597</v>
      </c>
      <c r="D21" s="11">
        <v>16727.719371645821</v>
      </c>
      <c r="E21" s="11">
        <v>2488.6233751583054</v>
      </c>
      <c r="F21" s="11">
        <v>6103.5142901829477</v>
      </c>
      <c r="G21" s="11">
        <v>21602.23753735223</v>
      </c>
      <c r="H21" s="11">
        <v>3652.4625410334033</v>
      </c>
      <c r="I21" s="11">
        <v>3497.5721062586649</v>
      </c>
      <c r="J21" s="11">
        <v>5323.0259287453127</v>
      </c>
      <c r="K21" s="11">
        <v>4039.1844441594208</v>
      </c>
      <c r="L21" s="11">
        <v>10082.340985189861</v>
      </c>
      <c r="M21" s="11">
        <v>2888.7758593459912</v>
      </c>
      <c r="N21" s="11">
        <v>3929.2608400085819</v>
      </c>
      <c r="O21" s="11">
        <v>5128.218707969635</v>
      </c>
      <c r="P21" s="11">
        <v>5978.5645839214903</v>
      </c>
      <c r="Q21" s="11">
        <v>2887.0676364442825</v>
      </c>
      <c r="R21" s="11">
        <v>4913.8320236455011</v>
      </c>
      <c r="S21" s="11">
        <v>6935.9524725299925</v>
      </c>
      <c r="T21" s="11">
        <v>118716.53071091475</v>
      </c>
      <c r="U21" s="17"/>
      <c r="V21" s="17"/>
    </row>
    <row r="22" spans="1:41" s="18" customFormat="1" ht="20.100000000000001" hidden="1" customHeight="1" x14ac:dyDescent="0.15">
      <c r="A22" s="19" t="s">
        <v>43</v>
      </c>
      <c r="B22" s="11">
        <v>11425.24658212358</v>
      </c>
      <c r="C22" s="11">
        <v>1186.3792330310164</v>
      </c>
      <c r="D22" s="12">
        <v>17477.542847711164</v>
      </c>
      <c r="E22" s="11">
        <v>2881.8158187643694</v>
      </c>
      <c r="F22" s="12">
        <v>6615.6317737553081</v>
      </c>
      <c r="G22" s="11">
        <v>23043.894210978069</v>
      </c>
      <c r="H22" s="11">
        <v>3723.1516156091875</v>
      </c>
      <c r="I22" s="12">
        <v>3860.8668896720164</v>
      </c>
      <c r="J22" s="11">
        <v>5631.3808145020403</v>
      </c>
      <c r="K22" s="12">
        <v>4346.8414702252421</v>
      </c>
      <c r="L22" s="11">
        <v>10236.932348259612</v>
      </c>
      <c r="M22" s="11">
        <v>2952.9995715718892</v>
      </c>
      <c r="N22" s="11">
        <v>4365.0906398647894</v>
      </c>
      <c r="O22" s="11">
        <v>5397.9902471757332</v>
      </c>
      <c r="P22" s="11">
        <v>5093.3976901608057</v>
      </c>
      <c r="Q22" s="11">
        <v>2978.3023315555774</v>
      </c>
      <c r="R22" s="11">
        <v>4771.1717189516539</v>
      </c>
      <c r="S22" s="11">
        <v>7236.937432510912</v>
      </c>
      <c r="T22" s="11">
        <v>123225.57323642298</v>
      </c>
      <c r="U22" s="17"/>
      <c r="V22" s="17"/>
    </row>
    <row r="23" spans="1:41" s="18" customFormat="1" ht="20.100000000000001" hidden="1" customHeight="1" x14ac:dyDescent="0.15">
      <c r="A23" s="20">
        <v>2016</v>
      </c>
      <c r="B23" s="13">
        <v>48500.369997000002</v>
      </c>
      <c r="C23" s="13">
        <v>5076.53406</v>
      </c>
      <c r="D23" s="13">
        <v>71237.05739799999</v>
      </c>
      <c r="E23" s="13">
        <v>11913.656474124578</v>
      </c>
      <c r="F23" s="13">
        <v>25297.632189341726</v>
      </c>
      <c r="G23" s="13">
        <v>94627.64792800002</v>
      </c>
      <c r="H23" s="13">
        <v>15635.600149999998</v>
      </c>
      <c r="I23" s="13">
        <v>15267.355899999993</v>
      </c>
      <c r="J23" s="13">
        <v>21081.079665000001</v>
      </c>
      <c r="K23" s="13">
        <v>17827.445805161682</v>
      </c>
      <c r="L23" s="13">
        <v>42223.602838999999</v>
      </c>
      <c r="M23" s="13">
        <v>11672.517430237333</v>
      </c>
      <c r="N23" s="13">
        <v>16874.876095</v>
      </c>
      <c r="O23" s="13">
        <v>20451.05345065349</v>
      </c>
      <c r="P23" s="13">
        <v>22724.921440801096</v>
      </c>
      <c r="Q23" s="13">
        <v>11982.346974517679</v>
      </c>
      <c r="R23" s="13">
        <v>20304.561201652788</v>
      </c>
      <c r="S23" s="13">
        <v>29303.445248950015</v>
      </c>
      <c r="T23" s="13">
        <v>502001.70424744039</v>
      </c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 s="18" customFormat="1" ht="20.100000000000001" hidden="1" customHeight="1" x14ac:dyDescent="0.15">
      <c r="A24" s="21" t="s">
        <v>12</v>
      </c>
      <c r="B24" s="14">
        <v>13374.153030515425</v>
      </c>
      <c r="C24" s="14">
        <v>1176.5226611433682</v>
      </c>
      <c r="D24" s="14">
        <v>17572.468726722174</v>
      </c>
      <c r="E24" s="14">
        <v>2746.3786969415269</v>
      </c>
      <c r="F24" s="14">
        <v>5581.8952364775632</v>
      </c>
      <c r="G24" s="14">
        <v>23726.650510519612</v>
      </c>
      <c r="H24" s="14">
        <v>3986.0653987468104</v>
      </c>
      <c r="I24" s="14">
        <v>3410.4877241200966</v>
      </c>
      <c r="J24" s="14">
        <v>5127.2206119241755</v>
      </c>
      <c r="K24" s="14">
        <v>4399.3063173500523</v>
      </c>
      <c r="L24" s="14">
        <v>10289.512338925839</v>
      </c>
      <c r="M24" s="14">
        <v>2765.3136529745288</v>
      </c>
      <c r="N24" s="14">
        <v>4239.3516244739412</v>
      </c>
      <c r="O24" s="14">
        <v>4570.0899291856704</v>
      </c>
      <c r="P24" s="14">
        <v>6182.8237916411872</v>
      </c>
      <c r="Q24" s="14">
        <v>2753.533469055772</v>
      </c>
      <c r="R24" s="14">
        <v>4836.1721947254773</v>
      </c>
      <c r="S24" s="14">
        <v>7100.5975359171707</v>
      </c>
      <c r="T24" s="14">
        <v>123838.54345136041</v>
      </c>
      <c r="U24" s="17"/>
      <c r="V24" s="17"/>
    </row>
    <row r="25" spans="1:41" s="18" customFormat="1" ht="20.100000000000001" hidden="1" customHeight="1" x14ac:dyDescent="0.15">
      <c r="A25" s="21" t="s">
        <v>41</v>
      </c>
      <c r="B25" s="14">
        <v>11775.760407113683</v>
      </c>
      <c r="C25" s="14">
        <v>1260.8356075741547</v>
      </c>
      <c r="D25" s="14">
        <v>17837.655922806342</v>
      </c>
      <c r="E25" s="14">
        <v>2946.3264658392923</v>
      </c>
      <c r="F25" s="14">
        <v>6428.1686793356685</v>
      </c>
      <c r="G25" s="14">
        <v>23272.704127454501</v>
      </c>
      <c r="H25" s="14">
        <v>3788.5918524968092</v>
      </c>
      <c r="I25" s="14">
        <v>3664.0914053097817</v>
      </c>
      <c r="J25" s="14">
        <v>5220.7241212678482</v>
      </c>
      <c r="K25" s="14">
        <v>4340.9236160928549</v>
      </c>
      <c r="L25" s="14">
        <v>10485.512277906837</v>
      </c>
      <c r="M25" s="14">
        <v>2871.4642555695455</v>
      </c>
      <c r="N25" s="14">
        <v>4115.2550192980452</v>
      </c>
      <c r="O25" s="14">
        <v>4393.4417311793395</v>
      </c>
      <c r="P25" s="14">
        <v>5018.0794045512284</v>
      </c>
      <c r="Q25" s="14">
        <v>2864.2405558259452</v>
      </c>
      <c r="R25" s="14">
        <v>5161.1930249967772</v>
      </c>
      <c r="S25" s="14">
        <v>7354.3983872757663</v>
      </c>
      <c r="T25" s="14">
        <v>122799.36686189442</v>
      </c>
      <c r="U25" s="17"/>
      <c r="V25" s="17"/>
    </row>
    <row r="26" spans="1:41" s="18" customFormat="1" ht="20.100000000000001" hidden="1" customHeight="1" x14ac:dyDescent="0.15">
      <c r="A26" s="21" t="s">
        <v>42</v>
      </c>
      <c r="B26" s="14">
        <v>11545.33155038585</v>
      </c>
      <c r="C26" s="14">
        <v>1356.8336659428339</v>
      </c>
      <c r="D26" s="14">
        <v>17097.241558781156</v>
      </c>
      <c r="E26" s="14">
        <v>3049.1647249675798</v>
      </c>
      <c r="F26" s="14">
        <v>6162.8844878340624</v>
      </c>
      <c r="G26" s="14">
        <v>23246.134108034996</v>
      </c>
      <c r="H26" s="14">
        <v>3796.3887397864387</v>
      </c>
      <c r="I26" s="14">
        <v>3885.4129704023835</v>
      </c>
      <c r="J26" s="14">
        <v>5178.1410411051829</v>
      </c>
      <c r="K26" s="14">
        <v>4417.7183494075098</v>
      </c>
      <c r="L26" s="14">
        <v>10586.564644695316</v>
      </c>
      <c r="M26" s="14">
        <v>2821.6685220649351</v>
      </c>
      <c r="N26" s="14">
        <v>3945.6693926090829</v>
      </c>
      <c r="O26" s="14">
        <v>5407.1262609831147</v>
      </c>
      <c r="P26" s="14">
        <v>6372.6640011866293</v>
      </c>
      <c r="Q26" s="14">
        <v>3241.6731047626427</v>
      </c>
      <c r="R26" s="14">
        <v>5157.2516755876004</v>
      </c>
      <c r="S26" s="14">
        <v>7250.180745159686</v>
      </c>
      <c r="T26" s="14">
        <v>124518.04954369699</v>
      </c>
      <c r="U26" s="17"/>
      <c r="V26" s="17"/>
    </row>
    <row r="27" spans="1:41" s="18" customFormat="1" ht="20.100000000000001" hidden="1" customHeight="1" x14ac:dyDescent="0.15">
      <c r="A27" s="21" t="s">
        <v>43</v>
      </c>
      <c r="B27" s="14">
        <v>11805.125008985045</v>
      </c>
      <c r="C27" s="14">
        <v>1282.342125339643</v>
      </c>
      <c r="D27" s="14">
        <v>18729.691189690322</v>
      </c>
      <c r="E27" s="14">
        <v>3171.7865863761804</v>
      </c>
      <c r="F27" s="14">
        <v>7124.6837856944339</v>
      </c>
      <c r="G27" s="14">
        <v>24382.159181990904</v>
      </c>
      <c r="H27" s="14">
        <v>4064.5541589699415</v>
      </c>
      <c r="I27" s="14">
        <v>4307.3638001677318</v>
      </c>
      <c r="J27" s="14">
        <v>5554.9938907027927</v>
      </c>
      <c r="K27" s="14">
        <v>4669.4975223112633</v>
      </c>
      <c r="L27" s="14">
        <v>10862.013577472</v>
      </c>
      <c r="M27" s="14">
        <v>3214.0709996283244</v>
      </c>
      <c r="N27" s="14">
        <v>4574.6000586189293</v>
      </c>
      <c r="O27" s="14">
        <v>6080.3955293053659</v>
      </c>
      <c r="P27" s="14">
        <v>5151.354243422049</v>
      </c>
      <c r="Q27" s="14">
        <v>3122.89984487332</v>
      </c>
      <c r="R27" s="14">
        <v>5149.9443063429335</v>
      </c>
      <c r="S27" s="14">
        <v>7598.2685805973933</v>
      </c>
      <c r="T27" s="14">
        <v>130845.74439048856</v>
      </c>
      <c r="U27" s="17"/>
      <c r="V27" s="17"/>
    </row>
    <row r="28" spans="1:41" s="18" customFormat="1" ht="20.100000000000001" hidden="1" customHeight="1" x14ac:dyDescent="0.15">
      <c r="A28" s="22">
        <v>2017</v>
      </c>
      <c r="B28" s="15">
        <v>51051.668507000009</v>
      </c>
      <c r="C28" s="15">
        <v>3743.1353619999991</v>
      </c>
      <c r="D28" s="15">
        <v>74450.47593299998</v>
      </c>
      <c r="E28" s="15">
        <v>12021.226173376559</v>
      </c>
      <c r="F28" s="16">
        <v>25116.135862210911</v>
      </c>
      <c r="G28" s="15">
        <v>100877.92673400002</v>
      </c>
      <c r="H28" s="15">
        <v>16097.889909999998</v>
      </c>
      <c r="I28" s="15">
        <v>16347.477539999989</v>
      </c>
      <c r="J28" s="15">
        <v>21250.063623000002</v>
      </c>
      <c r="K28" s="15">
        <v>18896.437334554914</v>
      </c>
      <c r="L28" s="15">
        <v>44317.775638000006</v>
      </c>
      <c r="M28" s="15">
        <v>12574.671944601754</v>
      </c>
      <c r="N28" s="15">
        <v>17533.78889</v>
      </c>
      <c r="O28" s="15">
        <v>21910.926161317489</v>
      </c>
      <c r="P28" s="15">
        <v>24607.571580359938</v>
      </c>
      <c r="Q28" s="15">
        <v>12815.514485248381</v>
      </c>
      <c r="R28" s="15">
        <v>21700.850709613173</v>
      </c>
      <c r="S28" s="15">
        <v>31193.877885695732</v>
      </c>
      <c r="T28" s="15">
        <v>526507.41427397879</v>
      </c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s="18" customFormat="1" ht="20.100000000000001" hidden="1" customHeight="1" x14ac:dyDescent="0.15">
      <c r="A29" s="19" t="s">
        <v>12</v>
      </c>
      <c r="B29" s="11">
        <v>13924.8413241625</v>
      </c>
      <c r="C29" s="11">
        <v>1328.2779140683128</v>
      </c>
      <c r="D29" s="11">
        <v>19047.636986603648</v>
      </c>
      <c r="E29" s="11">
        <v>2982.8871504999615</v>
      </c>
      <c r="F29" s="11">
        <v>5874.8016942037639</v>
      </c>
      <c r="G29" s="11">
        <v>24761.473407380949</v>
      </c>
      <c r="H29" s="11">
        <v>3937.5576218360616</v>
      </c>
      <c r="I29" s="11">
        <v>3728.8872140561261</v>
      </c>
      <c r="J29" s="11">
        <v>5211.4934889858641</v>
      </c>
      <c r="K29" s="11">
        <v>4670.1776935652269</v>
      </c>
      <c r="L29" s="11">
        <v>10872.297228546289</v>
      </c>
      <c r="M29" s="11">
        <v>3124.2038913237484</v>
      </c>
      <c r="N29" s="11">
        <v>4452.7136931656141</v>
      </c>
      <c r="O29" s="11">
        <v>4967.9451434423354</v>
      </c>
      <c r="P29" s="11">
        <v>6736.2707133115418</v>
      </c>
      <c r="Q29" s="11">
        <v>3002.5498680215405</v>
      </c>
      <c r="R29" s="11">
        <v>5341.6630216612512</v>
      </c>
      <c r="S29" s="11">
        <v>7717.0303432745559</v>
      </c>
      <c r="T29" s="11">
        <v>131682.7083981093</v>
      </c>
      <c r="U29" s="17"/>
      <c r="V29" s="17"/>
    </row>
    <row r="30" spans="1:41" s="18" customFormat="1" ht="20.100000000000001" hidden="1" customHeight="1" x14ac:dyDescent="0.15">
      <c r="A30" s="19" t="s">
        <v>41</v>
      </c>
      <c r="B30" s="11">
        <v>12560.779281145871</v>
      </c>
      <c r="C30" s="11">
        <v>1115.8776062349057</v>
      </c>
      <c r="D30" s="11">
        <v>18461.621422682274</v>
      </c>
      <c r="E30" s="11">
        <v>2851.5288356497886</v>
      </c>
      <c r="F30" s="11">
        <v>6103.2946469481412</v>
      </c>
      <c r="G30" s="11">
        <v>24244.665760193991</v>
      </c>
      <c r="H30" s="11">
        <v>3989.9868098686893</v>
      </c>
      <c r="I30" s="11">
        <v>4118.1931536007978</v>
      </c>
      <c r="J30" s="11">
        <v>5164.9602348477356</v>
      </c>
      <c r="K30" s="11">
        <v>4581.4438333929184</v>
      </c>
      <c r="L30" s="11">
        <v>10998.079382735228</v>
      </c>
      <c r="M30" s="11">
        <v>3120.1323176380574</v>
      </c>
      <c r="N30" s="11">
        <v>4282.6481935475686</v>
      </c>
      <c r="O30" s="11">
        <v>4633.8685922936829</v>
      </c>
      <c r="P30" s="11">
        <v>5281.3147524346396</v>
      </c>
      <c r="Q30" s="11">
        <v>3058.8549831253454</v>
      </c>
      <c r="R30" s="11">
        <v>5497.6015397549254</v>
      </c>
      <c r="S30" s="11">
        <v>7585.5626075861501</v>
      </c>
      <c r="T30" s="11">
        <v>127650.41395368072</v>
      </c>
      <c r="U30" s="17"/>
      <c r="V30" s="17"/>
    </row>
    <row r="31" spans="1:41" s="18" customFormat="1" ht="20.100000000000001" hidden="1" customHeight="1" x14ac:dyDescent="0.15">
      <c r="A31" s="19" t="s">
        <v>42</v>
      </c>
      <c r="B31" s="11">
        <v>11926.832458005603</v>
      </c>
      <c r="C31" s="11">
        <v>638.8161989047934</v>
      </c>
      <c r="D31" s="11">
        <v>18042.932195039775</v>
      </c>
      <c r="E31" s="11">
        <v>3008.8417046211543</v>
      </c>
      <c r="F31" s="11">
        <v>6774.7277962875723</v>
      </c>
      <c r="G31" s="11">
        <v>24968.495156204768</v>
      </c>
      <c r="H31" s="11">
        <v>3952.9254035463737</v>
      </c>
      <c r="I31" s="11">
        <v>4124.4274931414666</v>
      </c>
      <c r="J31" s="11">
        <v>5169.2667188138139</v>
      </c>
      <c r="K31" s="11">
        <v>4684.2442314563104</v>
      </c>
      <c r="L31" s="11">
        <v>11092.80622859759</v>
      </c>
      <c r="M31" s="11">
        <v>2999.5501108594822</v>
      </c>
      <c r="N31" s="11">
        <v>4094.5367392095841</v>
      </c>
      <c r="O31" s="11">
        <v>5674.8186894955606</v>
      </c>
      <c r="P31" s="11">
        <v>6741.1017070242633</v>
      </c>
      <c r="Q31" s="11">
        <v>3281.1505903469615</v>
      </c>
      <c r="R31" s="11">
        <v>5475.7682891352179</v>
      </c>
      <c r="S31" s="11">
        <v>7640.4274168017764</v>
      </c>
      <c r="T31" s="11">
        <v>130291.66912749206</v>
      </c>
      <c r="U31" s="17"/>
      <c r="V31" s="17"/>
    </row>
    <row r="32" spans="1:41" s="18" customFormat="1" ht="20.100000000000001" hidden="1" customHeight="1" x14ac:dyDescent="0.15">
      <c r="A32" s="19" t="s">
        <v>43</v>
      </c>
      <c r="B32" s="11">
        <v>12639.215443686027</v>
      </c>
      <c r="C32" s="11">
        <v>660.16364279198729</v>
      </c>
      <c r="D32" s="12">
        <v>18898.285328674287</v>
      </c>
      <c r="E32" s="11">
        <v>3177.968482605655</v>
      </c>
      <c r="F32" s="12">
        <v>6363.3117247714317</v>
      </c>
      <c r="G32" s="11">
        <v>26903.292410220307</v>
      </c>
      <c r="H32" s="11">
        <v>4217.420074748873</v>
      </c>
      <c r="I32" s="12">
        <v>4375.9696792015993</v>
      </c>
      <c r="J32" s="11">
        <v>5704.3431803525873</v>
      </c>
      <c r="K32" s="12">
        <v>4960.5715761404581</v>
      </c>
      <c r="L32" s="11">
        <v>11354.592798120895</v>
      </c>
      <c r="M32" s="11">
        <v>3330.7856247804666</v>
      </c>
      <c r="N32" s="11">
        <v>4703.8902640772321</v>
      </c>
      <c r="O32" s="11">
        <v>6634.2937360859105</v>
      </c>
      <c r="P32" s="11">
        <v>5848.8844075894904</v>
      </c>
      <c r="Q32" s="11">
        <v>3472.9590437545321</v>
      </c>
      <c r="R32" s="11">
        <v>5385.8178590617772</v>
      </c>
      <c r="S32" s="11">
        <v>8250.8575180332518</v>
      </c>
      <c r="T32" s="11">
        <v>136882.62279469674</v>
      </c>
      <c r="U32" s="17"/>
      <c r="V32" s="17"/>
    </row>
    <row r="33" spans="1:41" s="18" customFormat="1" ht="20.100000000000001" hidden="1" customHeight="1" x14ac:dyDescent="0.15">
      <c r="A33" s="20">
        <v>2018</v>
      </c>
      <c r="B33" s="13">
        <v>52024.377115000003</v>
      </c>
      <c r="C33" s="13">
        <v>2981.5497639999994</v>
      </c>
      <c r="D33" s="13">
        <v>76939.426037000012</v>
      </c>
      <c r="E33" s="13">
        <v>12106.947224260035</v>
      </c>
      <c r="F33" s="13">
        <v>26110.58632112855</v>
      </c>
      <c r="G33" s="13">
        <v>105840.90174599999</v>
      </c>
      <c r="H33" s="13">
        <v>17032.295397000002</v>
      </c>
      <c r="I33" s="13">
        <v>17257.011607</v>
      </c>
      <c r="J33" s="13">
        <v>21824.276385999998</v>
      </c>
      <c r="K33" s="13">
        <v>20606.6652221441</v>
      </c>
      <c r="L33" s="13">
        <v>46812.936102</v>
      </c>
      <c r="M33" s="13">
        <v>13654.097846241249</v>
      </c>
      <c r="N33" s="13">
        <v>18365.123974000002</v>
      </c>
      <c r="O33" s="13">
        <v>24019.888319589962</v>
      </c>
      <c r="P33" s="13">
        <v>25531.520056769645</v>
      </c>
      <c r="Q33" s="13">
        <v>13935.91236328103</v>
      </c>
      <c r="R33" s="13">
        <v>22806.79940918892</v>
      </c>
      <c r="S33" s="13">
        <v>33517.767243976698</v>
      </c>
      <c r="T33" s="13">
        <v>551368.08213458024</v>
      </c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spans="1:41" s="18" customFormat="1" ht="20.100000000000001" hidden="1" customHeight="1" x14ac:dyDescent="0.15">
      <c r="A34" s="21" t="s">
        <v>12</v>
      </c>
      <c r="B34" s="14">
        <v>14119.772422430187</v>
      </c>
      <c r="C34" s="14">
        <v>705.18607583605512</v>
      </c>
      <c r="D34" s="14">
        <v>19745.93754988048</v>
      </c>
      <c r="E34" s="14">
        <v>3122.0223829379329</v>
      </c>
      <c r="F34" s="14">
        <v>5982.5847754964116</v>
      </c>
      <c r="G34" s="14">
        <v>26002.456807563627</v>
      </c>
      <c r="H34" s="14">
        <v>4302.6943317047271</v>
      </c>
      <c r="I34" s="14">
        <v>4021.7660160960181</v>
      </c>
      <c r="J34" s="14">
        <v>5200.5252407027683</v>
      </c>
      <c r="K34" s="14">
        <v>5053.5434733581988</v>
      </c>
      <c r="L34" s="14">
        <v>11408.681230575428</v>
      </c>
      <c r="M34" s="14">
        <v>3197.8311675325076</v>
      </c>
      <c r="N34" s="14">
        <v>4588.5223350552787</v>
      </c>
      <c r="O34" s="14">
        <v>5385.2695156342152</v>
      </c>
      <c r="P34" s="14">
        <v>7085.7178507401459</v>
      </c>
      <c r="Q34" s="14">
        <v>3307.5009236724645</v>
      </c>
      <c r="R34" s="14">
        <v>5510.3014004161632</v>
      </c>
      <c r="S34" s="14">
        <v>8204.8210224848553</v>
      </c>
      <c r="T34" s="14">
        <v>136945.13452211744</v>
      </c>
      <c r="U34" s="17"/>
      <c r="V34" s="17"/>
    </row>
    <row r="35" spans="1:41" s="18" customFormat="1" ht="20.100000000000001" hidden="1" customHeight="1" x14ac:dyDescent="0.15">
      <c r="A35" s="21" t="s">
        <v>41</v>
      </c>
      <c r="B35" s="14">
        <v>12664.057539700745</v>
      </c>
      <c r="C35" s="14">
        <v>778.0371263705016</v>
      </c>
      <c r="D35" s="14">
        <v>19253.879004665774</v>
      </c>
      <c r="E35" s="14">
        <v>2925.593720316092</v>
      </c>
      <c r="F35" s="14">
        <v>6455.2457499470747</v>
      </c>
      <c r="G35" s="14">
        <v>25819.023067163624</v>
      </c>
      <c r="H35" s="14">
        <v>4226.5514830000584</v>
      </c>
      <c r="I35" s="14">
        <v>4171.1181532319906</v>
      </c>
      <c r="J35" s="14">
        <v>5604.7572390477999</v>
      </c>
      <c r="K35" s="14">
        <v>4990.9227881640791</v>
      </c>
      <c r="L35" s="14">
        <v>11627.107822414713</v>
      </c>
      <c r="M35" s="14">
        <v>3323.1042740916564</v>
      </c>
      <c r="N35" s="14">
        <v>4577.9422494348364</v>
      </c>
      <c r="O35" s="14">
        <v>5238.0811085295591</v>
      </c>
      <c r="P35" s="14">
        <v>5614.5728679593012</v>
      </c>
      <c r="Q35" s="14">
        <v>3443.8672241113427</v>
      </c>
      <c r="R35" s="14">
        <v>5638.8629318259955</v>
      </c>
      <c r="S35" s="14">
        <v>8234.8886756893899</v>
      </c>
      <c r="T35" s="14">
        <v>134587.61302566453</v>
      </c>
      <c r="U35" s="17"/>
      <c r="V35" s="17"/>
    </row>
    <row r="36" spans="1:41" s="18" customFormat="1" ht="20.100000000000001" hidden="1" customHeight="1" x14ac:dyDescent="0.15">
      <c r="A36" s="21" t="s">
        <v>42</v>
      </c>
      <c r="B36" s="14">
        <v>12429.895914483855</v>
      </c>
      <c r="C36" s="14">
        <v>789.63570424439649</v>
      </c>
      <c r="D36" s="14">
        <v>18542.837203354396</v>
      </c>
      <c r="E36" s="14">
        <v>2838.7071254526127</v>
      </c>
      <c r="F36" s="14">
        <v>6737.9463502420313</v>
      </c>
      <c r="G36" s="14">
        <v>26075.735006178911</v>
      </c>
      <c r="H36" s="14">
        <v>4138.138259737897</v>
      </c>
      <c r="I36" s="14">
        <v>4293.8445679128954</v>
      </c>
      <c r="J36" s="14">
        <v>5217.2941878471975</v>
      </c>
      <c r="K36" s="14">
        <v>5115.1278107417766</v>
      </c>
      <c r="L36" s="14">
        <v>11765.624245619436</v>
      </c>
      <c r="M36" s="14">
        <v>3362.4675132332004</v>
      </c>
      <c r="N36" s="14">
        <v>4325.4419717459659</v>
      </c>
      <c r="O36" s="14">
        <v>6341.1924683386414</v>
      </c>
      <c r="P36" s="14">
        <v>6918.0986739831287</v>
      </c>
      <c r="Q36" s="14">
        <v>3521.4527078066922</v>
      </c>
      <c r="R36" s="14">
        <v>5762.9306097278977</v>
      </c>
      <c r="S36" s="14">
        <v>8273.0266016152018</v>
      </c>
      <c r="T36" s="14">
        <v>136449.39692226614</v>
      </c>
      <c r="U36" s="17"/>
      <c r="V36" s="17"/>
    </row>
    <row r="37" spans="1:41" s="18" customFormat="1" ht="20.100000000000001" hidden="1" customHeight="1" x14ac:dyDescent="0.15">
      <c r="A37" s="21" t="s">
        <v>43</v>
      </c>
      <c r="B37" s="14">
        <v>12810.651238385217</v>
      </c>
      <c r="C37" s="14">
        <v>708.69085754904631</v>
      </c>
      <c r="D37" s="14">
        <v>19396.772279099354</v>
      </c>
      <c r="E37" s="14">
        <v>3220.6239955533974</v>
      </c>
      <c r="F37" s="14">
        <v>6934.8094454430366</v>
      </c>
      <c r="G37" s="14">
        <v>27943.68686509382</v>
      </c>
      <c r="H37" s="14">
        <v>4364.9113225573192</v>
      </c>
      <c r="I37" s="14">
        <v>4770.2828697590976</v>
      </c>
      <c r="J37" s="14">
        <v>5801.6997184022321</v>
      </c>
      <c r="K37" s="14">
        <v>5447.0711498800465</v>
      </c>
      <c r="L37" s="14">
        <v>12011.52280339042</v>
      </c>
      <c r="M37" s="14">
        <v>3770.694891383886</v>
      </c>
      <c r="N37" s="14">
        <v>4873.217417763919</v>
      </c>
      <c r="O37" s="14">
        <v>7055.3452270875459</v>
      </c>
      <c r="P37" s="14">
        <v>5913.1306640870698</v>
      </c>
      <c r="Q37" s="14">
        <v>3663.0915076905294</v>
      </c>
      <c r="R37" s="14">
        <v>5894.704467218864</v>
      </c>
      <c r="S37" s="14">
        <v>8805.0309441872505</v>
      </c>
      <c r="T37" s="14">
        <v>143385.93766453207</v>
      </c>
      <c r="U37" s="17"/>
      <c r="V37" s="17"/>
    </row>
    <row r="38" spans="1:41" s="18" customFormat="1" ht="20.100000000000001" customHeight="1" x14ac:dyDescent="0.15">
      <c r="A38" s="22">
        <v>2019</v>
      </c>
      <c r="B38" s="15">
        <v>55885.197208999991</v>
      </c>
      <c r="C38" s="15">
        <v>3161.5811019999992</v>
      </c>
      <c r="D38" s="15">
        <v>82035.202543999971</v>
      </c>
      <c r="E38" s="15">
        <v>14015.18588975682</v>
      </c>
      <c r="F38" s="16">
        <v>31118.900230413892</v>
      </c>
      <c r="G38" s="15">
        <v>113797.93265499998</v>
      </c>
      <c r="H38" s="15">
        <v>17847.152704</v>
      </c>
      <c r="I38" s="15">
        <v>18451.326742999998</v>
      </c>
      <c r="J38" s="15">
        <v>22957.795796999992</v>
      </c>
      <c r="K38" s="15">
        <v>22992.183978654451</v>
      </c>
      <c r="L38" s="15">
        <v>49182.955783999998</v>
      </c>
      <c r="M38" s="15">
        <v>14382.000044238761</v>
      </c>
      <c r="N38" s="15">
        <v>19130.763038999998</v>
      </c>
      <c r="O38" s="15">
        <v>25184.973877388395</v>
      </c>
      <c r="P38" s="15">
        <v>27758.479497096399</v>
      </c>
      <c r="Q38" s="15">
        <v>15635.467545042618</v>
      </c>
      <c r="R38" s="15">
        <v>24045.7482468198</v>
      </c>
      <c r="S38" s="15">
        <v>36389.172990386898</v>
      </c>
      <c r="T38" s="15">
        <v>593972.01987679803</v>
      </c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spans="1:41" s="18" customFormat="1" ht="20.100000000000001" customHeight="1" x14ac:dyDescent="0.15">
      <c r="A39" s="19" t="s">
        <v>12</v>
      </c>
      <c r="B39" s="11">
        <v>14699.033697621486</v>
      </c>
      <c r="C39" s="11">
        <v>718.00664810147146</v>
      </c>
      <c r="D39" s="11">
        <v>20525.26112710977</v>
      </c>
      <c r="E39" s="11">
        <v>3347.5511738172804</v>
      </c>
      <c r="F39" s="11">
        <v>6448.5562726918879</v>
      </c>
      <c r="G39" s="11">
        <v>27712.055495044169</v>
      </c>
      <c r="H39" s="11">
        <v>4473.1608782844614</v>
      </c>
      <c r="I39" s="11">
        <v>4242.2797960319913</v>
      </c>
      <c r="J39" s="11">
        <v>5647.5036560771432</v>
      </c>
      <c r="K39" s="11">
        <v>5546.8422769015524</v>
      </c>
      <c r="L39" s="11">
        <v>12052.444875729905</v>
      </c>
      <c r="M39" s="11">
        <v>3417.1957551842893</v>
      </c>
      <c r="N39" s="11">
        <v>4734.7433558827643</v>
      </c>
      <c r="O39" s="11">
        <v>5599.5714766255851</v>
      </c>
      <c r="P39" s="11">
        <v>7549.2296319164052</v>
      </c>
      <c r="Q39" s="11">
        <v>3459.5930112854003</v>
      </c>
      <c r="R39" s="11">
        <v>5771.0712133944025</v>
      </c>
      <c r="S39" s="11">
        <v>8996.6128258338358</v>
      </c>
      <c r="T39" s="11">
        <v>144940.7131675338</v>
      </c>
      <c r="U39" s="17"/>
      <c r="V39" s="17"/>
    </row>
    <row r="40" spans="1:41" s="18" customFormat="1" ht="20.100000000000001" customHeight="1" x14ac:dyDescent="0.15">
      <c r="A40" s="19" t="s">
        <v>41</v>
      </c>
      <c r="B40" s="11">
        <v>13682.401108263894</v>
      </c>
      <c r="C40" s="11">
        <v>811.77790764867257</v>
      </c>
      <c r="D40" s="11">
        <v>20458.122109767784</v>
      </c>
      <c r="E40" s="11">
        <v>3360.9534457727668</v>
      </c>
      <c r="F40" s="11">
        <v>7771.8203332013582</v>
      </c>
      <c r="G40" s="11">
        <v>27922.62930938568</v>
      </c>
      <c r="H40" s="11">
        <v>4399.4542134557378</v>
      </c>
      <c r="I40" s="11">
        <v>4538.4600107180131</v>
      </c>
      <c r="J40" s="11">
        <v>5649.8362470863403</v>
      </c>
      <c r="K40" s="11">
        <v>5747.7074629638846</v>
      </c>
      <c r="L40" s="11">
        <v>12208.450577578355</v>
      </c>
      <c r="M40" s="11">
        <v>3572.0145660564499</v>
      </c>
      <c r="N40" s="11">
        <v>4697.4266375233756</v>
      </c>
      <c r="O40" s="11">
        <v>5416.4346300129255</v>
      </c>
      <c r="P40" s="11">
        <v>6095.941687450073</v>
      </c>
      <c r="Q40" s="11">
        <v>3798.0198989840655</v>
      </c>
      <c r="R40" s="11">
        <v>5881.4168388972939</v>
      </c>
      <c r="S40" s="11">
        <v>9346.3606556266113</v>
      </c>
      <c r="T40" s="11">
        <v>145359.22764039328</v>
      </c>
      <c r="U40" s="17"/>
      <c r="V40" s="17"/>
    </row>
    <row r="41" spans="1:41" s="18" customFormat="1" ht="20.100000000000001" customHeight="1" x14ac:dyDescent="0.15">
      <c r="A41" s="19" t="s">
        <v>42</v>
      </c>
      <c r="B41" s="11">
        <v>13182.121770291482</v>
      </c>
      <c r="C41" s="11">
        <v>844.61777803435768</v>
      </c>
      <c r="D41" s="11">
        <v>19973.026424155134</v>
      </c>
      <c r="E41" s="11">
        <v>3340.0468680144813</v>
      </c>
      <c r="F41" s="11">
        <v>8232.2124236554337</v>
      </c>
      <c r="G41" s="11">
        <v>28100.188120665232</v>
      </c>
      <c r="H41" s="11">
        <v>4342.4150212302775</v>
      </c>
      <c r="I41" s="11">
        <v>4633.7782822324361</v>
      </c>
      <c r="J41" s="11">
        <v>5577.1926745969122</v>
      </c>
      <c r="K41" s="11">
        <v>5727.537054128783</v>
      </c>
      <c r="L41" s="11">
        <v>12321.360816935696</v>
      </c>
      <c r="M41" s="11">
        <v>3521.5342077128971</v>
      </c>
      <c r="N41" s="11">
        <v>4573.1550228263413</v>
      </c>
      <c r="O41" s="11">
        <v>6593.2179117189789</v>
      </c>
      <c r="P41" s="11">
        <v>7562.0431587473959</v>
      </c>
      <c r="Q41" s="11">
        <v>4222.0608245705571</v>
      </c>
      <c r="R41" s="11">
        <v>5955.4666016138081</v>
      </c>
      <c r="S41" s="11">
        <v>8921.6454732216935</v>
      </c>
      <c r="T41" s="11">
        <v>147623.62043435193</v>
      </c>
      <c r="U41" s="17"/>
      <c r="V41" s="17"/>
    </row>
    <row r="42" spans="1:41" s="18" customFormat="1" ht="20.100000000000001" customHeight="1" x14ac:dyDescent="0.15">
      <c r="A42" s="19" t="s">
        <v>43</v>
      </c>
      <c r="B42" s="11">
        <v>14321.640632823135</v>
      </c>
      <c r="C42" s="11">
        <v>787.17876821549748</v>
      </c>
      <c r="D42" s="12">
        <v>21078.792882967289</v>
      </c>
      <c r="E42" s="11">
        <v>3966.6344021522937</v>
      </c>
      <c r="F42" s="12">
        <v>8666.3112008652151</v>
      </c>
      <c r="G42" s="11">
        <v>30063.059729904897</v>
      </c>
      <c r="H42" s="11">
        <v>4632.1225910295243</v>
      </c>
      <c r="I42" s="12">
        <v>5036.8086540175564</v>
      </c>
      <c r="J42" s="11">
        <v>6083.2632192395995</v>
      </c>
      <c r="K42" s="12">
        <v>5970.0971846602351</v>
      </c>
      <c r="L42" s="11">
        <v>12600.699513756044</v>
      </c>
      <c r="M42" s="11">
        <v>3871.2555152851237</v>
      </c>
      <c r="N42" s="11">
        <v>5125.4380227675192</v>
      </c>
      <c r="O42" s="11">
        <v>7575.7498590309051</v>
      </c>
      <c r="P42" s="11">
        <v>6551.2650189825245</v>
      </c>
      <c r="Q42" s="11">
        <v>4155.7938102025946</v>
      </c>
      <c r="R42" s="11">
        <v>6437.793592914295</v>
      </c>
      <c r="S42" s="11">
        <v>9124.5540357047576</v>
      </c>
      <c r="T42" s="11">
        <v>156048.45863451902</v>
      </c>
      <c r="U42" s="17"/>
      <c r="V42" s="17"/>
    </row>
    <row r="43" spans="1:41" s="18" customFormat="1" ht="20.100000000000001" customHeight="1" x14ac:dyDescent="0.15">
      <c r="A43" s="20">
        <v>2020</v>
      </c>
      <c r="B43" s="13">
        <v>59570.078389999995</v>
      </c>
      <c r="C43" s="13">
        <v>2971.1407790000003</v>
      </c>
      <c r="D43" s="13">
        <v>84666.236294000002</v>
      </c>
      <c r="E43" s="13">
        <v>14508.140668764339</v>
      </c>
      <c r="F43" s="13">
        <v>31858.616224182108</v>
      </c>
      <c r="G43" s="13">
        <v>117688.66033705682</v>
      </c>
      <c r="H43" s="13">
        <v>16960.688181000001</v>
      </c>
      <c r="I43" s="13">
        <v>14185.523818000005</v>
      </c>
      <c r="J43" s="13">
        <v>23058.004307000003</v>
      </c>
      <c r="K43" s="13">
        <v>23642.87430593196</v>
      </c>
      <c r="L43" s="13">
        <v>50915.623158000002</v>
      </c>
      <c r="M43" s="13">
        <v>14196.975631860241</v>
      </c>
      <c r="N43" s="13">
        <v>18769.865117999998</v>
      </c>
      <c r="O43" s="13">
        <v>26155.841586563914</v>
      </c>
      <c r="P43" s="13">
        <v>28578.160266655941</v>
      </c>
      <c r="Q43" s="13">
        <v>16216.987345903977</v>
      </c>
      <c r="R43" s="13">
        <v>21876.740612277543</v>
      </c>
      <c r="S43" s="13">
        <v>34302.343898305502</v>
      </c>
      <c r="T43" s="13">
        <v>600122.50092250237</v>
      </c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</row>
    <row r="44" spans="1:41" s="18" customFormat="1" ht="20.100000000000001" customHeight="1" x14ac:dyDescent="0.15">
      <c r="A44" s="21" t="s">
        <v>12</v>
      </c>
      <c r="B44" s="14">
        <v>16528.11031199128</v>
      </c>
      <c r="C44" s="14">
        <v>717.327203521878</v>
      </c>
      <c r="D44" s="14">
        <v>21036.49691621033</v>
      </c>
      <c r="E44" s="14">
        <v>3804.7283830565761</v>
      </c>
      <c r="F44" s="14">
        <v>7204.9286300095791</v>
      </c>
      <c r="G44" s="14">
        <v>28880.563594219278</v>
      </c>
      <c r="H44" s="14">
        <v>4411.0503448561276</v>
      </c>
      <c r="I44" s="14">
        <v>4010.6798039714167</v>
      </c>
      <c r="J44" s="14">
        <v>5665.7729936749611</v>
      </c>
      <c r="K44" s="14">
        <v>5818.6540245917349</v>
      </c>
      <c r="L44" s="14">
        <v>12570.872156896843</v>
      </c>
      <c r="M44" s="14">
        <v>3502.9269295702093</v>
      </c>
      <c r="N44" s="14">
        <v>4784.1138337854227</v>
      </c>
      <c r="O44" s="14">
        <v>5985.4960590004557</v>
      </c>
      <c r="P44" s="14">
        <v>7707.8240365475185</v>
      </c>
      <c r="Q44" s="14">
        <v>3790.8644416191264</v>
      </c>
      <c r="R44" s="14">
        <v>5654.8725130934381</v>
      </c>
      <c r="S44" s="14">
        <v>9138.9144473841097</v>
      </c>
      <c r="T44" s="14">
        <v>151214.19662400029</v>
      </c>
      <c r="U44" s="17"/>
      <c r="V44" s="17"/>
    </row>
    <row r="45" spans="1:41" s="18" customFormat="1" ht="20.100000000000001" customHeight="1" x14ac:dyDescent="0.15">
      <c r="A45" s="21" t="s">
        <v>41</v>
      </c>
      <c r="B45" s="14">
        <v>14517.972775483049</v>
      </c>
      <c r="C45" s="14">
        <v>558.72811555469252</v>
      </c>
      <c r="D45" s="14">
        <v>19569.748988656178</v>
      </c>
      <c r="E45" s="14">
        <v>3182.6525674613008</v>
      </c>
      <c r="F45" s="14">
        <v>7564.7178522043669</v>
      </c>
      <c r="G45" s="14">
        <v>26754.290842434588</v>
      </c>
      <c r="H45" s="14">
        <v>3330.9583285118501</v>
      </c>
      <c r="I45" s="14">
        <v>2629.9981432724221</v>
      </c>
      <c r="J45" s="14">
        <v>5550.5791262798903</v>
      </c>
      <c r="K45" s="14">
        <v>5486.9824113382647</v>
      </c>
      <c r="L45" s="14">
        <v>12543.860695469915</v>
      </c>
      <c r="M45" s="14">
        <v>3326.6976352514221</v>
      </c>
      <c r="N45" s="14">
        <v>4267.6582592589402</v>
      </c>
      <c r="O45" s="14">
        <v>5665.3936580734553</v>
      </c>
      <c r="P45" s="14">
        <v>6289.8731367722412</v>
      </c>
      <c r="Q45" s="14">
        <v>3398.6726737206641</v>
      </c>
      <c r="R45" s="14">
        <v>4551.9057198500477</v>
      </c>
      <c r="S45" s="14">
        <v>7317.0540204147883</v>
      </c>
      <c r="T45" s="14">
        <v>136507.74495000808</v>
      </c>
      <c r="U45" s="17"/>
      <c r="V45" s="17"/>
    </row>
    <row r="46" spans="1:41" s="18" customFormat="1" ht="20.100000000000001" customHeight="1" x14ac:dyDescent="0.15">
      <c r="A46" s="21" t="s">
        <v>42</v>
      </c>
      <c r="B46" s="14">
        <v>14055.655256979429</v>
      </c>
      <c r="C46" s="14">
        <v>833.53574493559029</v>
      </c>
      <c r="D46" s="14">
        <v>21402.990188889995</v>
      </c>
      <c r="E46" s="14">
        <v>3407.8973153089078</v>
      </c>
      <c r="F46" s="14">
        <v>8324.3634445652497</v>
      </c>
      <c r="G46" s="14">
        <v>29923.852508579872</v>
      </c>
      <c r="H46" s="14">
        <v>4217.3022782152657</v>
      </c>
      <c r="I46" s="14">
        <v>3266.2814830610337</v>
      </c>
      <c r="J46" s="14">
        <v>5669.3424274696254</v>
      </c>
      <c r="K46" s="14">
        <v>6026.1394833076038</v>
      </c>
      <c r="L46" s="14">
        <v>12724.425453921825</v>
      </c>
      <c r="M46" s="14">
        <v>3393.9816210500107</v>
      </c>
      <c r="N46" s="14">
        <v>4341.84238443299</v>
      </c>
      <c r="O46" s="14">
        <v>6783.9474088251472</v>
      </c>
      <c r="P46" s="14">
        <v>7756.6612288117285</v>
      </c>
      <c r="Q46" s="14">
        <v>4306.1714521209333</v>
      </c>
      <c r="R46" s="14">
        <v>5294.5160082143821</v>
      </c>
      <c r="S46" s="14">
        <v>8399.8569408761359</v>
      </c>
      <c r="T46" s="14">
        <v>150128.76262956575</v>
      </c>
      <c r="U46" s="17"/>
      <c r="V46" s="17"/>
    </row>
    <row r="47" spans="1:41" s="18" customFormat="1" ht="20.100000000000001" customHeight="1" x14ac:dyDescent="0.15">
      <c r="A47" s="21" t="s">
        <v>43</v>
      </c>
      <c r="B47" s="14">
        <v>14468.34004554624</v>
      </c>
      <c r="C47" s="14">
        <v>861.54971498783948</v>
      </c>
      <c r="D47" s="14">
        <v>22657.000200243514</v>
      </c>
      <c r="E47" s="14">
        <v>4112.8624029375551</v>
      </c>
      <c r="F47" s="14">
        <v>8764.6062974029137</v>
      </c>
      <c r="G47" s="14">
        <v>32129.953391823074</v>
      </c>
      <c r="H47" s="14">
        <v>5001.3772294167575</v>
      </c>
      <c r="I47" s="14">
        <v>4278.5643876951317</v>
      </c>
      <c r="J47" s="14">
        <v>6172.3097595755244</v>
      </c>
      <c r="K47" s="14">
        <v>6311.0983866943589</v>
      </c>
      <c r="L47" s="14">
        <v>13076.464851711418</v>
      </c>
      <c r="M47" s="14">
        <v>3973.3694459885987</v>
      </c>
      <c r="N47" s="14">
        <v>5376.2506405226459</v>
      </c>
      <c r="O47" s="14">
        <v>7721.0044606648544</v>
      </c>
      <c r="P47" s="14">
        <v>6823.8018645244538</v>
      </c>
      <c r="Q47" s="14">
        <v>4721.2787784432558</v>
      </c>
      <c r="R47" s="14">
        <v>6375.4463711196777</v>
      </c>
      <c r="S47" s="14">
        <v>9446.518489630469</v>
      </c>
      <c r="T47" s="14">
        <v>162271.79671892826</v>
      </c>
      <c r="U47" s="17"/>
      <c r="V47" s="17"/>
    </row>
    <row r="48" spans="1:41" s="18" customFormat="1" ht="20.100000000000001" customHeight="1" x14ac:dyDescent="0.15">
      <c r="A48" s="22">
        <v>2021</v>
      </c>
      <c r="B48" s="15">
        <v>61341.339881</v>
      </c>
      <c r="C48" s="15">
        <v>3673.4481539999997</v>
      </c>
      <c r="D48" s="15">
        <v>93126.154985000001</v>
      </c>
      <c r="E48" s="15">
        <v>15176.241887603701</v>
      </c>
      <c r="F48" s="16">
        <v>36752.42328012982</v>
      </c>
      <c r="G48" s="15">
        <v>133559.05191246831</v>
      </c>
      <c r="H48" s="15">
        <v>19603.910651999995</v>
      </c>
      <c r="I48" s="15">
        <v>17396.245610000002</v>
      </c>
      <c r="J48" s="15">
        <v>24380.198194999997</v>
      </c>
      <c r="K48" s="15">
        <v>25876.586852091743</v>
      </c>
      <c r="L48" s="15">
        <v>54069.055216000008</v>
      </c>
      <c r="M48" s="15">
        <v>15919.095294082917</v>
      </c>
      <c r="N48" s="15">
        <v>21646.415165000002</v>
      </c>
      <c r="O48" s="15">
        <v>27567.410017014554</v>
      </c>
      <c r="P48" s="15">
        <v>30187.117229447642</v>
      </c>
      <c r="Q48" s="15">
        <v>20213.391333691459</v>
      </c>
      <c r="R48" s="15">
        <v>23892.951277831457</v>
      </c>
      <c r="S48" s="15">
        <v>44299.497157200451</v>
      </c>
      <c r="T48" s="15">
        <v>668680.53409956198</v>
      </c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</row>
    <row r="49" spans="1:41" s="18" customFormat="1" ht="20.100000000000001" customHeight="1" x14ac:dyDescent="0.15">
      <c r="A49" s="19" t="s">
        <v>12</v>
      </c>
      <c r="B49" s="11">
        <v>16574.170426170764</v>
      </c>
      <c r="C49" s="11">
        <v>821.40466549646044</v>
      </c>
      <c r="D49" s="11">
        <v>22512.144574151131</v>
      </c>
      <c r="E49" s="11">
        <v>3917.6279735871462</v>
      </c>
      <c r="F49" s="11">
        <v>8296.6918285511256</v>
      </c>
      <c r="G49" s="11">
        <v>32363.779947947583</v>
      </c>
      <c r="H49" s="11">
        <v>4718.621889605125</v>
      </c>
      <c r="I49" s="11">
        <v>4104.5341423541267</v>
      </c>
      <c r="J49" s="11">
        <v>5943.3394154718753</v>
      </c>
      <c r="K49" s="11">
        <v>6212.000655880991</v>
      </c>
      <c r="L49" s="11">
        <v>13134.779245929063</v>
      </c>
      <c r="M49" s="11">
        <v>3783.314818493071</v>
      </c>
      <c r="N49" s="11">
        <v>5202.6857342289668</v>
      </c>
      <c r="O49" s="11">
        <v>6238.4115350779939</v>
      </c>
      <c r="P49" s="11">
        <v>8440.4951336521008</v>
      </c>
      <c r="Q49" s="11">
        <v>4480.2379178490037</v>
      </c>
      <c r="R49" s="11">
        <v>5670.4957792671921</v>
      </c>
      <c r="S49" s="11">
        <v>10255.64519004248</v>
      </c>
      <c r="T49" s="11">
        <v>162670.38087375619</v>
      </c>
      <c r="U49" s="17"/>
      <c r="V49" s="17"/>
    </row>
    <row r="50" spans="1:41" s="18" customFormat="1" ht="20.100000000000001" customHeight="1" x14ac:dyDescent="0.15">
      <c r="A50" s="19" t="s">
        <v>41</v>
      </c>
      <c r="B50" s="11">
        <v>15081.830526529639</v>
      </c>
      <c r="C50" s="11">
        <v>925.64955086344537</v>
      </c>
      <c r="D50" s="11">
        <v>23449.157042274099</v>
      </c>
      <c r="E50" s="11">
        <v>3682.3867010771519</v>
      </c>
      <c r="F50" s="11">
        <v>8939.9716568120202</v>
      </c>
      <c r="G50" s="11">
        <v>32268.032014188226</v>
      </c>
      <c r="H50" s="11">
        <v>4497.9736890582435</v>
      </c>
      <c r="I50" s="11">
        <v>4385.1550130781379</v>
      </c>
      <c r="J50" s="11">
        <v>6025.9629054628267</v>
      </c>
      <c r="K50" s="11">
        <v>6161.0109994459335</v>
      </c>
      <c r="L50" s="11">
        <v>13295.390034837474</v>
      </c>
      <c r="M50" s="11">
        <v>3885.8072941672408</v>
      </c>
      <c r="N50" s="11">
        <v>5307.4634139182035</v>
      </c>
      <c r="O50" s="11">
        <v>5961.3411743661081</v>
      </c>
      <c r="P50" s="11">
        <v>6658.2224064825778</v>
      </c>
      <c r="Q50" s="11">
        <v>4999.379306820636</v>
      </c>
      <c r="R50" s="11">
        <v>5489.4395355230627</v>
      </c>
      <c r="S50" s="11">
        <v>10761.297911861609</v>
      </c>
      <c r="T50" s="11">
        <v>161775.47117676664</v>
      </c>
      <c r="U50" s="17"/>
      <c r="V50" s="17"/>
    </row>
    <row r="51" spans="1:41" s="18" customFormat="1" ht="20.100000000000001" customHeight="1" x14ac:dyDescent="0.15">
      <c r="A51" s="19" t="s">
        <v>42</v>
      </c>
      <c r="B51" s="11">
        <v>14498.255593206492</v>
      </c>
      <c r="C51" s="11">
        <v>997.35998139661217</v>
      </c>
      <c r="D51" s="11">
        <v>23079.806723156635</v>
      </c>
      <c r="E51" s="11">
        <v>3817.4446406796142</v>
      </c>
      <c r="F51" s="11">
        <v>9467.9844910286392</v>
      </c>
      <c r="G51" s="11">
        <v>33182.515814487699</v>
      </c>
      <c r="H51" s="11">
        <v>4927.2269095999945</v>
      </c>
      <c r="I51" s="11">
        <v>4142.2725431506879</v>
      </c>
      <c r="J51" s="11">
        <v>6022.9003081838473</v>
      </c>
      <c r="K51" s="11">
        <v>6524.7019305216345</v>
      </c>
      <c r="L51" s="11">
        <v>13596.081800646152</v>
      </c>
      <c r="M51" s="11">
        <v>3892.2565493238999</v>
      </c>
      <c r="N51" s="11">
        <v>5201.5470984182039</v>
      </c>
      <c r="O51" s="11">
        <v>7151.2883695009632</v>
      </c>
      <c r="P51" s="11">
        <v>7981.5126396502783</v>
      </c>
      <c r="Q51" s="11">
        <v>5402.9223346223571</v>
      </c>
      <c r="R51" s="11">
        <v>5858.1298628241939</v>
      </c>
      <c r="S51" s="11">
        <v>11295.674426833008</v>
      </c>
      <c r="T51" s="11">
        <v>167039.88201723091</v>
      </c>
      <c r="U51" s="17"/>
      <c r="V51" s="17"/>
    </row>
    <row r="52" spans="1:41" s="18" customFormat="1" ht="20.100000000000001" customHeight="1" x14ac:dyDescent="0.15">
      <c r="A52" s="19" t="s">
        <v>43</v>
      </c>
      <c r="B52" s="11">
        <v>15187.083335093104</v>
      </c>
      <c r="C52" s="11">
        <v>929.03395624348184</v>
      </c>
      <c r="D52" s="12">
        <v>24085.04664541813</v>
      </c>
      <c r="E52" s="11">
        <v>3758.7825722597886</v>
      </c>
      <c r="F52" s="12">
        <v>10047.775303738028</v>
      </c>
      <c r="G52" s="11">
        <v>35744.724135844794</v>
      </c>
      <c r="H52" s="11">
        <v>5460.0881637366319</v>
      </c>
      <c r="I52" s="12">
        <v>4764.2839114170492</v>
      </c>
      <c r="J52" s="11">
        <v>6387.9955658814497</v>
      </c>
      <c r="K52" s="12">
        <v>6978.8732662431839</v>
      </c>
      <c r="L52" s="11">
        <v>14042.804134587317</v>
      </c>
      <c r="M52" s="11">
        <v>4357.7166320987053</v>
      </c>
      <c r="N52" s="11">
        <v>5934.7189184346271</v>
      </c>
      <c r="O52" s="11">
        <v>8216.3689380694886</v>
      </c>
      <c r="P52" s="11">
        <v>7106.8870496626851</v>
      </c>
      <c r="Q52" s="11">
        <v>5330.8517743994616</v>
      </c>
      <c r="R52" s="11">
        <v>6874.8861002170079</v>
      </c>
      <c r="S52" s="11">
        <v>11986.879628463355</v>
      </c>
      <c r="T52" s="11">
        <v>177194.80003180829</v>
      </c>
      <c r="U52" s="17"/>
      <c r="V52" s="17"/>
    </row>
    <row r="53" spans="1:41" s="18" customFormat="1" ht="20.100000000000001" customHeight="1" x14ac:dyDescent="0.15">
      <c r="A53" s="20" t="s">
        <v>44</v>
      </c>
      <c r="B53" s="13">
        <v>67303.208882000006</v>
      </c>
      <c r="C53" s="13">
        <v>4226.407604</v>
      </c>
      <c r="D53" s="13">
        <v>104349.644128</v>
      </c>
      <c r="E53" s="13">
        <v>17019.659850389024</v>
      </c>
      <c r="F53" s="13">
        <v>42109.533179527469</v>
      </c>
      <c r="G53" s="13">
        <v>152650.81034313666</v>
      </c>
      <c r="H53" s="13">
        <v>22115.181085999997</v>
      </c>
      <c r="I53" s="13">
        <v>20838.978142</v>
      </c>
      <c r="J53" s="13">
        <v>25081.171449999994</v>
      </c>
      <c r="K53" s="13">
        <v>28679.159469688449</v>
      </c>
      <c r="L53" s="13">
        <v>57660.124073999992</v>
      </c>
      <c r="M53" s="13">
        <v>17230.922787338735</v>
      </c>
      <c r="N53" s="13">
        <v>24763.186451000001</v>
      </c>
      <c r="O53" s="13">
        <v>29805.270322753659</v>
      </c>
      <c r="P53" s="13">
        <v>32250.741528746639</v>
      </c>
      <c r="Q53" s="13">
        <v>20836.071971218611</v>
      </c>
      <c r="R53" s="13">
        <v>25636.180566224466</v>
      </c>
      <c r="S53" s="13">
        <v>48496.971301943966</v>
      </c>
      <c r="T53" s="13">
        <v>741053.22313796775</v>
      </c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</row>
    <row r="54" spans="1:41" s="18" customFormat="1" ht="20.100000000000001" customHeight="1" x14ac:dyDescent="0.15">
      <c r="A54" s="21" t="s">
        <v>12</v>
      </c>
      <c r="B54" s="14">
        <v>17632.782593946627</v>
      </c>
      <c r="C54" s="14">
        <v>1028.8241221242683</v>
      </c>
      <c r="D54" s="14">
        <v>24674.318004564935</v>
      </c>
      <c r="E54" s="14">
        <v>4068.8347054275719</v>
      </c>
      <c r="F54" s="14">
        <v>9067.9686061269458</v>
      </c>
      <c r="G54" s="14">
        <v>36460.452302253776</v>
      </c>
      <c r="H54" s="14">
        <v>5560.2343582429921</v>
      </c>
      <c r="I54" s="14">
        <v>4894.8624776659008</v>
      </c>
      <c r="J54" s="14">
        <v>6028.8975471937974</v>
      </c>
      <c r="K54" s="14">
        <v>6646.2626228126919</v>
      </c>
      <c r="L54" s="14">
        <v>14053.121584600547</v>
      </c>
      <c r="M54" s="14">
        <v>4083.6636589863201</v>
      </c>
      <c r="N54" s="14">
        <v>6016.1022276362728</v>
      </c>
      <c r="O54" s="14">
        <v>6702.6053268628275</v>
      </c>
      <c r="P54" s="14">
        <v>8891.8798113305347</v>
      </c>
      <c r="Q54" s="14">
        <v>5172.4921494796272</v>
      </c>
      <c r="R54" s="14">
        <v>6027.6975733048448</v>
      </c>
      <c r="S54" s="14">
        <v>12239.942166531768</v>
      </c>
      <c r="T54" s="14">
        <v>179250.94183909227</v>
      </c>
      <c r="U54" s="17"/>
      <c r="V54" s="17"/>
    </row>
    <row r="55" spans="1:41" s="18" customFormat="1" ht="20.100000000000001" customHeight="1" x14ac:dyDescent="0.15">
      <c r="A55" s="21" t="s">
        <v>41</v>
      </c>
      <c r="B55" s="14">
        <v>16287.845245850294</v>
      </c>
      <c r="C55" s="14">
        <v>1054.9890742297191</v>
      </c>
      <c r="D55" s="14">
        <v>26276.714014257297</v>
      </c>
      <c r="E55" s="14">
        <v>3773.3782351225909</v>
      </c>
      <c r="F55" s="14">
        <v>10064.213316116256</v>
      </c>
      <c r="G55" s="14">
        <v>37365.258381570828</v>
      </c>
      <c r="H55" s="14">
        <v>5097.9823861867017</v>
      </c>
      <c r="I55" s="14">
        <v>5231.5701331978398</v>
      </c>
      <c r="J55" s="14">
        <v>6396.6547101193592</v>
      </c>
      <c r="K55" s="14">
        <v>7138.9832503343796</v>
      </c>
      <c r="L55" s="14">
        <v>14166.466764963883</v>
      </c>
      <c r="M55" s="14">
        <v>4240.3827483601444</v>
      </c>
      <c r="N55" s="14">
        <v>6060.9839048605372</v>
      </c>
      <c r="O55" s="14">
        <v>6439.5461046267155</v>
      </c>
      <c r="P55" s="14">
        <v>7437.3600557504851</v>
      </c>
      <c r="Q55" s="14">
        <v>5075.281357323388</v>
      </c>
      <c r="R55" s="14">
        <v>6017.272249875683</v>
      </c>
      <c r="S55" s="14">
        <v>11550.888813918958</v>
      </c>
      <c r="T55" s="14">
        <v>179675.77074666505</v>
      </c>
      <c r="U55" s="17"/>
      <c r="V55" s="17"/>
    </row>
    <row r="56" spans="1:41" s="18" customFormat="1" ht="20.100000000000001" customHeight="1" x14ac:dyDescent="0.15">
      <c r="A56" s="21" t="s">
        <v>42</v>
      </c>
      <c r="B56" s="14">
        <v>16457.61983282895</v>
      </c>
      <c r="C56" s="14">
        <v>1068.7772047018705</v>
      </c>
      <c r="D56" s="14">
        <v>25844.722067473987</v>
      </c>
      <c r="E56" s="14">
        <v>4550.3250010731472</v>
      </c>
      <c r="F56" s="14">
        <v>11000.123090320558</v>
      </c>
      <c r="G56" s="14">
        <v>38597.420093787354</v>
      </c>
      <c r="H56" s="14">
        <v>5494.2718557794733</v>
      </c>
      <c r="I56" s="14">
        <v>4846.7642834453618</v>
      </c>
      <c r="J56" s="14">
        <v>6279.4546982268967</v>
      </c>
      <c r="K56" s="14">
        <v>7118.9468925158235</v>
      </c>
      <c r="L56" s="14">
        <v>14428.011685491929</v>
      </c>
      <c r="M56" s="14">
        <v>4222.2609410092164</v>
      </c>
      <c r="N56" s="14">
        <v>6069.4202574705569</v>
      </c>
      <c r="O56" s="14">
        <v>7805.6688569335738</v>
      </c>
      <c r="P56" s="14">
        <v>8508.6455086430633</v>
      </c>
      <c r="Q56" s="14">
        <v>5313.880223625255</v>
      </c>
      <c r="R56" s="14">
        <v>6270.9661674832314</v>
      </c>
      <c r="S56" s="14">
        <v>11794.068624937227</v>
      </c>
      <c r="T56" s="14">
        <v>185671.3472857475</v>
      </c>
      <c r="U56" s="17"/>
      <c r="V56" s="17"/>
    </row>
    <row r="57" spans="1:41" s="18" customFormat="1" ht="20.100000000000001" customHeight="1" x14ac:dyDescent="0.15">
      <c r="A57" s="21" t="s">
        <v>43</v>
      </c>
      <c r="B57" s="14">
        <v>16924.961209374131</v>
      </c>
      <c r="C57" s="14">
        <v>1073.8172029441416</v>
      </c>
      <c r="D57" s="14">
        <v>27553.890041703784</v>
      </c>
      <c r="E57" s="14">
        <v>4627.1219087657128</v>
      </c>
      <c r="F57" s="14">
        <v>11977.228166963707</v>
      </c>
      <c r="G57" s="14">
        <v>40227.679565524712</v>
      </c>
      <c r="H57" s="14">
        <v>5962.6924857908289</v>
      </c>
      <c r="I57" s="14">
        <v>5865.7812476909003</v>
      </c>
      <c r="J57" s="14">
        <v>6376.1644944599393</v>
      </c>
      <c r="K57" s="14">
        <v>7774.9667040255499</v>
      </c>
      <c r="L57" s="14">
        <v>15012.524038943637</v>
      </c>
      <c r="M57" s="14">
        <v>4684.6154389830554</v>
      </c>
      <c r="N57" s="14">
        <v>6616.6800610326336</v>
      </c>
      <c r="O57" s="14">
        <v>8857.4500343305408</v>
      </c>
      <c r="P57" s="14">
        <v>7412.8561530225561</v>
      </c>
      <c r="Q57" s="14">
        <v>5274.41824079034</v>
      </c>
      <c r="R57" s="14">
        <v>7320.2445755607068</v>
      </c>
      <c r="S57" s="14">
        <v>12912.071696556013</v>
      </c>
      <c r="T57" s="14">
        <v>196455.16326646291</v>
      </c>
      <c r="U57" s="17"/>
      <c r="V57" s="17"/>
    </row>
    <row r="58" spans="1:41" s="18" customFormat="1" ht="20.100000000000001" customHeight="1" x14ac:dyDescent="0.15">
      <c r="A58" s="22" t="s">
        <v>45</v>
      </c>
      <c r="B58" s="15">
        <v>79180.443205000003</v>
      </c>
      <c r="C58" s="15">
        <v>3817.7682020000002</v>
      </c>
      <c r="D58" s="15">
        <v>114528.68554455532</v>
      </c>
      <c r="E58" s="15">
        <v>18706.047417047281</v>
      </c>
      <c r="F58" s="16">
        <v>45283.311641112385</v>
      </c>
      <c r="G58" s="15">
        <v>169271.3673681982</v>
      </c>
      <c r="H58" s="15">
        <v>24581.548414000001</v>
      </c>
      <c r="I58" s="15">
        <v>25023.095193999994</v>
      </c>
      <c r="J58" s="15">
        <v>25249.122482000002</v>
      </c>
      <c r="K58" s="15">
        <v>34720.894404947983</v>
      </c>
      <c r="L58" s="15">
        <v>61224.288559000001</v>
      </c>
      <c r="M58" s="15">
        <v>18562.887022142491</v>
      </c>
      <c r="N58" s="15">
        <v>26539.551290000003</v>
      </c>
      <c r="O58" s="15">
        <v>32652.906997458384</v>
      </c>
      <c r="P58" s="15">
        <v>34262.806012276444</v>
      </c>
      <c r="Q58" s="15">
        <v>22507.835479790687</v>
      </c>
      <c r="R58" s="15">
        <v>27321.610142975391</v>
      </c>
      <c r="S58" s="15">
        <v>53979.25195134661</v>
      </c>
      <c r="T58" s="15">
        <v>817413.42132785125</v>
      </c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</row>
    <row r="59" spans="1:41" s="18" customFormat="1" ht="20.100000000000001" customHeight="1" x14ac:dyDescent="0.15">
      <c r="A59" s="19" t="s">
        <v>12</v>
      </c>
      <c r="B59" s="11">
        <v>21308.154886284417</v>
      </c>
      <c r="C59" s="11">
        <v>977.26438482963067</v>
      </c>
      <c r="D59" s="11">
        <v>27773.66705401802</v>
      </c>
      <c r="E59" s="11">
        <v>4629.641133755782</v>
      </c>
      <c r="F59" s="11">
        <v>10448.517428801988</v>
      </c>
      <c r="G59" s="11">
        <v>40234.291918805757</v>
      </c>
      <c r="H59" s="11">
        <v>6439.9152978673765</v>
      </c>
      <c r="I59" s="11">
        <v>6057.610490602543</v>
      </c>
      <c r="J59" s="11">
        <v>6258.6197478610193</v>
      </c>
      <c r="K59" s="11">
        <v>8176.5407559265414</v>
      </c>
      <c r="L59" s="11">
        <v>15002.701303451933</v>
      </c>
      <c r="M59" s="11">
        <v>4460.3263306262234</v>
      </c>
      <c r="N59" s="11">
        <v>6614.0864528254106</v>
      </c>
      <c r="O59" s="11">
        <v>7609.9402494631768</v>
      </c>
      <c r="P59" s="11">
        <v>9672.1561558482063</v>
      </c>
      <c r="Q59" s="11">
        <v>5274.0509394858618</v>
      </c>
      <c r="R59" s="11">
        <v>6446.636481740652</v>
      </c>
      <c r="S59" s="11">
        <v>13220.476745839998</v>
      </c>
      <c r="T59" s="11">
        <v>200604.59775803454</v>
      </c>
      <c r="U59" s="17"/>
      <c r="V59" s="17"/>
    </row>
    <row r="60" spans="1:41" s="18" customFormat="1" ht="20.100000000000001" customHeight="1" x14ac:dyDescent="0.15">
      <c r="A60" s="19" t="s">
        <v>41</v>
      </c>
      <c r="B60" s="11">
        <v>19061.973897022854</v>
      </c>
      <c r="C60" s="11">
        <v>977.71570067467565</v>
      </c>
      <c r="D60" s="11">
        <v>29303.668393679698</v>
      </c>
      <c r="E60" s="11">
        <v>4436.4450235916011</v>
      </c>
      <c r="F60" s="11">
        <v>11043.072083137697</v>
      </c>
      <c r="G60" s="11">
        <v>41414.809005821342</v>
      </c>
      <c r="H60" s="11">
        <v>5585.3844646972711</v>
      </c>
      <c r="I60" s="11">
        <v>6351.9272558583361</v>
      </c>
      <c r="J60" s="11">
        <v>6404.2559231706728</v>
      </c>
      <c r="K60" s="11">
        <v>8836.0400732078415</v>
      </c>
      <c r="L60" s="11">
        <v>15208.210078028682</v>
      </c>
      <c r="M60" s="11">
        <v>4582.4036025480154</v>
      </c>
      <c r="N60" s="11">
        <v>6329.9895874512677</v>
      </c>
      <c r="O60" s="11">
        <v>7279.0298709942908</v>
      </c>
      <c r="P60" s="11">
        <v>7931.513768201813</v>
      </c>
      <c r="Q60" s="11">
        <v>5507.379121902366</v>
      </c>
      <c r="R60" s="11">
        <v>6506.3993335106297</v>
      </c>
      <c r="S60" s="11">
        <v>13621.069481466247</v>
      </c>
      <c r="T60" s="11">
        <v>200381.2866649653</v>
      </c>
      <c r="U60" s="17"/>
      <c r="V60" s="17"/>
    </row>
    <row r="61" spans="1:41" s="18" customFormat="1" ht="20.100000000000001" customHeight="1" x14ac:dyDescent="0.15">
      <c r="A61" s="19" t="s">
        <v>42</v>
      </c>
      <c r="B61" s="11">
        <v>18845.417546676075</v>
      </c>
      <c r="C61" s="11">
        <v>1024.4278678345604</v>
      </c>
      <c r="D61" s="11">
        <v>28328.484970736594</v>
      </c>
      <c r="E61" s="11">
        <v>4696.5312113816262</v>
      </c>
      <c r="F61" s="11">
        <v>11472.051910754075</v>
      </c>
      <c r="G61" s="11">
        <v>42258.567659781598</v>
      </c>
      <c r="H61" s="11">
        <v>5965.8904839724601</v>
      </c>
      <c r="I61" s="11">
        <v>5803.8987428422424</v>
      </c>
      <c r="J61" s="11">
        <v>6161.5989428020875</v>
      </c>
      <c r="K61" s="11">
        <v>8673.0050427214628</v>
      </c>
      <c r="L61" s="11">
        <v>15271.447913107128</v>
      </c>
      <c r="M61" s="11">
        <v>4582.153343150324</v>
      </c>
      <c r="N61" s="11">
        <v>6580.852454756352</v>
      </c>
      <c r="O61" s="11">
        <v>8625.9696899311275</v>
      </c>
      <c r="P61" s="11">
        <v>8942.3937445899501</v>
      </c>
      <c r="Q61" s="11">
        <v>5952.3273883722395</v>
      </c>
      <c r="R61" s="11">
        <v>6685.077567672246</v>
      </c>
      <c r="S61" s="11">
        <v>13603.78894591825</v>
      </c>
      <c r="T61" s="11">
        <v>203473.88542700044</v>
      </c>
      <c r="U61" s="17"/>
      <c r="V61" s="17"/>
    </row>
    <row r="62" spans="1:41" s="18" customFormat="1" ht="20.100000000000001" customHeight="1" x14ac:dyDescent="0.15">
      <c r="A62" s="19" t="s">
        <v>43</v>
      </c>
      <c r="B62" s="11">
        <v>19964.89687501665</v>
      </c>
      <c r="C62" s="11">
        <v>838.36024866113371</v>
      </c>
      <c r="D62" s="12">
        <v>29122.865126121018</v>
      </c>
      <c r="E62" s="11">
        <v>4943.4300483182687</v>
      </c>
      <c r="F62" s="12">
        <v>12319.670218418622</v>
      </c>
      <c r="G62" s="11">
        <v>45363.698783789507</v>
      </c>
      <c r="H62" s="11">
        <v>6590.3581674628913</v>
      </c>
      <c r="I62" s="12">
        <v>6809.6587046968689</v>
      </c>
      <c r="J62" s="11">
        <v>6424.6478681662238</v>
      </c>
      <c r="K62" s="12">
        <v>9035.3085330921367</v>
      </c>
      <c r="L62" s="11">
        <v>15741.929264412254</v>
      </c>
      <c r="M62" s="11">
        <v>4938.0037458179277</v>
      </c>
      <c r="N62" s="11">
        <v>7014.6227949669683</v>
      </c>
      <c r="O62" s="11">
        <v>9137.9671870697894</v>
      </c>
      <c r="P62" s="11">
        <v>7716.7423436364707</v>
      </c>
      <c r="Q62" s="11">
        <v>5774.0780300302195</v>
      </c>
      <c r="R62" s="11">
        <v>7683.4967600518657</v>
      </c>
      <c r="S62" s="11">
        <v>13533.91677812212</v>
      </c>
      <c r="T62" s="11">
        <v>212953.65147785094</v>
      </c>
      <c r="U62" s="17"/>
      <c r="V62" s="17"/>
    </row>
    <row r="63" spans="1:41" s="18" customFormat="1" ht="20.100000000000001" customHeight="1" x14ac:dyDescent="0.15">
      <c r="A63" s="20" t="s">
        <v>46</v>
      </c>
      <c r="B63" s="13">
        <v>85893.54521035275</v>
      </c>
      <c r="C63" s="13">
        <v>3743.1101415320268</v>
      </c>
      <c r="D63" s="13">
        <v>119334.54047908225</v>
      </c>
      <c r="E63" s="13">
        <v>19789.081271540213</v>
      </c>
      <c r="F63" s="13">
        <v>48021.413802151801</v>
      </c>
      <c r="G63" s="13">
        <v>185799.20885960734</v>
      </c>
      <c r="H63" s="13">
        <v>26769.13098221381</v>
      </c>
      <c r="I63" s="13">
        <v>29071.401360927186</v>
      </c>
      <c r="J63" s="13">
        <v>25453.42512149697</v>
      </c>
      <c r="K63" s="13">
        <v>38863.589069444875</v>
      </c>
      <c r="L63" s="13">
        <v>64739.539912846165</v>
      </c>
      <c r="M63" s="13">
        <v>19286.18102009108</v>
      </c>
      <c r="N63" s="13">
        <v>27946.666148819088</v>
      </c>
      <c r="O63" s="13">
        <v>34913.181670101549</v>
      </c>
      <c r="P63" s="13">
        <v>36056.351068687567</v>
      </c>
      <c r="Q63" s="13">
        <v>24962.205782610399</v>
      </c>
      <c r="R63" s="13">
        <v>29255.946923696141</v>
      </c>
      <c r="S63" s="13">
        <v>58364.782003156455</v>
      </c>
      <c r="T63" s="13">
        <v>878263.30082835769</v>
      </c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</row>
    <row r="64" spans="1:41" s="18" customFormat="1" ht="20.100000000000001" customHeight="1" x14ac:dyDescent="0.15">
      <c r="A64" s="21" t="s">
        <v>12</v>
      </c>
      <c r="B64" s="14">
        <v>22445.394057815978</v>
      </c>
      <c r="C64" s="14">
        <v>878.1263637792232</v>
      </c>
      <c r="D64" s="14">
        <v>28939.6984330122</v>
      </c>
      <c r="E64" s="14">
        <v>4893.7246036979923</v>
      </c>
      <c r="F64" s="14">
        <v>11211.076836836535</v>
      </c>
      <c r="G64" s="14">
        <v>43242.081780522727</v>
      </c>
      <c r="H64" s="14">
        <v>6897.2470602857484</v>
      </c>
      <c r="I64" s="14">
        <v>7162.9037931012317</v>
      </c>
      <c r="J64" s="14">
        <v>6067.6325624564524</v>
      </c>
      <c r="K64" s="14">
        <v>9254.8893052213662</v>
      </c>
      <c r="L64" s="14">
        <v>15759.073920452553</v>
      </c>
      <c r="M64" s="14">
        <v>4619.2687964188544</v>
      </c>
      <c r="N64" s="14">
        <v>6892.5614947840868</v>
      </c>
      <c r="O64" s="14">
        <v>8074.4858436237855</v>
      </c>
      <c r="P64" s="14">
        <v>10310.56482799313</v>
      </c>
      <c r="Q64" s="14">
        <v>6170.1458609018791</v>
      </c>
      <c r="R64" s="14">
        <v>6882.8505948176517</v>
      </c>
      <c r="S64" s="14">
        <v>14331.377908736597</v>
      </c>
      <c r="T64" s="14">
        <v>214033.10404445798</v>
      </c>
      <c r="U64" s="17"/>
      <c r="V64" s="17"/>
    </row>
    <row r="65" spans="1:22" s="18" customFormat="1" ht="20.100000000000001" customHeight="1" x14ac:dyDescent="0.15">
      <c r="A65" s="21" t="s">
        <v>41</v>
      </c>
      <c r="B65" s="14">
        <v>20534.281238378921</v>
      </c>
      <c r="C65" s="14">
        <v>937.2788411405744</v>
      </c>
      <c r="D65" s="14">
        <v>30669.329509119161</v>
      </c>
      <c r="E65" s="14">
        <v>4741.822211198677</v>
      </c>
      <c r="F65" s="14">
        <v>11270.020206512991</v>
      </c>
      <c r="G65" s="14">
        <v>44723.745453455282</v>
      </c>
      <c r="H65" s="14">
        <v>6211.8032565725462</v>
      </c>
      <c r="I65" s="14">
        <v>7109.8537597809927</v>
      </c>
      <c r="J65" s="14">
        <v>6498.0671019150632</v>
      </c>
      <c r="K65" s="14">
        <v>9678.4031625036732</v>
      </c>
      <c r="L65" s="14">
        <v>16073.479832742318</v>
      </c>
      <c r="M65" s="14">
        <v>4781.4293028156462</v>
      </c>
      <c r="N65" s="14">
        <v>6735.6309657747797</v>
      </c>
      <c r="O65" s="14">
        <v>7430.587999555617</v>
      </c>
      <c r="P65" s="14">
        <v>8056.9783694585367</v>
      </c>
      <c r="Q65" s="14">
        <v>6042.3897999905075</v>
      </c>
      <c r="R65" s="14">
        <v>6961.6651422559135</v>
      </c>
      <c r="S65" s="14">
        <v>15051.530215955008</v>
      </c>
      <c r="T65" s="14">
        <v>213508.29636912627</v>
      </c>
      <c r="U65" s="17"/>
      <c r="V65" s="17"/>
    </row>
    <row r="66" spans="1:22" s="18" customFormat="1" ht="20.100000000000001" customHeight="1" x14ac:dyDescent="0.15">
      <c r="A66" s="21" t="s">
        <v>42</v>
      </c>
      <c r="B66" s="14">
        <v>21704.335640690086</v>
      </c>
      <c r="C66" s="14">
        <v>974.20728969908032</v>
      </c>
      <c r="D66" s="14">
        <v>29347.925270637235</v>
      </c>
      <c r="E66" s="14">
        <v>4973.2285530811578</v>
      </c>
      <c r="F66" s="14">
        <v>12207.680431947136</v>
      </c>
      <c r="G66" s="14">
        <v>46571.525354568766</v>
      </c>
      <c r="H66" s="14">
        <v>6648.3895850179251</v>
      </c>
      <c r="I66" s="14">
        <v>6481.1359918540702</v>
      </c>
      <c r="J66" s="14">
        <v>6311.0096616535138</v>
      </c>
      <c r="K66" s="14">
        <v>9826.5075970735888</v>
      </c>
      <c r="L66" s="14">
        <v>16137.952584431072</v>
      </c>
      <c r="M66" s="14">
        <v>4728.5764039846608</v>
      </c>
      <c r="N66" s="14">
        <v>6810.0496914807954</v>
      </c>
      <c r="O66" s="14">
        <v>8915.8410372882354</v>
      </c>
      <c r="P66" s="14">
        <v>9410.0624510257458</v>
      </c>
      <c r="Q66" s="14">
        <v>6447.4270732780042</v>
      </c>
      <c r="R66" s="14">
        <v>7098.0096895808692</v>
      </c>
      <c r="S66" s="14">
        <v>14588.097931710647</v>
      </c>
      <c r="T66" s="14">
        <v>219181.96223900261</v>
      </c>
      <c r="U66" s="17"/>
      <c r="V66" s="17"/>
    </row>
    <row r="67" spans="1:22" s="18" customFormat="1" ht="20.100000000000001" customHeight="1" x14ac:dyDescent="0.15">
      <c r="A67" s="21" t="s">
        <v>43</v>
      </c>
      <c r="B67" s="14">
        <v>21209.534273467765</v>
      </c>
      <c r="C67" s="14">
        <v>953.49764691314886</v>
      </c>
      <c r="D67" s="14">
        <v>30377.587266313654</v>
      </c>
      <c r="E67" s="14">
        <v>5180.3059035623874</v>
      </c>
      <c r="F67" s="14">
        <v>13332.636326855143</v>
      </c>
      <c r="G67" s="14">
        <v>51261.856271060547</v>
      </c>
      <c r="H67" s="14">
        <v>7011.6910803375904</v>
      </c>
      <c r="I67" s="14">
        <v>8317.5078161908914</v>
      </c>
      <c r="J67" s="14">
        <v>6576.7157954719414</v>
      </c>
      <c r="K67" s="14">
        <v>10103.789004646247</v>
      </c>
      <c r="L67" s="14">
        <v>16769.033575220223</v>
      </c>
      <c r="M67" s="14">
        <v>5156.9065168719171</v>
      </c>
      <c r="N67" s="14">
        <v>7508.4239967794283</v>
      </c>
      <c r="O67" s="14">
        <v>10492.26678963391</v>
      </c>
      <c r="P67" s="14">
        <v>8278.7454202101544</v>
      </c>
      <c r="Q67" s="14">
        <v>6302.2430484400093</v>
      </c>
      <c r="R67" s="14">
        <v>8313.4214970417052</v>
      </c>
      <c r="S67" s="14">
        <v>14393.775946754206</v>
      </c>
      <c r="T67" s="14">
        <v>231539.93817577083</v>
      </c>
      <c r="U67" s="17"/>
      <c r="V67" s="17"/>
    </row>
    <row r="68" spans="1:22" s="18" customFormat="1" ht="20.100000000000001" customHeight="1" x14ac:dyDescent="0.15">
      <c r="A68" s="22" t="s">
        <v>47</v>
      </c>
      <c r="B68" s="15">
        <v>69452.763386313105</v>
      </c>
      <c r="C68" s="15">
        <v>2936.2802893831795</v>
      </c>
      <c r="D68" s="15">
        <v>93290.564065528044</v>
      </c>
      <c r="E68" s="15">
        <v>15412.586475410077</v>
      </c>
      <c r="F68" s="16">
        <v>40544.961264815036</v>
      </c>
      <c r="G68" s="15">
        <v>144239.14623872819</v>
      </c>
      <c r="H68" s="15">
        <v>21730.389832489029</v>
      </c>
      <c r="I68" s="15">
        <v>22908.768903098404</v>
      </c>
      <c r="J68" s="15">
        <v>19701.589745449626</v>
      </c>
      <c r="K68" s="15">
        <v>31942.98178536299</v>
      </c>
      <c r="L68" s="15">
        <v>51175.273785045487</v>
      </c>
      <c r="M68" s="15">
        <v>15225.271594992444</v>
      </c>
      <c r="N68" s="15">
        <v>21912.883232023323</v>
      </c>
      <c r="O68" s="15">
        <v>27429.762872096027</v>
      </c>
      <c r="P68" s="15">
        <v>30154.938430098737</v>
      </c>
      <c r="Q68" s="15">
        <v>19698.095168903372</v>
      </c>
      <c r="R68" s="15">
        <v>22576.701535310578</v>
      </c>
      <c r="S68" s="15">
        <v>46461.86435536811</v>
      </c>
      <c r="T68" s="15">
        <v>696794.82296041586</v>
      </c>
      <c r="U68" s="17"/>
    </row>
    <row r="69" spans="1:22" s="18" customFormat="1" ht="20.100000000000001" customHeight="1" x14ac:dyDescent="0.15">
      <c r="A69" s="19" t="s">
        <v>12</v>
      </c>
      <c r="B69" s="11">
        <v>24887.274060364995</v>
      </c>
      <c r="C69" s="11">
        <v>940.16961807644748</v>
      </c>
      <c r="D69" s="11">
        <v>30041.224738854708</v>
      </c>
      <c r="E69" s="11">
        <v>5322.6917214859841</v>
      </c>
      <c r="F69" s="11">
        <v>12723.871350143574</v>
      </c>
      <c r="G69" s="11">
        <v>47482.260397675513</v>
      </c>
      <c r="H69" s="11">
        <v>7659.5061314001377</v>
      </c>
      <c r="I69" s="11">
        <v>7663.1674709593826</v>
      </c>
      <c r="J69" s="11">
        <v>6373.0344357300719</v>
      </c>
      <c r="K69" s="11">
        <v>10022.843299749249</v>
      </c>
      <c r="L69" s="11">
        <v>16794.71315178676</v>
      </c>
      <c r="M69" s="11">
        <v>4992.3216672756307</v>
      </c>
      <c r="N69" s="11">
        <v>7438.0466253101113</v>
      </c>
      <c r="O69" s="11">
        <v>8585.4624168805258</v>
      </c>
      <c r="P69" s="11">
        <v>11028.763382645611</v>
      </c>
      <c r="Q69" s="11">
        <v>6432.8287064456345</v>
      </c>
      <c r="R69" s="11">
        <v>7379.0775530507917</v>
      </c>
      <c r="S69" s="11">
        <v>15237.106987867268</v>
      </c>
      <c r="T69" s="11">
        <v>231004.36371570244</v>
      </c>
      <c r="U69" s="17"/>
    </row>
    <row r="70" spans="1:22" s="18" customFormat="1" ht="20.100000000000001" customHeight="1" x14ac:dyDescent="0.15">
      <c r="A70" s="19" t="s">
        <v>41</v>
      </c>
      <c r="B70" s="11">
        <v>22617.929110485828</v>
      </c>
      <c r="C70" s="11">
        <v>1019.3261720308263</v>
      </c>
      <c r="D70" s="11">
        <v>32201.354284474382</v>
      </c>
      <c r="E70" s="11">
        <v>5095.4986934023609</v>
      </c>
      <c r="F70" s="11">
        <v>13272.569537885578</v>
      </c>
      <c r="G70" s="11">
        <v>47725.475522422756</v>
      </c>
      <c r="H70" s="11">
        <v>6839.9634146374883</v>
      </c>
      <c r="I70" s="11">
        <v>8265.5306852412141</v>
      </c>
      <c r="J70" s="11">
        <v>6696.5928172283493</v>
      </c>
      <c r="K70" s="11">
        <v>10867.01329416097</v>
      </c>
      <c r="L70" s="11">
        <v>17149.254876021922</v>
      </c>
      <c r="M70" s="11">
        <v>5103.8058677812032</v>
      </c>
      <c r="N70" s="11">
        <v>7170.7481701052711</v>
      </c>
      <c r="O70" s="11">
        <v>8563.5681989569166</v>
      </c>
      <c r="P70" s="11">
        <v>8873.1311352294651</v>
      </c>
      <c r="Q70" s="11">
        <v>6357.9320955237527</v>
      </c>
      <c r="R70" s="11">
        <v>7542.5485720732731</v>
      </c>
      <c r="S70" s="11">
        <v>15732.18267546338</v>
      </c>
      <c r="T70" s="11">
        <v>231094.42512312494</v>
      </c>
      <c r="U70" s="17"/>
    </row>
    <row r="71" spans="1:22" s="18" customFormat="1" ht="20.100000000000001" customHeight="1" x14ac:dyDescent="0.15">
      <c r="A71" s="19" t="s">
        <v>42</v>
      </c>
      <c r="B71" s="11">
        <v>21947.560215462287</v>
      </c>
      <c r="C71" s="11">
        <v>976.78449927590532</v>
      </c>
      <c r="D71" s="11">
        <v>31047.985042198947</v>
      </c>
      <c r="E71" s="11">
        <v>4994.3960605217335</v>
      </c>
      <c r="F71" s="11">
        <v>14548.520376785887</v>
      </c>
      <c r="G71" s="11">
        <v>49031.410318629918</v>
      </c>
      <c r="H71" s="11">
        <v>7230.9202864514027</v>
      </c>
      <c r="I71" s="11">
        <v>6980.070746897808</v>
      </c>
      <c r="J71" s="11">
        <v>6631.9624924912059</v>
      </c>
      <c r="K71" s="11">
        <v>11053.125191452771</v>
      </c>
      <c r="L71" s="11">
        <v>17231.305757236805</v>
      </c>
      <c r="M71" s="11">
        <v>5129.1440599356101</v>
      </c>
      <c r="N71" s="11">
        <v>7304.0884366079408</v>
      </c>
      <c r="O71" s="11">
        <v>10280.732256258583</v>
      </c>
      <c r="P71" s="11">
        <v>10253.043912223658</v>
      </c>
      <c r="Q71" s="11">
        <v>6907.3343669339847</v>
      </c>
      <c r="R71" s="11">
        <v>7655.0754101865123</v>
      </c>
      <c r="S71" s="11">
        <v>15492.574692037462</v>
      </c>
      <c r="T71" s="11">
        <v>234696.03412158843</v>
      </c>
      <c r="U71" s="17"/>
    </row>
    <row r="72" spans="1:22" s="18" customFormat="1" ht="20.100000000000001" hidden="1" customHeight="1" x14ac:dyDescent="0.15">
      <c r="A72" s="19" t="s">
        <v>43</v>
      </c>
      <c r="B72" s="11" t="e">
        <v>#N/A</v>
      </c>
      <c r="C72" s="11" t="e">
        <v>#N/A</v>
      </c>
      <c r="D72" s="12" t="e">
        <v>#N/A</v>
      </c>
      <c r="E72" s="11" t="e">
        <v>#N/A</v>
      </c>
      <c r="F72" s="12" t="e">
        <v>#N/A</v>
      </c>
      <c r="G72" s="11" t="e">
        <v>#N/A</v>
      </c>
      <c r="H72" s="11" t="e">
        <v>#N/A</v>
      </c>
      <c r="I72" s="12" t="e">
        <v>#N/A</v>
      </c>
      <c r="J72" s="11" t="e">
        <v>#N/A</v>
      </c>
      <c r="K72" s="12" t="e">
        <v>#N/A</v>
      </c>
      <c r="L72" s="11" t="e">
        <v>#N/A</v>
      </c>
      <c r="M72" s="11" t="e">
        <v>#N/A</v>
      </c>
      <c r="N72" s="11" t="e">
        <v>#N/A</v>
      </c>
      <c r="O72" s="11" t="e">
        <v>#N/A</v>
      </c>
      <c r="P72" s="11" t="e">
        <v>#N/A</v>
      </c>
      <c r="Q72" s="11" t="e">
        <v>#N/A</v>
      </c>
      <c r="R72" s="11" t="e">
        <v>#N/A</v>
      </c>
      <c r="S72" s="11" t="e">
        <v>#N/A</v>
      </c>
      <c r="T72" s="11" t="e">
        <v>#N/A</v>
      </c>
      <c r="U72" s="17"/>
    </row>
    <row r="73" spans="1:22" s="18" customFormat="1" ht="20.100000000000001" hidden="1" customHeight="1" x14ac:dyDescent="0.15">
      <c r="A73" s="20">
        <v>2026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7"/>
    </row>
    <row r="74" spans="1:22" s="18" customFormat="1" ht="20.100000000000001" hidden="1" customHeight="1" x14ac:dyDescent="0.15">
      <c r="A74" s="21" t="s">
        <v>12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7"/>
    </row>
    <row r="75" spans="1:22" s="18" customFormat="1" ht="20.100000000000001" hidden="1" customHeight="1" x14ac:dyDescent="0.15">
      <c r="A75" s="21" t="s">
        <v>41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7"/>
    </row>
    <row r="76" spans="1:22" s="18" customFormat="1" ht="20.100000000000001" hidden="1" customHeight="1" x14ac:dyDescent="0.15">
      <c r="A76" s="21" t="s">
        <v>42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7"/>
    </row>
    <row r="77" spans="1:22" s="18" customFormat="1" ht="20.100000000000001" hidden="1" customHeight="1" x14ac:dyDescent="0.15">
      <c r="A77" s="21" t="s">
        <v>43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7"/>
    </row>
    <row r="78" spans="1:22" s="18" customFormat="1" ht="20.100000000000001" hidden="1" customHeight="1" x14ac:dyDescent="0.15">
      <c r="A78" s="22">
        <v>2027</v>
      </c>
      <c r="B78" s="15"/>
      <c r="C78" s="15"/>
      <c r="D78" s="15"/>
      <c r="E78" s="15"/>
      <c r="F78" s="16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7"/>
    </row>
    <row r="79" spans="1:22" s="18" customFormat="1" ht="20.100000000000001" hidden="1" customHeight="1" x14ac:dyDescent="0.15">
      <c r="A79" s="19" t="s">
        <v>12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7"/>
    </row>
    <row r="80" spans="1:22" s="18" customFormat="1" ht="20.100000000000001" hidden="1" customHeight="1" x14ac:dyDescent="0.15">
      <c r="A80" s="19" t="s">
        <v>41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7"/>
    </row>
    <row r="81" spans="1:21" s="18" customFormat="1" ht="20.100000000000001" hidden="1" customHeight="1" x14ac:dyDescent="0.15">
      <c r="A81" s="19" t="s">
        <v>42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7"/>
    </row>
    <row r="82" spans="1:21" s="18" customFormat="1" ht="20.100000000000001" hidden="1" customHeight="1" x14ac:dyDescent="0.15">
      <c r="A82" s="19" t="s">
        <v>43</v>
      </c>
      <c r="B82" s="11"/>
      <c r="C82" s="11"/>
      <c r="D82" s="12"/>
      <c r="E82" s="11"/>
      <c r="F82" s="12"/>
      <c r="G82" s="11"/>
      <c r="H82" s="11"/>
      <c r="I82" s="12"/>
      <c r="J82" s="11"/>
      <c r="K82" s="12"/>
      <c r="L82" s="11"/>
      <c r="M82" s="11"/>
      <c r="N82" s="11"/>
      <c r="O82" s="11"/>
      <c r="P82" s="11"/>
      <c r="Q82" s="11"/>
      <c r="R82" s="11"/>
      <c r="S82" s="11"/>
      <c r="T82" s="11"/>
      <c r="U82" s="17"/>
    </row>
    <row r="83" spans="1:21" s="18" customFormat="1" ht="20.100000000000001" hidden="1" customHeight="1" x14ac:dyDescent="0.15">
      <c r="A83" s="20">
        <v>2028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7"/>
    </row>
    <row r="84" spans="1:21" s="18" customFormat="1" ht="20.100000000000001" hidden="1" customHeight="1" x14ac:dyDescent="0.15">
      <c r="A84" s="21" t="s">
        <v>12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7"/>
    </row>
    <row r="85" spans="1:21" s="18" customFormat="1" ht="20.100000000000001" hidden="1" customHeight="1" x14ac:dyDescent="0.15">
      <c r="A85" s="21" t="s">
        <v>41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7"/>
    </row>
    <row r="86" spans="1:21" s="18" customFormat="1" ht="20.100000000000001" hidden="1" customHeight="1" x14ac:dyDescent="0.15">
      <c r="A86" s="21" t="s">
        <v>42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7"/>
    </row>
    <row r="87" spans="1:21" s="18" customFormat="1" ht="20.100000000000001" hidden="1" customHeight="1" x14ac:dyDescent="0.15">
      <c r="A87" s="21" t="s">
        <v>43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7"/>
    </row>
    <row r="88" spans="1:21" s="18" customFormat="1" ht="20.100000000000001" hidden="1" customHeight="1" x14ac:dyDescent="0.15">
      <c r="A88" s="22">
        <v>2029</v>
      </c>
      <c r="B88" s="15"/>
      <c r="C88" s="15"/>
      <c r="D88" s="15"/>
      <c r="E88" s="15"/>
      <c r="F88" s="16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7"/>
    </row>
    <row r="89" spans="1:21" s="18" customFormat="1" ht="20.100000000000001" hidden="1" customHeight="1" x14ac:dyDescent="0.15">
      <c r="A89" s="19" t="s">
        <v>12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7"/>
    </row>
    <row r="90" spans="1:21" s="18" customFormat="1" ht="20.100000000000001" hidden="1" customHeight="1" x14ac:dyDescent="0.15">
      <c r="A90" s="19" t="s">
        <v>41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7"/>
    </row>
    <row r="91" spans="1:21" s="18" customFormat="1" ht="20.100000000000001" hidden="1" customHeight="1" x14ac:dyDescent="0.15">
      <c r="A91" s="19" t="s">
        <v>42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7"/>
    </row>
    <row r="92" spans="1:21" s="18" customFormat="1" ht="20.100000000000001" hidden="1" customHeight="1" x14ac:dyDescent="0.15">
      <c r="A92" s="19" t="s">
        <v>43</v>
      </c>
      <c r="B92" s="11"/>
      <c r="C92" s="11"/>
      <c r="D92" s="12"/>
      <c r="E92" s="11"/>
      <c r="F92" s="12"/>
      <c r="G92" s="11"/>
      <c r="H92" s="11"/>
      <c r="I92" s="12"/>
      <c r="J92" s="11"/>
      <c r="K92" s="12"/>
      <c r="L92" s="11"/>
      <c r="M92" s="11"/>
      <c r="N92" s="11"/>
      <c r="O92" s="11"/>
      <c r="P92" s="11"/>
      <c r="Q92" s="11"/>
      <c r="R92" s="11"/>
      <c r="S92" s="11"/>
      <c r="T92" s="11"/>
      <c r="U92" s="17"/>
    </row>
    <row r="93" spans="1:21" s="18" customFormat="1" ht="20.100000000000001" hidden="1" customHeight="1" x14ac:dyDescent="0.15">
      <c r="A93" s="20">
        <v>2030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7"/>
    </row>
    <row r="94" spans="1:21" s="18" customFormat="1" ht="20.100000000000001" hidden="1" customHeight="1" x14ac:dyDescent="0.15">
      <c r="A94" s="21" t="s">
        <v>12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7"/>
    </row>
    <row r="95" spans="1:21" s="18" customFormat="1" ht="20.100000000000001" hidden="1" customHeight="1" x14ac:dyDescent="0.15">
      <c r="A95" s="21" t="s">
        <v>41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7"/>
    </row>
    <row r="96" spans="1:21" s="18" customFormat="1" ht="20.100000000000001" hidden="1" customHeight="1" x14ac:dyDescent="0.15">
      <c r="A96" s="21" t="s">
        <v>42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7"/>
    </row>
    <row r="97" spans="1:22" s="18" customFormat="1" ht="20.100000000000001" hidden="1" customHeight="1" x14ac:dyDescent="0.15">
      <c r="A97" s="23" t="s">
        <v>43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17"/>
    </row>
    <row r="98" spans="1:22" s="18" customFormat="1" ht="13.15" customHeight="1" x14ac:dyDescent="0.15">
      <c r="A98" s="25" t="s">
        <v>48</v>
      </c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spans="1:22" s="18" customFormat="1" ht="13.15" customHeight="1" x14ac:dyDescent="0.15">
      <c r="A99" s="27" t="s">
        <v>49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</row>
    <row r="100" spans="1:22" s="18" customFormat="1" ht="20.100000000000001" customHeight="1" x14ac:dyDescent="0.15"/>
    <row r="101" spans="1:22" ht="20.100000000000001" customHeight="1" x14ac:dyDescent="0.15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30"/>
      <c r="V101" s="31"/>
    </row>
    <row r="102" spans="1:22" ht="20.100000000000001" customHeight="1" x14ac:dyDescent="0.1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2" ht="20.100000000000001" customHeight="1" x14ac:dyDescent="0.15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2" ht="20.100000000000001" customHeight="1" x14ac:dyDescent="0.15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2" ht="20.100000000000001" customHeight="1" x14ac:dyDescent="0.1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2" ht="20.100000000000001" customHeight="1" x14ac:dyDescent="0.15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2" ht="20.100000000000001" customHeight="1" x14ac:dyDescent="0.15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</row>
  </sheetData>
  <mergeCells count="7">
    <mergeCell ref="A1:T1"/>
    <mergeCell ref="A2:T2"/>
    <mergeCell ref="A3:T3"/>
    <mergeCell ref="A4:T4"/>
    <mergeCell ref="A6:A7"/>
    <mergeCell ref="S6:S7"/>
    <mergeCell ref="T6:T7"/>
  </mergeCells>
  <printOptions horizontalCentered="1" verticalCentered="1"/>
  <pageMargins left="0" right="0" top="0" bottom="0" header="0" footer="0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EF31-ABB0-476B-80C2-8D6FA4EB7B5A}">
  <sheetPr>
    <tabColor rgb="FF002060"/>
    <pageSetUpPr fitToPage="1"/>
  </sheetPr>
  <dimension ref="A1:U101"/>
  <sheetViews>
    <sheetView showGridLines="0" zoomScaleNormal="100" zoomScaleSheetLayoutView="100" workbookViewId="0">
      <pane xSplit="1" ySplit="7" topLeftCell="B33" activePane="bottomRight" state="frozen"/>
      <selection sqref="A1:T1"/>
      <selection pane="topRight" sqref="A1:T1"/>
      <selection pane="bottomLeft" sqref="A1:T1"/>
      <selection pane="bottomRight" sqref="A1:T1"/>
    </sheetView>
  </sheetViews>
  <sheetFormatPr baseColWidth="10" defaultColWidth="11.42578125" defaultRowHeight="14.1" customHeight="1" x14ac:dyDescent="0.15"/>
  <cols>
    <col min="1" max="1" width="8.5703125" style="4" customWidth="1"/>
    <col min="2" max="20" width="12.7109375" style="4" customWidth="1"/>
    <col min="21" max="16384" width="11.42578125" style="4"/>
  </cols>
  <sheetData>
    <row r="1" spans="1:21" s="1" customFormat="1" ht="21.75" x14ac:dyDescent="0.2">
      <c r="A1" s="90" t="s">
        <v>50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21" s="1" customFormat="1" ht="21.75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1" s="32" customFormat="1" ht="16.149999999999999" customHeight="1" x14ac:dyDescent="0.2">
      <c r="A3" s="91" t="str">
        <f>+'1'!A3:T3</f>
        <v>PERÍODO:  1T-2019  -  3T-2025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1" s="32" customFormat="1" ht="16.149999999999999" customHeight="1" x14ac:dyDescent="0.2">
      <c r="A4" s="91" t="s">
        <v>51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</row>
    <row r="5" spans="1:21" ht="9.9499999999999993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6" customFormat="1" ht="20.100000000000001" customHeight="1" x14ac:dyDescent="0.3">
      <c r="A6" s="98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94" t="s">
        <v>22</v>
      </c>
      <c r="T6" s="96" t="s">
        <v>23</v>
      </c>
    </row>
    <row r="7" spans="1:21" s="6" customFormat="1" ht="90" customHeight="1" x14ac:dyDescent="0.3">
      <c r="A7" s="99"/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7" t="s">
        <v>34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95"/>
      <c r="T7" s="97"/>
    </row>
    <row r="8" spans="1:21" s="18" customFormat="1" ht="20.100000000000001" hidden="1" customHeight="1" x14ac:dyDescent="0.15">
      <c r="A8" s="8">
        <v>2014</v>
      </c>
      <c r="B8" s="9">
        <f>'1'!B13/'1'!B8*100-100</f>
        <v>4.5087636604078227</v>
      </c>
      <c r="C8" s="9">
        <f>'1'!C13/'1'!C8*100-100</f>
        <v>26.533817162258401</v>
      </c>
      <c r="D8" s="9">
        <f>'1'!D13/'1'!D8*100-100</f>
        <v>4.8994007215198252</v>
      </c>
      <c r="E8" s="9">
        <f>'1'!E13/'1'!E8*100-100</f>
        <v>5.5431673985970775</v>
      </c>
      <c r="F8" s="9">
        <f>'1'!F13/'1'!F8*100-100</f>
        <v>16.984221988692809</v>
      </c>
      <c r="G8" s="9">
        <f>'1'!G13/'1'!G8*100-100</f>
        <v>9.1382691215817715</v>
      </c>
      <c r="H8" s="9">
        <f>'1'!H13/'1'!H8*100-100</f>
        <v>9.18440698993615</v>
      </c>
      <c r="I8" s="9">
        <f>'1'!I13/'1'!I8*100-100</f>
        <v>7.8184863962704583</v>
      </c>
      <c r="J8" s="9">
        <f>'1'!J13/'1'!J8*100-100</f>
        <v>1.6335097790422424</v>
      </c>
      <c r="K8" s="9">
        <f>'1'!K13/'1'!K8*100-100</f>
        <v>10.849040891755692</v>
      </c>
      <c r="L8" s="9">
        <f>'1'!L13/'1'!L8*100-100</f>
        <v>5.0790759866436304</v>
      </c>
      <c r="M8" s="9">
        <f>'1'!M13/'1'!M8*100-100</f>
        <v>5.5139977748374065</v>
      </c>
      <c r="N8" s="9">
        <f>'1'!N13/'1'!N8*100-100</f>
        <v>6.8633494810169395</v>
      </c>
      <c r="O8" s="9">
        <f>'1'!O13/'1'!O8*100-100</f>
        <v>7.0227021239431764</v>
      </c>
      <c r="P8" s="9">
        <f>'1'!P13/'1'!P8*100-100</f>
        <v>9.862797716532441</v>
      </c>
      <c r="Q8" s="9">
        <f>'1'!Q13/'1'!Q8*100-100</f>
        <v>10.718452431064151</v>
      </c>
      <c r="R8" s="9">
        <f>'1'!R13/'1'!R8*100-100</f>
        <v>6.3989207195671867</v>
      </c>
      <c r="S8" s="9">
        <f>'1'!S13/'1'!S8*100-100</f>
        <v>7.1120660828896831</v>
      </c>
      <c r="T8" s="9">
        <f>'1'!T13/'1'!T8*100-100</f>
        <v>7.4314007893897269</v>
      </c>
      <c r="U8" s="17"/>
    </row>
    <row r="9" spans="1:21" s="18" customFormat="1" ht="20.100000000000001" hidden="1" customHeight="1" x14ac:dyDescent="0.15">
      <c r="A9" s="19" t="s">
        <v>12</v>
      </c>
      <c r="B9" s="11">
        <f>'1'!B14/'1'!B9*100-100</f>
        <v>-3.5024279282172017</v>
      </c>
      <c r="C9" s="11">
        <f>'1'!C14/'1'!C9*100-100</f>
        <v>8.7984378085800756</v>
      </c>
      <c r="D9" s="11">
        <f>'1'!D14/'1'!D9*100-100</f>
        <v>3.7579895220148103</v>
      </c>
      <c r="E9" s="11">
        <f>'1'!E14/'1'!E9*100-100</f>
        <v>10.599448197734816</v>
      </c>
      <c r="F9" s="11">
        <f>'1'!F14/'1'!F9*100-100</f>
        <v>17.937069895263733</v>
      </c>
      <c r="G9" s="11">
        <f>'1'!G14/'1'!G9*100-100</f>
        <v>5.6958336796544558</v>
      </c>
      <c r="H9" s="11">
        <f>'1'!H14/'1'!H9*100-100</f>
        <v>0.54422246280417141</v>
      </c>
      <c r="I9" s="11">
        <f>'1'!I14/'1'!I9*100-100</f>
        <v>6.5679734711834072</v>
      </c>
      <c r="J9" s="11">
        <f>'1'!J14/'1'!J9*100-100</f>
        <v>4.7066594645206692</v>
      </c>
      <c r="K9" s="11">
        <f>'1'!K14/'1'!K9*100-100</f>
        <v>12.73798226745717</v>
      </c>
      <c r="L9" s="11">
        <f>'1'!L14/'1'!L9*100-100</f>
        <v>5.4639035220384926</v>
      </c>
      <c r="M9" s="11">
        <f>'1'!M14/'1'!M9*100-100</f>
        <v>7.7137472392122817</v>
      </c>
      <c r="N9" s="11">
        <f>'1'!N14/'1'!N9*100-100</f>
        <v>5.3072458216975065</v>
      </c>
      <c r="O9" s="11">
        <f>'1'!O14/'1'!O9*100-100</f>
        <v>2.3387406405734623</v>
      </c>
      <c r="P9" s="11">
        <f>'1'!P14/'1'!P9*100-100</f>
        <v>8.991735814321089</v>
      </c>
      <c r="Q9" s="11">
        <f>'1'!Q14/'1'!Q9*100-100</f>
        <v>11.533420784278348</v>
      </c>
      <c r="R9" s="11">
        <f>'1'!R14/'1'!R9*100-100</f>
        <v>8.5028406241707017</v>
      </c>
      <c r="S9" s="11">
        <f>'1'!S14/'1'!S9*100-100</f>
        <v>7.9310325212921242</v>
      </c>
      <c r="T9" s="11">
        <f>'1'!T14/'1'!T9*100-100</f>
        <v>5.4790557446903136</v>
      </c>
      <c r="U9" s="17"/>
    </row>
    <row r="10" spans="1:21" s="18" customFormat="1" ht="20.100000000000001" hidden="1" customHeight="1" x14ac:dyDescent="0.15">
      <c r="A10" s="19" t="s">
        <v>41</v>
      </c>
      <c r="B10" s="11">
        <f>'1'!B15/'1'!B10*100-100</f>
        <v>1.8692200112264032</v>
      </c>
      <c r="C10" s="11">
        <f>'1'!C15/'1'!C10*100-100</f>
        <v>37.829206441972843</v>
      </c>
      <c r="D10" s="11">
        <f>'1'!D15/'1'!D10*100-100</f>
        <v>4.1328794853547919</v>
      </c>
      <c r="E10" s="11">
        <f>'1'!E15/'1'!E10*100-100</f>
        <v>11.496010916173333</v>
      </c>
      <c r="F10" s="11">
        <f>'1'!F15/'1'!F10*100-100</f>
        <v>16.979371452675764</v>
      </c>
      <c r="G10" s="11">
        <f>'1'!G15/'1'!G10*100-100</f>
        <v>7.1215182431925115</v>
      </c>
      <c r="H10" s="11">
        <f>'1'!H15/'1'!H10*100-100</f>
        <v>3.8752157789319739</v>
      </c>
      <c r="I10" s="11">
        <f>'1'!I15/'1'!I10*100-100</f>
        <v>9.4180631897696969</v>
      </c>
      <c r="J10" s="11">
        <f>'1'!J15/'1'!J10*100-100</f>
        <v>1.606424151739489</v>
      </c>
      <c r="K10" s="11">
        <f>'1'!K15/'1'!K10*100-100</f>
        <v>10.515550215278125</v>
      </c>
      <c r="L10" s="11">
        <f>'1'!L15/'1'!L10*100-100</f>
        <v>5.2399795784041174</v>
      </c>
      <c r="M10" s="11">
        <f>'1'!M15/'1'!M10*100-100</f>
        <v>3.7358338116295187</v>
      </c>
      <c r="N10" s="11">
        <f>'1'!N15/'1'!N10*100-100</f>
        <v>8.4312632063396222</v>
      </c>
      <c r="O10" s="11">
        <f>'1'!O15/'1'!O10*100-100</f>
        <v>8.8532901670835429</v>
      </c>
      <c r="P10" s="11">
        <f>'1'!P15/'1'!P10*100-100</f>
        <v>10.537755835306825</v>
      </c>
      <c r="Q10" s="11">
        <f>'1'!Q15/'1'!Q10*100-100</f>
        <v>8.0866401213015422</v>
      </c>
      <c r="R10" s="11">
        <f>'1'!R15/'1'!R10*100-100</f>
        <v>10.140884806848447</v>
      </c>
      <c r="S10" s="11">
        <f>'1'!S15/'1'!S10*100-100</f>
        <v>7.1065453715198004</v>
      </c>
      <c r="T10" s="11">
        <f>'1'!T15/'1'!T10*100-100</f>
        <v>7.0730508792531452</v>
      </c>
      <c r="U10" s="17"/>
    </row>
    <row r="11" spans="1:21" s="18" customFormat="1" ht="20.100000000000001" hidden="1" customHeight="1" x14ac:dyDescent="0.15">
      <c r="A11" s="19" t="s">
        <v>42</v>
      </c>
      <c r="B11" s="11">
        <f>'1'!B16/'1'!B11*100-100</f>
        <v>10.314419147625031</v>
      </c>
      <c r="C11" s="11">
        <f>'1'!C16/'1'!C11*100-100</f>
        <v>56.299817576479683</v>
      </c>
      <c r="D11" s="11">
        <f>'1'!D16/'1'!D11*100-100</f>
        <v>4.6810691704205709</v>
      </c>
      <c r="E11" s="11">
        <f>'1'!E16/'1'!E11*100-100</f>
        <v>-3.7360456290681014</v>
      </c>
      <c r="F11" s="11">
        <f>'1'!F16/'1'!F11*100-100</f>
        <v>17.73883536416605</v>
      </c>
      <c r="G11" s="11">
        <f>'1'!G16/'1'!G11*100-100</f>
        <v>13.686985336284224</v>
      </c>
      <c r="H11" s="11">
        <f>'1'!H16/'1'!H11*100-100</f>
        <v>11.596946150986767</v>
      </c>
      <c r="I11" s="11">
        <f>'1'!I16/'1'!I11*100-100</f>
        <v>5.6496264032645627</v>
      </c>
      <c r="J11" s="11">
        <f>'1'!J16/'1'!J11*100-100</f>
        <v>1.5640156499745643</v>
      </c>
      <c r="K11" s="11">
        <f>'1'!K16/'1'!K11*100-100</f>
        <v>10.329928771081541</v>
      </c>
      <c r="L11" s="11">
        <f>'1'!L16/'1'!L11*100-100</f>
        <v>4.7616706148493506</v>
      </c>
      <c r="M11" s="11">
        <f>'1'!M16/'1'!M11*100-100</f>
        <v>4.5783880385042153</v>
      </c>
      <c r="N11" s="11">
        <f>'1'!N16/'1'!N11*100-100</f>
        <v>9.8087218143488428</v>
      </c>
      <c r="O11" s="11">
        <f>'1'!O16/'1'!O11*100-100</f>
        <v>8.9891515689730852</v>
      </c>
      <c r="P11" s="11">
        <f>'1'!P16/'1'!P11*100-100</f>
        <v>9.9804192507914706</v>
      </c>
      <c r="Q11" s="11">
        <f>'1'!Q16/'1'!Q11*100-100</f>
        <v>10.66362752746717</v>
      </c>
      <c r="R11" s="11">
        <f>'1'!R16/'1'!R11*100-100</f>
        <v>2.018542911629865</v>
      </c>
      <c r="S11" s="11">
        <f>'1'!S16/'1'!S11*100-100</f>
        <v>7.7315667340105705</v>
      </c>
      <c r="T11" s="11">
        <f>'1'!T16/'1'!T11*100-100</f>
        <v>8.919218657609278</v>
      </c>
      <c r="U11" s="17"/>
    </row>
    <row r="12" spans="1:21" s="18" customFormat="1" ht="20.100000000000001" hidden="1" customHeight="1" x14ac:dyDescent="0.15">
      <c r="A12" s="19" t="s">
        <v>43</v>
      </c>
      <c r="B12" s="11">
        <f>'1'!B17/'1'!B12*100-100</f>
        <v>11.089799282913489</v>
      </c>
      <c r="C12" s="11">
        <f>'1'!C17/'1'!C12*100-100</f>
        <v>8.2915214288847778</v>
      </c>
      <c r="D12" s="12">
        <f>'1'!D17/'1'!D12*100-100</f>
        <v>6.9784580840291994</v>
      </c>
      <c r="E12" s="11">
        <f>'1'!E17/'1'!E12*100-100</f>
        <v>4.9094773365221585</v>
      </c>
      <c r="F12" s="12">
        <f>'1'!F17/'1'!F12*100-100</f>
        <v>15.418121983448913</v>
      </c>
      <c r="G12" s="11">
        <f>'1'!G17/'1'!G12*100-100</f>
        <v>10.060174764049563</v>
      </c>
      <c r="H12" s="11">
        <f>'1'!H17/'1'!H12*100-100</f>
        <v>20.4256963637865</v>
      </c>
      <c r="I12" s="12">
        <f>'1'!I17/'1'!I12*100-100</f>
        <v>9.4228820872642274</v>
      </c>
      <c r="J12" s="11">
        <f>'1'!J17/'1'!J12*100-100</f>
        <v>-0.88248006176421256</v>
      </c>
      <c r="K12" s="12">
        <f>'1'!K17/'1'!K12*100-100</f>
        <v>9.8290717559020919</v>
      </c>
      <c r="L12" s="11">
        <f>'1'!L17/'1'!L12*100-100</f>
        <v>4.8654402901573235</v>
      </c>
      <c r="M12" s="11">
        <f>'1'!M17/'1'!M12*100-100</f>
        <v>6.0830497535485648</v>
      </c>
      <c r="N12" s="11">
        <f>'1'!N17/'1'!N12*100-100</f>
        <v>4.4066438174353664</v>
      </c>
      <c r="O12" s="11">
        <f>'1'!O17/'1'!O12*100-100</f>
        <v>7.5983566411008638</v>
      </c>
      <c r="P12" s="11">
        <f>'1'!P17/'1'!P12*100-100</f>
        <v>10.058510160959244</v>
      </c>
      <c r="Q12" s="11">
        <f>'1'!Q17/'1'!Q12*100-100</f>
        <v>12.492251321883586</v>
      </c>
      <c r="R12" s="11">
        <f>'1'!R17/'1'!R12*100-100</f>
        <v>5.328462730535648</v>
      </c>
      <c r="S12" s="11">
        <f>'1'!S17/'1'!S12*100-100</f>
        <v>5.7592431994907969</v>
      </c>
      <c r="T12" s="11">
        <f>'1'!T17/'1'!T12*100-100</f>
        <v>8.2381628903545021</v>
      </c>
      <c r="U12" s="17"/>
    </row>
    <row r="13" spans="1:21" s="18" customFormat="1" ht="20.100000000000001" hidden="1" customHeight="1" x14ac:dyDescent="0.15">
      <c r="A13" s="20">
        <v>2015</v>
      </c>
      <c r="B13" s="13">
        <f>'1'!B18/'1'!B13*100-100</f>
        <v>5.2798170811867209</v>
      </c>
      <c r="C13" s="13">
        <f>'1'!C18/'1'!C13*100-100</f>
        <v>-24.427271610209417</v>
      </c>
      <c r="D13" s="13">
        <f>'1'!D18/'1'!D13*100-100</f>
        <v>8.3026146381374559</v>
      </c>
      <c r="E13" s="13">
        <f>'1'!E18/'1'!E13*100-100</f>
        <v>-10.042392422433437</v>
      </c>
      <c r="F13" s="13">
        <f>'1'!F18/'1'!F13*100-100</f>
        <v>11.123975652073611</v>
      </c>
      <c r="G13" s="13">
        <f>'1'!G18/'1'!G13*100-100</f>
        <v>4.8537408515765748</v>
      </c>
      <c r="H13" s="13">
        <f>'1'!H18/'1'!H13*100-100</f>
        <v>20.472017168658809</v>
      </c>
      <c r="I13" s="13">
        <f>'1'!I18/'1'!I13*100-100</f>
        <v>11.917464375736458</v>
      </c>
      <c r="J13" s="13">
        <f>'1'!J18/'1'!J13*100-100</f>
        <v>7.0971150149494946</v>
      </c>
      <c r="K13" s="13">
        <f>'1'!K18/'1'!K13*100-100</f>
        <v>6.9456982633684987</v>
      </c>
      <c r="L13" s="13">
        <f>'1'!L18/'1'!L13*100-100</f>
        <v>5.4788786289092286</v>
      </c>
      <c r="M13" s="13">
        <f>'1'!M18/'1'!M13*100-100</f>
        <v>6.4091225612854998</v>
      </c>
      <c r="N13" s="13">
        <f>'1'!N18/'1'!N13*100-100</f>
        <v>7.4334657409163469</v>
      </c>
      <c r="O13" s="13">
        <f>'1'!O18/'1'!O13*100-100</f>
        <v>6.9899931917835545</v>
      </c>
      <c r="P13" s="13">
        <f>'1'!P18/'1'!P13*100-100</f>
        <v>11.308458403791803</v>
      </c>
      <c r="Q13" s="13">
        <f>'1'!Q18/'1'!Q13*100-100</f>
        <v>10.368109647489703</v>
      </c>
      <c r="R13" s="13">
        <f>'1'!R18/'1'!R13*100-100</f>
        <v>6.7306193932948446</v>
      </c>
      <c r="S13" s="13">
        <f>'1'!S18/'1'!S13*100-100</f>
        <v>6.6390292151481844</v>
      </c>
      <c r="T13" s="13">
        <f>'1'!T18/'1'!T13*100-100</f>
        <v>6.4151142910725696</v>
      </c>
      <c r="U13" s="17"/>
    </row>
    <row r="14" spans="1:21" s="18" customFormat="1" ht="20.100000000000001" hidden="1" customHeight="1" x14ac:dyDescent="0.15">
      <c r="A14" s="21" t="s">
        <v>12</v>
      </c>
      <c r="B14" s="14">
        <f>'1'!B19/'1'!B14*100-100</f>
        <v>11.492938231717929</v>
      </c>
      <c r="C14" s="14">
        <f>'1'!C19/'1'!C14*100-100</f>
        <v>-5.1767417957905053</v>
      </c>
      <c r="D14" s="14">
        <f>'1'!D19/'1'!D14*100-100</f>
        <v>7.40006085405102</v>
      </c>
      <c r="E14" s="14">
        <f>'1'!E19/'1'!E14*100-100</f>
        <v>2.4015438722636588</v>
      </c>
      <c r="F14" s="14">
        <f>'1'!F19/'1'!F14*100-100</f>
        <v>2.4286843080706859</v>
      </c>
      <c r="G14" s="14">
        <f>'1'!G19/'1'!G14*100-100</f>
        <v>5.2884808214399754</v>
      </c>
      <c r="H14" s="14">
        <f>'1'!H19/'1'!H14*100-100</f>
        <v>27.741345399899117</v>
      </c>
      <c r="I14" s="14">
        <f>'1'!I19/'1'!I14*100-100</f>
        <v>13.026181061943106</v>
      </c>
      <c r="J14" s="14">
        <f>'1'!J19/'1'!J14*100-100</f>
        <v>4.6596949016670237</v>
      </c>
      <c r="K14" s="14">
        <f>'1'!K19/'1'!K14*100-100</f>
        <v>4.8593743831103779</v>
      </c>
      <c r="L14" s="14">
        <f>'1'!L19/'1'!L14*100-100</f>
        <v>5.3511468979818915</v>
      </c>
      <c r="M14" s="14">
        <f>'1'!M19/'1'!M14*100-100</f>
        <v>10.085117653865751</v>
      </c>
      <c r="N14" s="14">
        <f>'1'!N19/'1'!N14*100-100</f>
        <v>10.841618034943593</v>
      </c>
      <c r="O14" s="14">
        <f>'1'!O19/'1'!O14*100-100</f>
        <v>7.8132358196255041</v>
      </c>
      <c r="P14" s="14">
        <f>'1'!P19/'1'!P14*100-100</f>
        <v>12.83500796106776</v>
      </c>
      <c r="Q14" s="14">
        <f>'1'!Q19/'1'!Q14*100-100</f>
        <v>14.896716360237264</v>
      </c>
      <c r="R14" s="14">
        <f>'1'!R19/'1'!R14*100-100</f>
        <v>6.7759648306261511</v>
      </c>
      <c r="S14" s="14">
        <f>'1'!S19/'1'!S14*100-100</f>
        <v>5.4642083679726738</v>
      </c>
      <c r="T14" s="14">
        <f>'1'!T19/'1'!T14*100-100</f>
        <v>7.6454290791539989</v>
      </c>
      <c r="U14" s="17"/>
    </row>
    <row r="15" spans="1:21" s="18" customFormat="1" ht="20.100000000000001" hidden="1" customHeight="1" x14ac:dyDescent="0.15">
      <c r="A15" s="21" t="s">
        <v>41</v>
      </c>
      <c r="B15" s="14">
        <f>'1'!B20/'1'!B15*100-100</f>
        <v>7.4129069223062345</v>
      </c>
      <c r="C15" s="14">
        <f>'1'!C20/'1'!C15*100-100</f>
        <v>-24.792995687218905</v>
      </c>
      <c r="D15" s="14">
        <f>'1'!D20/'1'!D15*100-100</f>
        <v>8.1007588135381496</v>
      </c>
      <c r="E15" s="14">
        <f>'1'!E20/'1'!E15*100-100</f>
        <v>-9.7857420930599517</v>
      </c>
      <c r="F15" s="14">
        <f>'1'!F20/'1'!F15*100-100</f>
        <v>0.77306254404685149</v>
      </c>
      <c r="G15" s="14">
        <f>'1'!G20/'1'!G15*100-100</f>
        <v>6.4232769559019403</v>
      </c>
      <c r="H15" s="14">
        <f>'1'!H20/'1'!H15*100-100</f>
        <v>25.908726383638879</v>
      </c>
      <c r="I15" s="14">
        <f>'1'!I20/'1'!I15*100-100</f>
        <v>9.0162482605424117</v>
      </c>
      <c r="J15" s="14">
        <f>'1'!J20/'1'!J15*100-100</f>
        <v>3.283801040720661</v>
      </c>
      <c r="K15" s="14">
        <f>'1'!K20/'1'!K15*100-100</f>
        <v>8.259685343773441</v>
      </c>
      <c r="L15" s="14">
        <f>'1'!L20/'1'!L15*100-100</f>
        <v>5.1541511991702436</v>
      </c>
      <c r="M15" s="14">
        <f>'1'!M20/'1'!M15*100-100</f>
        <v>8.9749536794603983</v>
      </c>
      <c r="N15" s="14">
        <f>'1'!N20/'1'!N15*100-100</f>
        <v>7.2806769475694608</v>
      </c>
      <c r="O15" s="14">
        <f>'1'!O20/'1'!O15*100-100</f>
        <v>8.3297457154385484</v>
      </c>
      <c r="P15" s="14">
        <f>'1'!P20/'1'!P15*100-100</f>
        <v>7.7129107805887571</v>
      </c>
      <c r="Q15" s="14">
        <f>'1'!Q20/'1'!Q15*100-100</f>
        <v>12.087720713320167</v>
      </c>
      <c r="R15" s="14">
        <f>'1'!R20/'1'!R15*100-100</f>
        <v>5.2157032537517409</v>
      </c>
      <c r="S15" s="14">
        <f>'1'!S20/'1'!S15*100-100</f>
        <v>6.8201631606381596</v>
      </c>
      <c r="T15" s="14">
        <f>'1'!T20/'1'!T15*100-100</f>
        <v>6.1970995946607985</v>
      </c>
      <c r="U15" s="17"/>
    </row>
    <row r="16" spans="1:21" s="18" customFormat="1" ht="20.100000000000001" hidden="1" customHeight="1" x14ac:dyDescent="0.15">
      <c r="A16" s="21" t="s">
        <v>42</v>
      </c>
      <c r="B16" s="14">
        <f>'1'!B21/'1'!B16*100-100</f>
        <v>2.593185064519929</v>
      </c>
      <c r="C16" s="14">
        <f>'1'!C21/'1'!C16*100-100</f>
        <v>-36.918934127695856</v>
      </c>
      <c r="D16" s="14">
        <f>'1'!D21/'1'!D16*100-100</f>
        <v>12.300585192281545</v>
      </c>
      <c r="E16" s="14">
        <f>'1'!E21/'1'!E16*100-100</f>
        <v>-15.300915952663175</v>
      </c>
      <c r="F16" s="14">
        <f>'1'!F21/'1'!F16*100-100</f>
        <v>18.26911384980238</v>
      </c>
      <c r="G16" s="14">
        <f>'1'!G21/'1'!G16*100-100</f>
        <v>2.3326161141900741</v>
      </c>
      <c r="H16" s="14">
        <f>'1'!H21/'1'!H16*100-100</f>
        <v>23.825806634963072</v>
      </c>
      <c r="I16" s="14">
        <f>'1'!I21/'1'!I16*100-100</f>
        <v>14.190163617959442</v>
      </c>
      <c r="J16" s="14">
        <f>'1'!J21/'1'!J16*100-100</f>
        <v>11.800754490143731</v>
      </c>
      <c r="K16" s="14">
        <f>'1'!K21/'1'!K16*100-100</f>
        <v>5.2934499850944263</v>
      </c>
      <c r="L16" s="14">
        <f>'1'!L21/'1'!L16*100-100</f>
        <v>5.8635199269974549</v>
      </c>
      <c r="M16" s="14">
        <f>'1'!M21/'1'!M16*100-100</f>
        <v>9.1730715386224517</v>
      </c>
      <c r="N16" s="14">
        <f>'1'!N21/'1'!N16*100-100</f>
        <v>6.4900915111867334</v>
      </c>
      <c r="O16" s="14">
        <f>'1'!O21/'1'!O16*100-100</f>
        <v>7.8679051027386322</v>
      </c>
      <c r="P16" s="14">
        <f>'1'!P21/'1'!P16*100-100</f>
        <v>11.376265786988654</v>
      </c>
      <c r="Q16" s="14">
        <f>'1'!Q21/'1'!Q16*100-100</f>
        <v>9.8657815120439381</v>
      </c>
      <c r="R16" s="14">
        <f>'1'!R21/'1'!R16*100-100</f>
        <v>9.6550747875293581</v>
      </c>
      <c r="S16" s="14">
        <f>'1'!S21/'1'!S16*100-100</f>
        <v>6.6929985629492279</v>
      </c>
      <c r="T16" s="14">
        <f>'1'!T21/'1'!T16*100-100</f>
        <v>6.6307407948085029</v>
      </c>
      <c r="U16" s="17"/>
    </row>
    <row r="17" spans="1:21" s="18" customFormat="1" ht="20.100000000000001" hidden="1" customHeight="1" x14ac:dyDescent="0.15">
      <c r="A17" s="21" t="s">
        <v>43</v>
      </c>
      <c r="B17" s="14">
        <f>'1'!B22/'1'!B17*100-100</f>
        <v>-0.52996973395057978</v>
      </c>
      <c r="C17" s="14">
        <f>'1'!C22/'1'!C17*100-100</f>
        <v>-28.071346022001151</v>
      </c>
      <c r="D17" s="14">
        <f>'1'!D22/'1'!D17*100-100</f>
        <v>5.7587057927396472</v>
      </c>
      <c r="E17" s="14">
        <f>'1'!E22/'1'!E17*100-100</f>
        <v>-16.834534687651825</v>
      </c>
      <c r="F17" s="14">
        <f>'1'!F22/'1'!F17*100-100</f>
        <v>22.5128163497901</v>
      </c>
      <c r="G17" s="14">
        <f>'1'!G22/'1'!G17*100-100</f>
        <v>5.4537102318046351</v>
      </c>
      <c r="H17" s="14">
        <f>'1'!H22/'1'!H17*100-100</f>
        <v>7.2564111770003592</v>
      </c>
      <c r="I17" s="14">
        <f>'1'!I22/'1'!I17*100-100</f>
        <v>11.587576086274424</v>
      </c>
      <c r="J17" s="14">
        <f>'1'!J22/'1'!J17*100-100</f>
        <v>8.5200804345965366</v>
      </c>
      <c r="K17" s="14">
        <f>'1'!K22/'1'!K17*100-100</f>
        <v>9.3761000018527625</v>
      </c>
      <c r="L17" s="14">
        <f>'1'!L22/'1'!L17*100-100</f>
        <v>5.541672378943872</v>
      </c>
      <c r="M17" s="14">
        <f>'1'!M22/'1'!M17*100-100</f>
        <v>-1.5049759090879746</v>
      </c>
      <c r="N17" s="14">
        <f>'1'!N22/'1'!N17*100-100</f>
        <v>5.2423738851340431</v>
      </c>
      <c r="O17" s="14">
        <f>'1'!O22/'1'!O17*100-100</f>
        <v>4.5006160921333276</v>
      </c>
      <c r="P17" s="14">
        <f>'1'!P22/'1'!P17*100-100</f>
        <v>13.080091967368702</v>
      </c>
      <c r="Q17" s="14">
        <f>'1'!Q22/'1'!Q17*100-100</f>
        <v>5.7134039862739172</v>
      </c>
      <c r="R17" s="14">
        <f>'1'!R22/'1'!R17*100-100</f>
        <v>5.3281762469681695</v>
      </c>
      <c r="S17" s="14">
        <f>'1'!S22/'1'!S17*100-100</f>
        <v>7.5424517753499174</v>
      </c>
      <c r="T17" s="14">
        <f>'1'!T22/'1'!T17*100-100</f>
        <v>5.2627294123148687</v>
      </c>
      <c r="U17" s="17"/>
    </row>
    <row r="18" spans="1:21" s="18" customFormat="1" ht="20.100000000000001" hidden="1" customHeight="1" x14ac:dyDescent="0.15">
      <c r="A18" s="22">
        <v>2016</v>
      </c>
      <c r="B18" s="15">
        <f>'1'!B23/'1'!B18*100-100</f>
        <v>2.2239554537987942</v>
      </c>
      <c r="C18" s="15">
        <f>'1'!C23/'1'!C18*100-100</f>
        <v>-8.8878870685872045</v>
      </c>
      <c r="D18" s="15">
        <f>'1'!D23/'1'!D18*100-100</f>
        <v>4.4583807560031374</v>
      </c>
      <c r="E18" s="15">
        <f>'1'!E23/'1'!E18*100-100</f>
        <v>5.6001777055521416</v>
      </c>
      <c r="F18" s="15">
        <f>'1'!F23/'1'!F18*100-100</f>
        <v>9.1094739775100777</v>
      </c>
      <c r="G18" s="15">
        <f>'1'!G23/'1'!G18*100-100</f>
        <v>8.7801487404327077</v>
      </c>
      <c r="H18" s="15">
        <f>'1'!H23/'1'!H18*100-100</f>
        <v>7.3452259626658076</v>
      </c>
      <c r="I18" s="15">
        <f>'1'!I23/'1'!I18*100-100</f>
        <v>10.094861802576588</v>
      </c>
      <c r="J18" s="15">
        <f>'1'!J23/'1'!J18*100-100</f>
        <v>1.2822175015668051</v>
      </c>
      <c r="K18" s="15">
        <f>'1'!K23/'1'!K18*100-100</f>
        <v>7.4013694612232115</v>
      </c>
      <c r="L18" s="15">
        <f>'1'!L23/'1'!L18*100-100</f>
        <v>5.1954165683820293</v>
      </c>
      <c r="M18" s="15">
        <f>'1'!M23/'1'!M18*100-100</f>
        <v>0.51315980107129633</v>
      </c>
      <c r="N18" s="15">
        <f>'1'!N23/'1'!N18*100-100</f>
        <v>1.0257703471597779</v>
      </c>
      <c r="O18" s="15">
        <f>'1'!O23/'1'!O18*100-100</f>
        <v>6.6035674099464927</v>
      </c>
      <c r="P18" s="15">
        <f>'1'!P23/'1'!P18*100-100</f>
        <v>4.3823183708969253</v>
      </c>
      <c r="Q18" s="15">
        <f>'1'!Q23/'1'!Q18*100-100</f>
        <v>6.9505094575583115</v>
      </c>
      <c r="R18" s="15">
        <f>'1'!R23/'1'!R18*100-100</f>
        <v>6.5195530436315181</v>
      </c>
      <c r="S18" s="15">
        <f>'1'!S23/'1'!S18*100-100</f>
        <v>5.2923358424927756</v>
      </c>
      <c r="T18" s="15">
        <f>'1'!T23/'1'!T18*100-100</f>
        <v>5.4574868648618775</v>
      </c>
      <c r="U18" s="17"/>
    </row>
    <row r="19" spans="1:21" s="18" customFormat="1" ht="20.100000000000001" hidden="1" customHeight="1" x14ac:dyDescent="0.15">
      <c r="A19" s="19" t="s">
        <v>12</v>
      </c>
      <c r="B19" s="11">
        <f>'1'!B24/'1'!B19*100-100</f>
        <v>2.39976590738884</v>
      </c>
      <c r="C19" s="11">
        <f>'1'!C24/'1'!C19*100-100</f>
        <v>-27.387963238456052</v>
      </c>
      <c r="D19" s="11">
        <f>'1'!D24/'1'!D19*100-100</f>
        <v>2.8821555408558623</v>
      </c>
      <c r="E19" s="11">
        <f>'1'!E24/'1'!E19*100-100</f>
        <v>-12.63040660165035</v>
      </c>
      <c r="F19" s="11">
        <f>'1'!F24/'1'!F19*100-100</f>
        <v>8.9399485000585628</v>
      </c>
      <c r="G19" s="11">
        <f>'1'!G24/'1'!G19*100-100</f>
        <v>12.787502370086543</v>
      </c>
      <c r="H19" s="11">
        <f>'1'!H24/'1'!H19*100-100</f>
        <v>10.861272504057041</v>
      </c>
      <c r="I19" s="11">
        <f>'1'!I24/'1'!I19*100-100</f>
        <v>7.9912609649275481</v>
      </c>
      <c r="J19" s="11">
        <f>'1'!J24/'1'!J19*100-100</f>
        <v>5.5129275041553711</v>
      </c>
      <c r="K19" s="11">
        <f>'1'!K24/'1'!K19*100-100</f>
        <v>6.0475319195842445</v>
      </c>
      <c r="L19" s="11">
        <f>'1'!L24/'1'!L19*100-100</f>
        <v>4.4377258786910261</v>
      </c>
      <c r="M19" s="11">
        <f>'1'!M24/'1'!M19*100-100</f>
        <v>-3.6299508918175292</v>
      </c>
      <c r="N19" s="11">
        <f>'1'!N24/'1'!N19*100-100</f>
        <v>-0.9259957657429112</v>
      </c>
      <c r="O19" s="11">
        <f>'1'!O24/'1'!O19*100-100</f>
        <v>6.9151846667560477</v>
      </c>
      <c r="P19" s="11">
        <f>'1'!P24/'1'!P19*100-100</f>
        <v>5.9685880715130821</v>
      </c>
      <c r="Q19" s="11">
        <f>'1'!Q24/'1'!Q19*100-100</f>
        <v>6.1570155745180273</v>
      </c>
      <c r="R19" s="11">
        <f>'1'!R24/'1'!R19*100-100</f>
        <v>6.2212819308226699</v>
      </c>
      <c r="S19" s="11">
        <f>'1'!S24/'1'!S19*100-100</f>
        <v>4.202169804022418</v>
      </c>
      <c r="T19" s="11">
        <f>'1'!T24/'1'!T19*100-100</f>
        <v>5.039359978472973</v>
      </c>
      <c r="U19" s="17"/>
    </row>
    <row r="20" spans="1:21" s="18" customFormat="1" ht="20.100000000000001" hidden="1" customHeight="1" x14ac:dyDescent="0.15">
      <c r="A20" s="19" t="s">
        <v>41</v>
      </c>
      <c r="B20" s="11">
        <f>'1'!B25/'1'!B20*100-100</f>
        <v>0.27714691407842906</v>
      </c>
      <c r="C20" s="11">
        <f>'1'!C25/'1'!C20*100-100</f>
        <v>-12.619380872682939</v>
      </c>
      <c r="D20" s="11">
        <f>'1'!D25/'1'!D20*100-100</f>
        <v>5.4787293199525067</v>
      </c>
      <c r="E20" s="11">
        <f>'1'!E25/'1'!E20*100-100</f>
        <v>6.442039239364334</v>
      </c>
      <c r="F20" s="11">
        <f>'1'!F25/'1'!F20*100-100</f>
        <v>20.319631772484399</v>
      </c>
      <c r="G20" s="11">
        <f>'1'!G25/'1'!G20*100-100</f>
        <v>9.2251859686962803</v>
      </c>
      <c r="H20" s="11">
        <f>'1'!H25/'1'!H20*100-100</f>
        <v>5.397998813160541</v>
      </c>
      <c r="I20" s="11">
        <f>'1'!I25/'1'!I20*100-100</f>
        <v>9.3464244007148665</v>
      </c>
      <c r="J20" s="11">
        <f>'1'!J25/'1'!J20*100-100</f>
        <v>4.4048700178463776</v>
      </c>
      <c r="K20" s="11">
        <f>'1'!K25/'1'!K20*100-100</f>
        <v>6.8023649478757449</v>
      </c>
      <c r="L20" s="11">
        <f>'1'!L25/'1'!L20*100-100</f>
        <v>5.2056097553340663</v>
      </c>
      <c r="M20" s="11">
        <f>'1'!M25/'1'!M20*100-100</f>
        <v>-1.0411478758857839</v>
      </c>
      <c r="N20" s="11">
        <f>'1'!N25/'1'!N20*100-100</f>
        <v>-0.36208632388485285</v>
      </c>
      <c r="O20" s="11">
        <f>'1'!O25/'1'!O20*100-100</f>
        <v>0.22675677467303501</v>
      </c>
      <c r="P20" s="11">
        <f>'1'!P25/'1'!P20*100-100</f>
        <v>3.1611885137143929</v>
      </c>
      <c r="Q20" s="11">
        <f>'1'!Q25/'1'!Q20*100-100</f>
        <v>4.3653520239757455</v>
      </c>
      <c r="R20" s="11">
        <f>'1'!R25/'1'!R20*100-100</f>
        <v>6.9923409273626334</v>
      </c>
      <c r="S20" s="11">
        <f>'1'!S25/'1'!S20*100-100</f>
        <v>7.4667488674892155</v>
      </c>
      <c r="T20" s="11">
        <f>'1'!T25/'1'!T20*100-100</f>
        <v>5.6943784204982677</v>
      </c>
      <c r="U20" s="17"/>
    </row>
    <row r="21" spans="1:21" s="18" customFormat="1" ht="20.100000000000001" hidden="1" customHeight="1" x14ac:dyDescent="0.15">
      <c r="A21" s="19" t="s">
        <v>42</v>
      </c>
      <c r="B21" s="11">
        <f>'1'!B26/'1'!B21*100-100</f>
        <v>2.9360594793404857</v>
      </c>
      <c r="C21" s="11">
        <f>'1'!C26/'1'!C21*100-100</f>
        <v>2.6228470950001395</v>
      </c>
      <c r="D21" s="11">
        <f>'1'!D26/'1'!D21*100-100</f>
        <v>2.2090410469324979</v>
      </c>
      <c r="E21" s="11">
        <f>'1'!E26/'1'!E21*100-100</f>
        <v>22.524153530206931</v>
      </c>
      <c r="F21" s="11">
        <f>'1'!F26/'1'!F21*100-100</f>
        <v>0.97272153104658798</v>
      </c>
      <c r="G21" s="11">
        <f>'1'!G26/'1'!G21*100-100</f>
        <v>7.6098439702846576</v>
      </c>
      <c r="H21" s="11">
        <f>'1'!H26/'1'!H21*100-100</f>
        <v>3.9405249783154233</v>
      </c>
      <c r="I21" s="11">
        <f>'1'!I26/'1'!I21*100-100</f>
        <v>11.088859710703431</v>
      </c>
      <c r="J21" s="11">
        <f>'1'!J26/'1'!J21*100-100</f>
        <v>-2.7218519988363283</v>
      </c>
      <c r="K21" s="11">
        <f>'1'!K26/'1'!K21*100-100</f>
        <v>9.3715429557925063</v>
      </c>
      <c r="L21" s="11">
        <f>'1'!L26/'1'!L21*100-100</f>
        <v>5.0010573957587496</v>
      </c>
      <c r="M21" s="11">
        <f>'1'!M26/'1'!M21*100-100</f>
        <v>-2.3230371807471784</v>
      </c>
      <c r="N21" s="11">
        <f>'1'!N26/'1'!N21*100-100</f>
        <v>0.4175989650120755</v>
      </c>
      <c r="O21" s="11">
        <f>'1'!O26/'1'!O21*100-100</f>
        <v>5.4386828818364705</v>
      </c>
      <c r="P21" s="11">
        <f>'1'!P26/'1'!P21*100-100</f>
        <v>6.5918735464531579</v>
      </c>
      <c r="Q21" s="11">
        <f>'1'!Q26/'1'!Q21*100-100</f>
        <v>12.282548002758006</v>
      </c>
      <c r="R21" s="11">
        <f>'1'!R26/'1'!R21*100-100</f>
        <v>4.9537642062397822</v>
      </c>
      <c r="S21" s="11">
        <f>'1'!S26/'1'!S21*100-100</f>
        <v>4.5304271313017637</v>
      </c>
      <c r="T21" s="11">
        <f>'1'!T26/'1'!T21*100-100</f>
        <v>4.8868668904328558</v>
      </c>
      <c r="U21" s="17"/>
    </row>
    <row r="22" spans="1:21" s="18" customFormat="1" ht="20.100000000000001" hidden="1" customHeight="1" x14ac:dyDescent="0.15">
      <c r="A22" s="19" t="s">
        <v>43</v>
      </c>
      <c r="B22" s="11">
        <f>'1'!B27/'1'!B22*100-100</f>
        <v>3.3249035294856526</v>
      </c>
      <c r="C22" s="11">
        <f>'1'!C27/'1'!C22*100-100</f>
        <v>8.0887198323133163</v>
      </c>
      <c r="D22" s="12">
        <f>'1'!D27/'1'!D22*100-100</f>
        <v>7.1643271190328477</v>
      </c>
      <c r="E22" s="11">
        <f>'1'!E27/'1'!E22*100-100</f>
        <v>10.062085360338571</v>
      </c>
      <c r="F22" s="12">
        <f>'1'!F27/'1'!F22*100-100</f>
        <v>7.6946847912329588</v>
      </c>
      <c r="G22" s="11">
        <f>'1'!G27/'1'!G22*100-100</f>
        <v>5.807460140028283</v>
      </c>
      <c r="H22" s="11">
        <f>'1'!H27/'1'!H22*100-100</f>
        <v>9.1697190608471431</v>
      </c>
      <c r="I22" s="12">
        <f>'1'!I27/'1'!I22*100-100</f>
        <v>11.564680245519824</v>
      </c>
      <c r="J22" s="11">
        <f>'1'!J27/'1'!J22*100-100</f>
        <v>-1.356451043100023</v>
      </c>
      <c r="K22" s="12">
        <f>'1'!K27/'1'!K22*100-100</f>
        <v>7.4227701722304147</v>
      </c>
      <c r="L22" s="11">
        <f>'1'!L27/'1'!L22*100-100</f>
        <v>6.1061381275872009</v>
      </c>
      <c r="M22" s="11">
        <f>'1'!M27/'1'!M22*100-100</f>
        <v>8.8408894660782664</v>
      </c>
      <c r="N22" s="11">
        <f>'1'!N27/'1'!N22*100-100</f>
        <v>4.7996579232689101</v>
      </c>
      <c r="O22" s="11">
        <f>'1'!O27/'1'!O22*100-100</f>
        <v>12.641839849315616</v>
      </c>
      <c r="P22" s="11">
        <f>'1'!P27/'1'!P22*100-100</f>
        <v>1.137876065974595</v>
      </c>
      <c r="Q22" s="11">
        <f>'1'!Q27/'1'!Q22*100-100</f>
        <v>4.8550313977768269</v>
      </c>
      <c r="R22" s="11">
        <f>'1'!R27/'1'!R22*100-100</f>
        <v>7.9387749949713822</v>
      </c>
      <c r="S22" s="11">
        <f>'1'!S27/'1'!S22*100-100</f>
        <v>4.9928737322399996</v>
      </c>
      <c r="T22" s="11">
        <f>'1'!T27/'1'!T22*100-100</f>
        <v>6.1839202317569146</v>
      </c>
      <c r="U22" s="17"/>
    </row>
    <row r="23" spans="1:21" s="18" customFormat="1" ht="20.100000000000001" hidden="1" customHeight="1" x14ac:dyDescent="0.15">
      <c r="A23" s="20">
        <v>2017</v>
      </c>
      <c r="B23" s="13">
        <f>'1'!B28/'1'!B23*100-100</f>
        <v>5.2603691686430807</v>
      </c>
      <c r="C23" s="13">
        <f>'1'!C28/'1'!C23*100-100</f>
        <v>-26.265926363153383</v>
      </c>
      <c r="D23" s="13">
        <f>'1'!D28/'1'!D23*100-100</f>
        <v>4.5108805056990064</v>
      </c>
      <c r="E23" s="13">
        <f>'1'!E28/'1'!E23*100-100</f>
        <v>0.90291086943467747</v>
      </c>
      <c r="F23" s="13">
        <f>'1'!F28/'1'!F23*100-100</f>
        <v>-0.71744393219252345</v>
      </c>
      <c r="G23" s="13">
        <f>'1'!G28/'1'!G23*100-100</f>
        <v>6.6051296242253414</v>
      </c>
      <c r="H23" s="13">
        <f>'1'!H28/'1'!H23*100-100</f>
        <v>2.9566486451752922</v>
      </c>
      <c r="I23" s="13">
        <f>'1'!I28/'1'!I23*100-100</f>
        <v>7.0747131793790032</v>
      </c>
      <c r="J23" s="13">
        <f>'1'!J28/'1'!J23*100-100</f>
        <v>0.80159062384529989</v>
      </c>
      <c r="K23" s="13">
        <f>'1'!K28/'1'!K23*100-100</f>
        <v>5.996324661852114</v>
      </c>
      <c r="L23" s="13">
        <f>'1'!L28/'1'!L23*100-100</f>
        <v>4.9597207679912003</v>
      </c>
      <c r="M23" s="13">
        <f>'1'!M28/'1'!M23*100-100</f>
        <v>7.7288769946696902</v>
      </c>
      <c r="N23" s="13">
        <f>'1'!N28/'1'!N23*100-100</f>
        <v>3.9046970851254628</v>
      </c>
      <c r="O23" s="13">
        <f>'1'!O28/'1'!O23*100-100</f>
        <v>7.1383741389485778</v>
      </c>
      <c r="P23" s="13">
        <f>'1'!P28/'1'!P23*100-100</f>
        <v>8.2845177021323622</v>
      </c>
      <c r="Q23" s="13">
        <f>'1'!Q28/'1'!Q23*100-100</f>
        <v>6.9532914753892783</v>
      </c>
      <c r="R23" s="13">
        <f>'1'!R28/'1'!R23*100-100</f>
        <v>6.8767283079563839</v>
      </c>
      <c r="S23" s="13">
        <f>'1'!S28/'1'!S23*100-100</f>
        <v>6.4512299515820644</v>
      </c>
      <c r="T23" s="13">
        <f>'1'!T28/'1'!T23*100-100</f>
        <v>4.8815989705204998</v>
      </c>
      <c r="U23" s="17"/>
    </row>
    <row r="24" spans="1:21" s="18" customFormat="1" ht="20.100000000000001" hidden="1" customHeight="1" x14ac:dyDescent="0.15">
      <c r="A24" s="21" t="s">
        <v>12</v>
      </c>
      <c r="B24" s="14">
        <f>'1'!B29/'1'!B24*100-100</f>
        <v>4.117556396959003</v>
      </c>
      <c r="C24" s="14">
        <f>'1'!C29/'1'!C24*100-100</f>
        <v>12.898625580017793</v>
      </c>
      <c r="D24" s="14">
        <f>'1'!D29/'1'!D24*100-100</f>
        <v>8.3947695842998371</v>
      </c>
      <c r="E24" s="14">
        <f>'1'!E29/'1'!E24*100-100</f>
        <v>8.6116475423370957</v>
      </c>
      <c r="F24" s="14">
        <f>'1'!F29/'1'!F24*100-100</f>
        <v>5.247437390298245</v>
      </c>
      <c r="G24" s="14">
        <f>'1'!G29/'1'!G24*100-100</f>
        <v>4.3614369268116064</v>
      </c>
      <c r="H24" s="14">
        <f>'1'!H29/'1'!H24*100-100</f>
        <v>-1.2169337945634169</v>
      </c>
      <c r="I24" s="14">
        <f>'1'!I29/'1'!I24*100-100</f>
        <v>9.3358931534690299</v>
      </c>
      <c r="J24" s="14">
        <f>'1'!J29/'1'!J24*100-100</f>
        <v>1.6436366491759458</v>
      </c>
      <c r="K24" s="14">
        <f>'1'!K29/'1'!K24*100-100</f>
        <v>6.157138345809372</v>
      </c>
      <c r="L24" s="14">
        <f>'1'!L29/'1'!L24*100-100</f>
        <v>5.6638727903142865</v>
      </c>
      <c r="M24" s="14">
        <f>'1'!M29/'1'!M24*100-100</f>
        <v>12.978283239703273</v>
      </c>
      <c r="N24" s="14">
        <f>'1'!N29/'1'!N24*100-100</f>
        <v>5.0328938854688374</v>
      </c>
      <c r="O24" s="14">
        <f>'1'!O29/'1'!O24*100-100</f>
        <v>8.7056320646092331</v>
      </c>
      <c r="P24" s="14">
        <f>'1'!P29/'1'!P24*100-100</f>
        <v>8.9513617130506447</v>
      </c>
      <c r="Q24" s="14">
        <f>'1'!Q29/'1'!Q24*100-100</f>
        <v>9.0435217789874827</v>
      </c>
      <c r="R24" s="14">
        <f>'1'!R29/'1'!R24*100-100</f>
        <v>10.45229174195002</v>
      </c>
      <c r="S24" s="14">
        <f>'1'!S29/'1'!S24*100-100</f>
        <v>8.681421587961637</v>
      </c>
      <c r="T24" s="14">
        <f>'1'!T29/'1'!T24*100-100</f>
        <v>6.334187021369317</v>
      </c>
      <c r="U24" s="17"/>
    </row>
    <row r="25" spans="1:21" s="18" customFormat="1" ht="20.100000000000001" hidden="1" customHeight="1" x14ac:dyDescent="0.15">
      <c r="A25" s="21" t="s">
        <v>41</v>
      </c>
      <c r="B25" s="14">
        <f>'1'!B30/'1'!B25*100-100</f>
        <v>6.6663964524784376</v>
      </c>
      <c r="C25" s="14">
        <f>'1'!C30/'1'!C25*100-100</f>
        <v>-11.496978707489703</v>
      </c>
      <c r="D25" s="14">
        <f>'1'!D30/'1'!D25*100-100</f>
        <v>3.4980240821786595</v>
      </c>
      <c r="E25" s="14">
        <f>'1'!E30/'1'!E25*100-100</f>
        <v>-3.217485614327515</v>
      </c>
      <c r="F25" s="14">
        <f>'1'!F30/'1'!F25*100-100</f>
        <v>-5.0539126863905182</v>
      </c>
      <c r="G25" s="14">
        <f>'1'!G30/'1'!G25*100-100</f>
        <v>4.1764017942069813</v>
      </c>
      <c r="H25" s="14">
        <f>'1'!H30/'1'!H25*100-100</f>
        <v>5.3158261753414706</v>
      </c>
      <c r="I25" s="14">
        <f>'1'!I30/'1'!I25*100-100</f>
        <v>12.393297493423859</v>
      </c>
      <c r="J25" s="14">
        <f>'1'!J30/'1'!J25*100-100</f>
        <v>-1.0681255152507561</v>
      </c>
      <c r="K25" s="14">
        <f>'1'!K30/'1'!K25*100-100</f>
        <v>5.5407613349471632</v>
      </c>
      <c r="L25" s="14">
        <f>'1'!L30/'1'!L25*100-100</f>
        <v>4.8883363181823682</v>
      </c>
      <c r="M25" s="14">
        <f>'1'!M30/'1'!M25*100-100</f>
        <v>8.6599741433726933</v>
      </c>
      <c r="N25" s="14">
        <f>'1'!N30/'1'!N25*100-100</f>
        <v>4.0676257841750072</v>
      </c>
      <c r="O25" s="14">
        <f>'1'!O30/'1'!O25*100-100</f>
        <v>5.4724035465881826</v>
      </c>
      <c r="P25" s="14">
        <f>'1'!P30/'1'!P25*100-100</f>
        <v>5.2457389901934448</v>
      </c>
      <c r="Q25" s="14">
        <f>'1'!Q30/'1'!Q25*100-100</f>
        <v>6.794625783213263</v>
      </c>
      <c r="R25" s="14">
        <f>'1'!R30/'1'!R25*100-100</f>
        <v>6.5180378476226224</v>
      </c>
      <c r="S25" s="14">
        <f>'1'!S30/'1'!S25*100-100</f>
        <v>3.1432104726653449</v>
      </c>
      <c r="T25" s="14">
        <f>'1'!T30/'1'!T25*100-100</f>
        <v>3.9503844488400404</v>
      </c>
      <c r="U25" s="17"/>
    </row>
    <row r="26" spans="1:21" s="18" customFormat="1" ht="20.100000000000001" hidden="1" customHeight="1" x14ac:dyDescent="0.15">
      <c r="A26" s="21" t="s">
        <v>42</v>
      </c>
      <c r="B26" s="14">
        <f>'1'!B31/'1'!B26*100-100</f>
        <v>3.3043737718125783</v>
      </c>
      <c r="C26" s="14">
        <f>'1'!C31/'1'!C26*100-100</f>
        <v>-52.91860638931788</v>
      </c>
      <c r="D26" s="14">
        <f>'1'!D31/'1'!D26*100-100</f>
        <v>5.531246856443417</v>
      </c>
      <c r="E26" s="14">
        <f>'1'!E31/'1'!E26*100-100</f>
        <v>-1.3224284019897965</v>
      </c>
      <c r="F26" s="14">
        <f>'1'!F31/'1'!F26*100-100</f>
        <v>9.9278724055485554</v>
      </c>
      <c r="G26" s="14">
        <f>'1'!G31/'1'!G26*100-100</f>
        <v>7.4092364784837059</v>
      </c>
      <c r="H26" s="14">
        <f>'1'!H31/'1'!H26*100-100</f>
        <v>4.1233043950272759</v>
      </c>
      <c r="I26" s="14">
        <f>'1'!I31/'1'!I26*100-100</f>
        <v>6.1515860620172447</v>
      </c>
      <c r="J26" s="14">
        <f>'1'!J31/'1'!J26*100-100</f>
        <v>-0.17138046686876862</v>
      </c>
      <c r="K26" s="14">
        <f>'1'!K31/'1'!K26*100-100</f>
        <v>6.0331116872705621</v>
      </c>
      <c r="L26" s="14">
        <f>'1'!L31/'1'!L26*100-100</f>
        <v>4.7819250237700146</v>
      </c>
      <c r="M26" s="14">
        <f>'1'!M31/'1'!M26*100-100</f>
        <v>6.3041277670833722</v>
      </c>
      <c r="N26" s="14">
        <f>'1'!N31/'1'!N26*100-100</f>
        <v>3.7729300604697187</v>
      </c>
      <c r="O26" s="14">
        <f>'1'!O31/'1'!O26*100-100</f>
        <v>4.9507338203671765</v>
      </c>
      <c r="P26" s="14">
        <f>'1'!P31/'1'!P26*100-100</f>
        <v>5.7815335277213507</v>
      </c>
      <c r="Q26" s="14">
        <f>'1'!Q31/'1'!Q26*100-100</f>
        <v>1.2178120466964657</v>
      </c>
      <c r="R26" s="14">
        <f>'1'!R31/'1'!R26*100-100</f>
        <v>6.1760921045476636</v>
      </c>
      <c r="S26" s="14">
        <f>'1'!S31/'1'!S26*100-100</f>
        <v>5.3825785226475205</v>
      </c>
      <c r="T26" s="14">
        <f>'1'!T31/'1'!T26*100-100</f>
        <v>4.6367732268155493</v>
      </c>
      <c r="U26" s="17"/>
    </row>
    <row r="27" spans="1:21" s="18" customFormat="1" ht="20.100000000000001" hidden="1" customHeight="1" x14ac:dyDescent="0.15">
      <c r="A27" s="21" t="s">
        <v>43</v>
      </c>
      <c r="B27" s="14">
        <f>'1'!B32/'1'!B27*100-100</f>
        <v>7.0654943007053532</v>
      </c>
      <c r="C27" s="14">
        <f>'1'!C32/'1'!C27*100-100</f>
        <v>-48.518914746161414</v>
      </c>
      <c r="D27" s="14">
        <f>'1'!D32/'1'!D27*100-100</f>
        <v>0.90014371981087038</v>
      </c>
      <c r="E27" s="14">
        <f>'1'!E32/'1'!E27*100-100</f>
        <v>0.19490265379226912</v>
      </c>
      <c r="F27" s="14">
        <f>'1'!F32/'1'!F27*100-100</f>
        <v>-10.686397934624864</v>
      </c>
      <c r="G27" s="14">
        <f>'1'!G32/'1'!G27*100-100</f>
        <v>10.340073696555791</v>
      </c>
      <c r="H27" s="14">
        <f>'1'!H32/'1'!H27*100-100</f>
        <v>3.76095162716868</v>
      </c>
      <c r="I27" s="14">
        <f>'1'!I32/'1'!I27*100-100</f>
        <v>1.5927579423682801</v>
      </c>
      <c r="J27" s="14">
        <f>'1'!J32/'1'!J27*100-100</f>
        <v>2.6885590261360335</v>
      </c>
      <c r="K27" s="14">
        <f>'1'!K32/'1'!K27*100-100</f>
        <v>6.2335198260287825</v>
      </c>
      <c r="L27" s="14">
        <f>'1'!L32/'1'!L27*100-100</f>
        <v>4.534879441418795</v>
      </c>
      <c r="M27" s="14">
        <f>'1'!M32/'1'!M27*100-100</f>
        <v>3.6313642469515912</v>
      </c>
      <c r="N27" s="14">
        <f>'1'!N32/'1'!N27*100-100</f>
        <v>2.8262624885580863</v>
      </c>
      <c r="O27" s="14">
        <f>'1'!O32/'1'!O27*100-100</f>
        <v>9.1095752588947505</v>
      </c>
      <c r="P27" s="14">
        <f>'1'!P32/'1'!P27*100-100</f>
        <v>13.54071436764697</v>
      </c>
      <c r="Q27" s="14">
        <f>'1'!Q32/'1'!Q27*100-100</f>
        <v>11.209427656025667</v>
      </c>
      <c r="R27" s="14">
        <f>'1'!R32/'1'!R27*100-100</f>
        <v>4.5801185156183095</v>
      </c>
      <c r="S27" s="14">
        <f>'1'!S32/'1'!S27*100-100</f>
        <v>8.5886531979440832</v>
      </c>
      <c r="T27" s="14">
        <f>'1'!T32/'1'!T27*100-100</f>
        <v>4.6137369100763834</v>
      </c>
      <c r="U27" s="17"/>
    </row>
    <row r="28" spans="1:21" s="18" customFormat="1" ht="20.100000000000001" hidden="1" customHeight="1" x14ac:dyDescent="0.15">
      <c r="A28" s="22">
        <v>2018</v>
      </c>
      <c r="B28" s="15">
        <f>'1'!B33/'1'!B28*100-100</f>
        <v>1.9053414637498491</v>
      </c>
      <c r="C28" s="15">
        <f>'1'!C33/'1'!C28*100-100</f>
        <v>-20.346194415824598</v>
      </c>
      <c r="D28" s="15">
        <f>'1'!D33/'1'!D28*100-100</f>
        <v>3.3430949538051351</v>
      </c>
      <c r="E28" s="15">
        <f>'1'!E33/'1'!E28*100-100</f>
        <v>0.7130807593764672</v>
      </c>
      <c r="F28" s="15">
        <f>'1'!F33/'1'!F28*100-100</f>
        <v>3.9594086621177524</v>
      </c>
      <c r="G28" s="15">
        <f>'1'!G33/'1'!G28*100-100</f>
        <v>4.9197829224688405</v>
      </c>
      <c r="H28" s="15">
        <f>'1'!H33/'1'!H28*100-100</f>
        <v>5.8045215380653872</v>
      </c>
      <c r="I28" s="15">
        <f>'1'!I33/'1'!I28*100-100</f>
        <v>5.5637578627926416</v>
      </c>
      <c r="J28" s="15">
        <f>'1'!J33/'1'!J28*100-100</f>
        <v>2.7021696178758532</v>
      </c>
      <c r="K28" s="15">
        <f>'1'!K33/'1'!K28*100-100</f>
        <v>9.0505308345175877</v>
      </c>
      <c r="L28" s="15">
        <f>'1'!L33/'1'!L28*100-100</f>
        <v>5.6301572632642092</v>
      </c>
      <c r="M28" s="15">
        <f>'1'!M33/'1'!M28*100-100</f>
        <v>8.5841277322776364</v>
      </c>
      <c r="N28" s="15">
        <f>'1'!N33/'1'!N28*100-100</f>
        <v>4.7413316609174814</v>
      </c>
      <c r="O28" s="15">
        <f>'1'!O33/'1'!O28*100-100</f>
        <v>9.6251620892033714</v>
      </c>
      <c r="P28" s="15">
        <f>'1'!P33/'1'!P28*100-100</f>
        <v>3.754732454571581</v>
      </c>
      <c r="Q28" s="15">
        <f>'1'!Q33/'1'!Q28*100-100</f>
        <v>8.742511893083261</v>
      </c>
      <c r="R28" s="15">
        <f>'1'!R33/'1'!R28*100-100</f>
        <v>5.0963379932650525</v>
      </c>
      <c r="S28" s="15">
        <f>'1'!S33/'1'!S28*100-100</f>
        <v>7.4498251445249508</v>
      </c>
      <c r="T28" s="15">
        <f>'1'!T33/'1'!T28*100-100</f>
        <v>4.7218077441288671</v>
      </c>
      <c r="U28" s="17">
        <f>ROUND(T28-'6'!H27,7)</f>
        <v>0</v>
      </c>
    </row>
    <row r="29" spans="1:21" s="18" customFormat="1" ht="20.100000000000001" hidden="1" customHeight="1" x14ac:dyDescent="0.15">
      <c r="A29" s="19" t="s">
        <v>12</v>
      </c>
      <c r="B29" s="11">
        <f>'1'!B34/'1'!B29*100-100</f>
        <v>1.3998802121316913</v>
      </c>
      <c r="C29" s="11">
        <f>'1'!C34/'1'!C29*100-100</f>
        <v>-46.909749204804761</v>
      </c>
      <c r="D29" s="11">
        <f>'1'!D34/'1'!D29*100-100</f>
        <v>3.6660745045065397</v>
      </c>
      <c r="E29" s="11">
        <f>'1'!E34/'1'!E29*100-100</f>
        <v>4.6644484158460529</v>
      </c>
      <c r="F29" s="11">
        <f>'1'!F34/'1'!F29*100-100</f>
        <v>1.8346675667195456</v>
      </c>
      <c r="G29" s="11">
        <f>'1'!G34/'1'!G29*100-100</f>
        <v>5.0117510366437301</v>
      </c>
      <c r="H29" s="11">
        <f>'1'!H34/'1'!H29*100-100</f>
        <v>9.2731775617395158</v>
      </c>
      <c r="I29" s="11">
        <f>'1'!I34/'1'!I29*100-100</f>
        <v>7.8543218184738492</v>
      </c>
      <c r="J29" s="11">
        <f>'1'!J34/'1'!J29*100-100</f>
        <v>-0.21046266883526243</v>
      </c>
      <c r="K29" s="11">
        <f>'1'!K34/'1'!K29*100-100</f>
        <v>8.2088049951758677</v>
      </c>
      <c r="L29" s="11">
        <f>'1'!L34/'1'!L29*100-100</f>
        <v>4.9334928097882482</v>
      </c>
      <c r="M29" s="11">
        <f>'1'!M34/'1'!M29*100-100</f>
        <v>2.3566732124375704</v>
      </c>
      <c r="N29" s="11">
        <f>'1'!N34/'1'!N29*100-100</f>
        <v>3.0500196340518073</v>
      </c>
      <c r="O29" s="11">
        <f>'1'!O34/'1'!O29*100-100</f>
        <v>8.4003417940865575</v>
      </c>
      <c r="P29" s="11">
        <f>'1'!P34/'1'!P29*100-100</f>
        <v>5.187545933064456</v>
      </c>
      <c r="Q29" s="11">
        <f>'1'!Q34/'1'!Q29*100-100</f>
        <v>10.156402692883987</v>
      </c>
      <c r="R29" s="11">
        <f>'1'!R34/'1'!R29*100-100</f>
        <v>3.1570388860371281</v>
      </c>
      <c r="S29" s="11">
        <f>'1'!S34/'1'!S29*100-100</f>
        <v>6.3209636027336842</v>
      </c>
      <c r="T29" s="11">
        <f>'1'!T34/'1'!T29*100-100</f>
        <v>3.9962924426634174</v>
      </c>
      <c r="U29" s="17">
        <f>ROUND(T29-'6'!H28,7)</f>
        <v>0</v>
      </c>
    </row>
    <row r="30" spans="1:21" s="18" customFormat="1" ht="20.100000000000001" hidden="1" customHeight="1" x14ac:dyDescent="0.15">
      <c r="A30" s="19" t="s">
        <v>41</v>
      </c>
      <c r="B30" s="11">
        <f>'1'!B35/'1'!B30*100-100</f>
        <v>0.82222811374367666</v>
      </c>
      <c r="C30" s="11">
        <f>'1'!C35/'1'!C30*100-100</f>
        <v>-30.275764830904279</v>
      </c>
      <c r="D30" s="11">
        <f>'1'!D35/'1'!D30*100-100</f>
        <v>4.2913759514649996</v>
      </c>
      <c r="E30" s="11">
        <f>'1'!E35/'1'!E30*100-100</f>
        <v>2.5973745641406367</v>
      </c>
      <c r="F30" s="11">
        <f>'1'!F35/'1'!F30*100-100</f>
        <v>5.7665756506597887</v>
      </c>
      <c r="G30" s="11">
        <f>'1'!G35/'1'!G30*100-100</f>
        <v>6.4936234738879506</v>
      </c>
      <c r="H30" s="11">
        <f>'1'!H35/'1'!H30*100-100</f>
        <v>5.928958776160826</v>
      </c>
      <c r="I30" s="11">
        <f>'1'!I35/'1'!I30*100-100</f>
        <v>1.2851509790141193</v>
      </c>
      <c r="J30" s="11">
        <f>'1'!J35/'1'!J30*100-100</f>
        <v>8.5150123951153631</v>
      </c>
      <c r="K30" s="11">
        <f>'1'!K35/'1'!K30*100-100</f>
        <v>8.9377709224890651</v>
      </c>
      <c r="L30" s="11">
        <f>'1'!L35/'1'!L30*100-100</f>
        <v>5.7194389837459596</v>
      </c>
      <c r="M30" s="11">
        <f>'1'!M35/'1'!M30*100-100</f>
        <v>6.5052355410122118</v>
      </c>
      <c r="N30" s="11">
        <f>'1'!N35/'1'!N30*100-100</f>
        <v>6.8951275599095823</v>
      </c>
      <c r="O30" s="11">
        <f>'1'!O35/'1'!O30*100-100</f>
        <v>13.039051587278649</v>
      </c>
      <c r="P30" s="11">
        <f>'1'!P35/'1'!P30*100-100</f>
        <v>6.3101354709266673</v>
      </c>
      <c r="Q30" s="11">
        <f>'1'!Q35/'1'!Q30*100-100</f>
        <v>12.586809218154428</v>
      </c>
      <c r="R30" s="11">
        <f>'1'!R35/'1'!R30*100-100</f>
        <v>2.5695094678936528</v>
      </c>
      <c r="S30" s="11">
        <f>'1'!S35/'1'!S30*100-100</f>
        <v>8.5600251648290708</v>
      </c>
      <c r="T30" s="11">
        <f>'1'!T35/'1'!T30*100-100</f>
        <v>5.4345292405405274</v>
      </c>
      <c r="U30" s="17">
        <f>ROUND(T30-'6'!H29,7)</f>
        <v>0</v>
      </c>
    </row>
    <row r="31" spans="1:21" s="18" customFormat="1" ht="20.100000000000001" hidden="1" customHeight="1" x14ac:dyDescent="0.15">
      <c r="A31" s="19" t="s">
        <v>42</v>
      </c>
      <c r="B31" s="11">
        <f>'1'!B36/'1'!B31*100-100</f>
        <v>4.217913333230257</v>
      </c>
      <c r="C31" s="11">
        <f>'1'!C36/'1'!C31*100-100</f>
        <v>23.609217424068589</v>
      </c>
      <c r="D31" s="11">
        <f>'1'!D36/'1'!D31*100-100</f>
        <v>2.7706417278010349</v>
      </c>
      <c r="E31" s="11">
        <f>'1'!E36/'1'!E31*100-100</f>
        <v>-5.6544875360920059</v>
      </c>
      <c r="F31" s="11">
        <f>'1'!F36/'1'!F31*100-100</f>
        <v>-0.54292138594405515</v>
      </c>
      <c r="G31" s="11">
        <f>'1'!G36/'1'!G31*100-100</f>
        <v>4.4345477893127594</v>
      </c>
      <c r="H31" s="11">
        <f>'1'!H36/'1'!H31*100-100</f>
        <v>4.6854629744684644</v>
      </c>
      <c r="I31" s="11">
        <f>'1'!I36/'1'!I31*100-100</f>
        <v>4.1076506994765651</v>
      </c>
      <c r="J31" s="11">
        <f>'1'!J36/'1'!J31*100-100</f>
        <v>0.92909636213170188</v>
      </c>
      <c r="K31" s="11">
        <f>'1'!K36/'1'!K31*100-100</f>
        <v>9.1985720213291842</v>
      </c>
      <c r="L31" s="11">
        <f>'1'!L36/'1'!L31*100-100</f>
        <v>6.0653544572634814</v>
      </c>
      <c r="M31" s="11">
        <f>'1'!M36/'1'!M31*100-100</f>
        <v>12.099061157865748</v>
      </c>
      <c r="N31" s="11">
        <f>'1'!N36/'1'!N31*100-100</f>
        <v>5.6393493878127003</v>
      </c>
      <c r="O31" s="11">
        <f>'1'!O36/'1'!O31*100-100</f>
        <v>11.742644396314887</v>
      </c>
      <c r="P31" s="11">
        <f>'1'!P36/'1'!P31*100-100</f>
        <v>2.6256385773624231</v>
      </c>
      <c r="Q31" s="11">
        <f>'1'!Q36/'1'!Q31*100-100</f>
        <v>7.3237149848194036</v>
      </c>
      <c r="R31" s="11">
        <f>'1'!R36/'1'!R31*100-100</f>
        <v>5.244237985059641</v>
      </c>
      <c r="S31" s="11">
        <f>'1'!S36/'1'!S31*100-100</f>
        <v>8.279630841362362</v>
      </c>
      <c r="T31" s="11">
        <f>'1'!T36/'1'!T31*100-100</f>
        <v>4.7261101465732764</v>
      </c>
      <c r="U31" s="17">
        <f>ROUND(T31-'6'!H30,7)</f>
        <v>0</v>
      </c>
    </row>
    <row r="32" spans="1:21" s="18" customFormat="1" ht="20.100000000000001" hidden="1" customHeight="1" x14ac:dyDescent="0.15">
      <c r="A32" s="19" t="s">
        <v>43</v>
      </c>
      <c r="B32" s="11">
        <f>'1'!B37/'1'!B32*100-100</f>
        <v>1.3563800337372385</v>
      </c>
      <c r="C32" s="11">
        <f>'1'!C37/'1'!C32*100-100</f>
        <v>7.3507857160727781</v>
      </c>
      <c r="D32" s="12">
        <f>'1'!D37/'1'!D32*100-100</f>
        <v>2.637736396479923</v>
      </c>
      <c r="E32" s="11">
        <f>'1'!E37/'1'!E32*100-100</f>
        <v>1.3422258018357809</v>
      </c>
      <c r="F32" s="12">
        <f>'1'!F37/'1'!F32*100-100</f>
        <v>8.9811366374972437</v>
      </c>
      <c r="G32" s="11">
        <f>'1'!G37/'1'!G32*100-100</f>
        <v>3.8671640593635175</v>
      </c>
      <c r="H32" s="11">
        <f>'1'!H37/'1'!H32*100-100</f>
        <v>3.4971912969145933</v>
      </c>
      <c r="I32" s="12">
        <f>'1'!I37/'1'!I32*100-100</f>
        <v>9.0108757478740529</v>
      </c>
      <c r="J32" s="11">
        <f>'1'!J37/'1'!J32*100-100</f>
        <v>1.7067089929822004</v>
      </c>
      <c r="K32" s="12">
        <f>'1'!K37/'1'!K32*100-100</f>
        <v>9.8073289795791254</v>
      </c>
      <c r="L32" s="11">
        <f>'1'!L37/'1'!L32*100-100</f>
        <v>5.7855884129833584</v>
      </c>
      <c r="M32" s="11">
        <f>'1'!M37/'1'!M32*100-100</f>
        <v>13.207372558911359</v>
      </c>
      <c r="N32" s="11">
        <f>'1'!N37/'1'!N32*100-100</f>
        <v>3.5997258477691929</v>
      </c>
      <c r="O32" s="11">
        <f>'1'!O37/'1'!O32*100-100</f>
        <v>6.3465910276388655</v>
      </c>
      <c r="P32" s="11">
        <f>'1'!P37/'1'!P32*100-100</f>
        <v>1.0984360780700939</v>
      </c>
      <c r="Q32" s="11">
        <f>'1'!Q37/'1'!Q32*100-100</f>
        <v>5.4746532147539995</v>
      </c>
      <c r="R32" s="11">
        <f>'1'!R37/'1'!R32*100-100</f>
        <v>9.4486412551228796</v>
      </c>
      <c r="S32" s="11">
        <f>'1'!S37/'1'!S32*100-100</f>
        <v>6.7165555209599148</v>
      </c>
      <c r="T32" s="11">
        <f>'1'!T37/'1'!T32*100-100</f>
        <v>4.7510156782934558</v>
      </c>
      <c r="U32" s="17">
        <f>ROUND(T32-'6'!H31,7)</f>
        <v>0</v>
      </c>
    </row>
    <row r="33" spans="1:21" s="18" customFormat="1" ht="20.100000000000001" customHeight="1" x14ac:dyDescent="0.15">
      <c r="A33" s="20">
        <v>2019</v>
      </c>
      <c r="B33" s="13">
        <f>'1'!B38/'1'!B33*100-100</f>
        <v>7.4211750492766839</v>
      </c>
      <c r="C33" s="13">
        <f>'1'!C38/'1'!C33*100-100</f>
        <v>6.0381798812733081</v>
      </c>
      <c r="D33" s="13">
        <f>'1'!D38/'1'!D33*100-100</f>
        <v>6.6231017951049012</v>
      </c>
      <c r="E33" s="13">
        <f>'1'!E38/'1'!E33*100-100</f>
        <v>15.761517995825031</v>
      </c>
      <c r="F33" s="13">
        <f>'1'!F38/'1'!F33*100-100</f>
        <v>19.181162183373274</v>
      </c>
      <c r="G33" s="13">
        <f>'1'!G38/'1'!G33*100-100</f>
        <v>7.5179167767254143</v>
      </c>
      <c r="H33" s="13">
        <f>'1'!H38/'1'!H33*100-100</f>
        <v>4.7841896115982365</v>
      </c>
      <c r="I33" s="13">
        <f>'1'!I38/'1'!I33*100-100</f>
        <v>6.9207529275552275</v>
      </c>
      <c r="J33" s="13">
        <f>'1'!J38/'1'!J33*100-100</f>
        <v>5.1938464806426907</v>
      </c>
      <c r="K33" s="13">
        <f>'1'!K38/'1'!K33*100-100</f>
        <v>11.576442528638026</v>
      </c>
      <c r="L33" s="13">
        <f>'1'!L38/'1'!L33*100-100</f>
        <v>5.0627452139212039</v>
      </c>
      <c r="M33" s="13">
        <f>'1'!M38/'1'!M33*100-100</f>
        <v>5.3310164186196403</v>
      </c>
      <c r="N33" s="13">
        <f>'1'!N38/'1'!N33*100-100</f>
        <v>4.1689839180172754</v>
      </c>
      <c r="O33" s="13">
        <f>'1'!O38/'1'!O33*100-100</f>
        <v>4.8505036422181007</v>
      </c>
      <c r="P33" s="13">
        <f>'1'!P38/'1'!P33*100-100</f>
        <v>8.7223926948927613</v>
      </c>
      <c r="Q33" s="13">
        <f>'1'!Q38/'1'!Q33*100-100</f>
        <v>12.195507100343519</v>
      </c>
      <c r="R33" s="13">
        <f>'1'!R38/'1'!R33*100-100</f>
        <v>5.4323660913670579</v>
      </c>
      <c r="S33" s="13">
        <f>'1'!S38/'1'!S33*100-100</f>
        <v>8.5668168929904169</v>
      </c>
      <c r="T33" s="13">
        <f>'1'!T38/'1'!T33*100-100</f>
        <v>7.7269503119005094</v>
      </c>
      <c r="U33" s="17"/>
    </row>
    <row r="34" spans="1:21" s="18" customFormat="1" ht="20.100000000000001" customHeight="1" x14ac:dyDescent="0.15">
      <c r="A34" s="21" t="s">
        <v>12</v>
      </c>
      <c r="B34" s="14">
        <f>'1'!B39/'1'!B34*100-100</f>
        <v>4.1024830844377078</v>
      </c>
      <c r="C34" s="14">
        <f>'1'!C39/'1'!C34*100-100</f>
        <v>1.8180410397662143</v>
      </c>
      <c r="D34" s="14">
        <f>'1'!D39/'1'!D34*100-100</f>
        <v>3.9467539855255325</v>
      </c>
      <c r="E34" s="14">
        <f>'1'!E39/'1'!E34*100-100</f>
        <v>7.2238044195928239</v>
      </c>
      <c r="F34" s="14">
        <f>'1'!F39/'1'!F34*100-100</f>
        <v>7.7887989001679045</v>
      </c>
      <c r="G34" s="14">
        <f>'1'!G39/'1'!G34*100-100</f>
        <v>6.5747583012357893</v>
      </c>
      <c r="H34" s="14">
        <f>'1'!H39/'1'!H34*100-100</f>
        <v>3.9618558381811795</v>
      </c>
      <c r="I34" s="14">
        <f>'1'!I39/'1'!I34*100-100</f>
        <v>5.483008684578536</v>
      </c>
      <c r="J34" s="14">
        <f>'1'!J39/'1'!J34*100-100</f>
        <v>8.5948706079921351</v>
      </c>
      <c r="K34" s="14">
        <f>'1'!K39/'1'!K34*100-100</f>
        <v>9.7614437501918729</v>
      </c>
      <c r="L34" s="14">
        <f>'1'!L39/'1'!L34*100-100</f>
        <v>5.642752498239517</v>
      </c>
      <c r="M34" s="14">
        <f>'1'!M39/'1'!M34*100-100</f>
        <v>6.8597926581923474</v>
      </c>
      <c r="N34" s="14">
        <f>'1'!N39/'1'!N34*100-100</f>
        <v>3.1866690439837271</v>
      </c>
      <c r="O34" s="14">
        <f>'1'!O39/'1'!O34*100-100</f>
        <v>3.9794101366555736</v>
      </c>
      <c r="P34" s="14">
        <f>'1'!P39/'1'!P34*100-100</f>
        <v>6.5414936205488772</v>
      </c>
      <c r="Q34" s="14">
        <f>'1'!Q39/'1'!Q34*100-100</f>
        <v>4.5983989459951857</v>
      </c>
      <c r="R34" s="14">
        <f>'1'!R39/'1'!R34*100-100</f>
        <v>4.7324056168423851</v>
      </c>
      <c r="S34" s="14">
        <f>'1'!S39/'1'!S34*100-100</f>
        <v>9.6503238910284495</v>
      </c>
      <c r="T34" s="14">
        <f>'1'!T39/'1'!T34*100-100</f>
        <v>5.8385269935421036</v>
      </c>
      <c r="U34" s="17"/>
    </row>
    <row r="35" spans="1:21" s="18" customFormat="1" ht="20.100000000000001" customHeight="1" x14ac:dyDescent="0.15">
      <c r="A35" s="21" t="s">
        <v>41</v>
      </c>
      <c r="B35" s="14">
        <f>'1'!B40/'1'!B35*100-100</f>
        <v>8.0412108470821977</v>
      </c>
      <c r="C35" s="14">
        <f>'1'!C40/'1'!C35*100-100</f>
        <v>4.336654400487248</v>
      </c>
      <c r="D35" s="14">
        <f>'1'!D40/'1'!D35*100-100</f>
        <v>6.2545480046394033</v>
      </c>
      <c r="E35" s="14">
        <f>'1'!E40/'1'!E35*100-100</f>
        <v>14.881072598475399</v>
      </c>
      <c r="F35" s="14">
        <f>'1'!F40/'1'!F35*100-100</f>
        <v>20.395421557189792</v>
      </c>
      <c r="G35" s="14">
        <f>'1'!G40/'1'!G35*100-100</f>
        <v>8.1475051815473165</v>
      </c>
      <c r="H35" s="14">
        <f>'1'!H40/'1'!H35*100-100</f>
        <v>4.0908700899805694</v>
      </c>
      <c r="I35" s="14">
        <f>'1'!I40/'1'!I35*100-100</f>
        <v>8.8067957797212557</v>
      </c>
      <c r="J35" s="14">
        <f>'1'!J40/'1'!J35*100-100</f>
        <v>0.80429902876932147</v>
      </c>
      <c r="K35" s="14">
        <f>'1'!K40/'1'!K35*100-100</f>
        <v>15.163221450640592</v>
      </c>
      <c r="L35" s="14">
        <f>'1'!L40/'1'!L35*100-100</f>
        <v>4.9998913232999485</v>
      </c>
      <c r="M35" s="14">
        <f>'1'!M40/'1'!M35*100-100</f>
        <v>7.4902943583625898</v>
      </c>
      <c r="N35" s="14">
        <f>'1'!N40/'1'!N35*100-100</f>
        <v>2.6100020834314677</v>
      </c>
      <c r="O35" s="14">
        <f>'1'!O40/'1'!O35*100-100</f>
        <v>3.4049400493806843</v>
      </c>
      <c r="P35" s="14">
        <f>'1'!P40/'1'!P35*100-100</f>
        <v>8.5735608177391498</v>
      </c>
      <c r="Q35" s="14">
        <f>'1'!Q40/'1'!Q35*100-100</f>
        <v>10.283575173665668</v>
      </c>
      <c r="R35" s="14">
        <f>'1'!R40/'1'!R35*100-100</f>
        <v>4.3014683989269145</v>
      </c>
      <c r="S35" s="14">
        <f>'1'!S40/'1'!S35*100-100</f>
        <v>13.497109963592479</v>
      </c>
      <c r="T35" s="14">
        <f>'1'!T40/'1'!T35*100-100</f>
        <v>8.0034219885263269</v>
      </c>
      <c r="U35" s="17"/>
    </row>
    <row r="36" spans="1:21" s="18" customFormat="1" ht="20.100000000000001" customHeight="1" x14ac:dyDescent="0.15">
      <c r="A36" s="21" t="s">
        <v>42</v>
      </c>
      <c r="B36" s="14">
        <f>'1'!B41/'1'!B36*100-100</f>
        <v>6.0517470217196205</v>
      </c>
      <c r="C36" s="14">
        <f>'1'!C41/'1'!C36*100-100</f>
        <v>6.9629670358654323</v>
      </c>
      <c r="D36" s="14">
        <f>'1'!D41/'1'!D36*100-100</f>
        <v>7.7128931517665364</v>
      </c>
      <c r="E36" s="14">
        <f>'1'!E41/'1'!E36*100-100</f>
        <v>17.660847717142829</v>
      </c>
      <c r="F36" s="14">
        <f>'1'!F41/'1'!F36*100-100</f>
        <v>22.176876985073164</v>
      </c>
      <c r="G36" s="14">
        <f>'1'!G41/'1'!G36*100-100</f>
        <v>7.7637432425456296</v>
      </c>
      <c r="H36" s="14">
        <f>'1'!H41/'1'!H36*100-100</f>
        <v>4.9364411885387085</v>
      </c>
      <c r="I36" s="14">
        <f>'1'!I41/'1'!I36*100-100</f>
        <v>7.9167680371991622</v>
      </c>
      <c r="J36" s="14">
        <f>'1'!J41/'1'!J36*100-100</f>
        <v>6.8981827321150035</v>
      </c>
      <c r="K36" s="14">
        <f>'1'!K41/'1'!K36*100-100</f>
        <v>11.972511070025391</v>
      </c>
      <c r="L36" s="14">
        <f>'1'!L41/'1'!L36*100-100</f>
        <v>4.7233921440519566</v>
      </c>
      <c r="M36" s="14">
        <f>'1'!M41/'1'!M36*100-100</f>
        <v>4.7306537194390614</v>
      </c>
      <c r="N36" s="14">
        <f>'1'!N41/'1'!N36*100-100</f>
        <v>5.7268841588547872</v>
      </c>
      <c r="O36" s="14">
        <f>'1'!O41/'1'!O36*100-100</f>
        <v>3.9744171879136729</v>
      </c>
      <c r="P36" s="14">
        <f>'1'!P41/'1'!P36*100-100</f>
        <v>9.3081136177768968</v>
      </c>
      <c r="Q36" s="14">
        <f>'1'!Q41/'1'!Q36*100-100</f>
        <v>19.895428815803484</v>
      </c>
      <c r="R36" s="14">
        <f>'1'!R41/'1'!R36*100-100</f>
        <v>3.3409389236946083</v>
      </c>
      <c r="S36" s="14">
        <f>'1'!S41/'1'!S36*100-100</f>
        <v>7.8401642209135218</v>
      </c>
      <c r="T36" s="14">
        <f>'1'!T41/'1'!T36*100-100</f>
        <v>8.1892802490373953</v>
      </c>
      <c r="U36" s="17"/>
    </row>
    <row r="37" spans="1:21" s="18" customFormat="1" ht="20.100000000000001" customHeight="1" x14ac:dyDescent="0.15">
      <c r="A37" s="21" t="s">
        <v>43</v>
      </c>
      <c r="B37" s="14">
        <f>'1'!B42/'1'!B37*100-100</f>
        <v>11.794789869155608</v>
      </c>
      <c r="C37" s="14">
        <f>'1'!C42/'1'!C37*100-100</f>
        <v>11.075056187107535</v>
      </c>
      <c r="D37" s="14">
        <f>'1'!D42/'1'!D37*100-100</f>
        <v>8.6716520649178648</v>
      </c>
      <c r="E37" s="14">
        <f>'1'!E42/'1'!E37*100-100</f>
        <v>23.163536247288931</v>
      </c>
      <c r="F37" s="14">
        <f>'1'!F42/'1'!F37*100-100</f>
        <v>24.968267247198455</v>
      </c>
      <c r="G37" s="14">
        <f>'1'!G42/'1'!G37*100-100</f>
        <v>7.5844425076868447</v>
      </c>
      <c r="H37" s="14">
        <f>'1'!H42/'1'!H37*100-100</f>
        <v>6.1218029124965341</v>
      </c>
      <c r="I37" s="14">
        <f>'1'!I42/'1'!I37*100-100</f>
        <v>5.5872113150371376</v>
      </c>
      <c r="J37" s="14">
        <f>'1'!J42/'1'!J37*100-100</f>
        <v>4.8531208870442839</v>
      </c>
      <c r="K37" s="14">
        <f>'1'!K42/'1'!K37*100-100</f>
        <v>9.6019681107287482</v>
      </c>
      <c r="L37" s="14">
        <f>'1'!L42/'1'!L37*100-100</f>
        <v>4.9050958817587968</v>
      </c>
      <c r="M37" s="14">
        <f>'1'!M42/'1'!M37*100-100</f>
        <v>2.6668989880623997</v>
      </c>
      <c r="N37" s="14">
        <f>'1'!N42/'1'!N37*100-100</f>
        <v>5.1756485168135953</v>
      </c>
      <c r="O37" s="14">
        <f>'1'!O42/'1'!O37*100-100</f>
        <v>7.3760335631114486</v>
      </c>
      <c r="P37" s="14">
        <f>'1'!P42/'1'!P37*100-100</f>
        <v>10.791818939011662</v>
      </c>
      <c r="Q37" s="14">
        <f>'1'!Q42/'1'!Q37*100-100</f>
        <v>13.450450295267103</v>
      </c>
      <c r="R37" s="14">
        <f>'1'!R42/'1'!R37*100-100</f>
        <v>9.2131696968968129</v>
      </c>
      <c r="S37" s="14">
        <f>'1'!S42/'1'!S37*100-100</f>
        <v>3.6288696035582149</v>
      </c>
      <c r="T37" s="14">
        <f>'1'!T42/'1'!T37*100-100</f>
        <v>8.831075889472757</v>
      </c>
      <c r="U37" s="17"/>
    </row>
    <row r="38" spans="1:21" s="18" customFormat="1" ht="20.100000000000001" customHeight="1" x14ac:dyDescent="0.15">
      <c r="A38" s="22">
        <v>2020</v>
      </c>
      <c r="B38" s="15">
        <f>'1'!B43/'1'!B38*100-100</f>
        <v>6.5936623024147991</v>
      </c>
      <c r="C38" s="15">
        <f>'1'!C43/'1'!C38*100-100</f>
        <v>-6.0235786100672044</v>
      </c>
      <c r="D38" s="15">
        <f>'1'!D43/'1'!D38*100-100</f>
        <v>3.2072008947486381</v>
      </c>
      <c r="E38" s="15">
        <f>'1'!E43/'1'!E38*100-100</f>
        <v>3.517290336960869</v>
      </c>
      <c r="F38" s="15">
        <f>'1'!F43/'1'!F38*100-100</f>
        <v>2.3770634189869639</v>
      </c>
      <c r="G38" s="15">
        <f>'1'!G43/'1'!G38*100-100</f>
        <v>3.4189792303629218</v>
      </c>
      <c r="H38" s="15">
        <f>'1'!H43/'1'!H38*100-100</f>
        <v>-4.9669800987432495</v>
      </c>
      <c r="I38" s="15">
        <f>'1'!I43/'1'!I38*100-100</f>
        <v>-23.119220554794722</v>
      </c>
      <c r="J38" s="15">
        <f>'1'!J43/'1'!J38*100-100</f>
        <v>0.43649011815456618</v>
      </c>
      <c r="K38" s="15">
        <f>'1'!K43/'1'!K38*100-100</f>
        <v>2.8300501069476383</v>
      </c>
      <c r="L38" s="15">
        <f>'1'!L43/'1'!L38*100-100</f>
        <v>3.5229020834157865</v>
      </c>
      <c r="M38" s="15">
        <f>'1'!M43/'1'!M38*100-100</f>
        <v>-1.2864998735181956</v>
      </c>
      <c r="N38" s="15">
        <f>'1'!N43/'1'!N38*100-100</f>
        <v>-1.88647948994128</v>
      </c>
      <c r="O38" s="15">
        <f>'1'!O43/'1'!O38*100-100</f>
        <v>3.8549482477215662</v>
      </c>
      <c r="P38" s="15">
        <f>'1'!P43/'1'!P38*100-100</f>
        <v>2.9529022641361991</v>
      </c>
      <c r="Q38" s="15">
        <f>'1'!Q43/'1'!Q38*100-100</f>
        <v>3.7192351247963558</v>
      </c>
      <c r="R38" s="15">
        <f>'1'!R43/'1'!R38*100-100</f>
        <v>-9.0203374512544912</v>
      </c>
      <c r="S38" s="15">
        <f>'1'!S43/'1'!S38*100-100</f>
        <v>-5.7347527316234448</v>
      </c>
      <c r="T38" s="15">
        <f>'1'!T43/'1'!T38*100-100</f>
        <v>1.0354832954892572</v>
      </c>
      <c r="U38" s="17"/>
    </row>
    <row r="39" spans="1:21" s="18" customFormat="1" ht="20.100000000000001" customHeight="1" x14ac:dyDescent="0.15">
      <c r="A39" s="19" t="s">
        <v>12</v>
      </c>
      <c r="B39" s="11">
        <f>'1'!B44/'1'!B39*100-100</f>
        <v>12.443516029667762</v>
      </c>
      <c r="C39" s="11">
        <f>'1'!C44/'1'!C39*100-100</f>
        <v>-9.4629288097820563E-2</v>
      </c>
      <c r="D39" s="11">
        <f>'1'!D44/'1'!D39*100-100</f>
        <v>2.4907638735242301</v>
      </c>
      <c r="E39" s="11">
        <f>'1'!E44/'1'!E39*100-100</f>
        <v>13.657064089567527</v>
      </c>
      <c r="F39" s="11">
        <f>'1'!F44/'1'!F39*100-100</f>
        <v>11.7293286331508</v>
      </c>
      <c r="G39" s="11">
        <f>'1'!G44/'1'!G39*100-100</f>
        <v>4.2166056551960764</v>
      </c>
      <c r="H39" s="11">
        <f>'1'!H44/'1'!H39*100-100</f>
        <v>-1.3885155289150788</v>
      </c>
      <c r="I39" s="11">
        <f>'1'!I44/'1'!I39*100-100</f>
        <v>-5.4593285496444963</v>
      </c>
      <c r="J39" s="11">
        <f>'1'!J44/'1'!J39*100-100</f>
        <v>0.32349403754983541</v>
      </c>
      <c r="K39" s="11">
        <f>'1'!K44/'1'!K39*100-100</f>
        <v>4.9002970360645577</v>
      </c>
      <c r="L39" s="11">
        <f>'1'!L44/'1'!L39*100-100</f>
        <v>4.3014283534363926</v>
      </c>
      <c r="M39" s="11">
        <f>'1'!M44/'1'!M39*100-100</f>
        <v>2.5088166007421648</v>
      </c>
      <c r="N39" s="11">
        <f>'1'!N44/'1'!N39*100-100</f>
        <v>1.0427276452337679</v>
      </c>
      <c r="O39" s="11">
        <f>'1'!O44/'1'!O39*100-100</f>
        <v>6.8920377922818687</v>
      </c>
      <c r="P39" s="11">
        <f>'1'!P44/'1'!P39*100-100</f>
        <v>2.1008024972589681</v>
      </c>
      <c r="Q39" s="11">
        <f>'1'!Q44/'1'!Q39*100-100</f>
        <v>9.5754451247039469</v>
      </c>
      <c r="R39" s="11">
        <f>'1'!R44/'1'!R39*100-100</f>
        <v>-2.0134684879866427</v>
      </c>
      <c r="S39" s="11">
        <f>'1'!S44/'1'!S39*100-100</f>
        <v>1.5817244145669491</v>
      </c>
      <c r="T39" s="11">
        <f>'1'!T44/'1'!T39*100-100</f>
        <v>4.3283100513070565</v>
      </c>
      <c r="U39" s="17"/>
    </row>
    <row r="40" spans="1:21" s="18" customFormat="1" ht="20.100000000000001" customHeight="1" x14ac:dyDescent="0.15">
      <c r="A40" s="19" t="s">
        <v>41</v>
      </c>
      <c r="B40" s="11">
        <f>'1'!B45/'1'!B40*100-100</f>
        <v>6.106908141396957</v>
      </c>
      <c r="C40" s="11">
        <f>'1'!C45/'1'!C40*100-100</f>
        <v>-31.172293518918579</v>
      </c>
      <c r="D40" s="11">
        <f>'1'!D45/'1'!D40*100-100</f>
        <v>-4.342398174891386</v>
      </c>
      <c r="E40" s="11">
        <f>'1'!E45/'1'!E40*100-100</f>
        <v>-5.3050683738486129</v>
      </c>
      <c r="F40" s="11">
        <f>'1'!F45/'1'!F40*100-100</f>
        <v>-2.6647872971567068</v>
      </c>
      <c r="G40" s="11">
        <f>'1'!G45/'1'!G40*100-100</f>
        <v>-4.1841993245184028</v>
      </c>
      <c r="H40" s="11">
        <f>'1'!H45/'1'!H40*100-100</f>
        <v>-24.287010004011208</v>
      </c>
      <c r="I40" s="11">
        <f>'1'!I45/'1'!I40*100-100</f>
        <v>-42.050868861652923</v>
      </c>
      <c r="J40" s="11">
        <f>'1'!J45/'1'!J40*100-100</f>
        <v>-1.7568141175354839</v>
      </c>
      <c r="K40" s="11">
        <f>'1'!K45/'1'!K40*100-100</f>
        <v>-4.5361572993343202</v>
      </c>
      <c r="L40" s="11">
        <f>'1'!L45/'1'!L40*100-100</f>
        <v>2.7473602465784239</v>
      </c>
      <c r="M40" s="11">
        <f>'1'!M45/'1'!M40*100-100</f>
        <v>-6.8677472129085118</v>
      </c>
      <c r="N40" s="11">
        <f>'1'!N45/'1'!N40*100-100</f>
        <v>-9.1490173541277926</v>
      </c>
      <c r="O40" s="11">
        <f>'1'!O45/'1'!O40*100-100</f>
        <v>4.5963635687769084</v>
      </c>
      <c r="P40" s="11">
        <f>'1'!P45/'1'!P40*100-100</f>
        <v>3.1813206107502907</v>
      </c>
      <c r="Q40" s="11">
        <f>'1'!Q45/'1'!Q40*100-100</f>
        <v>-10.514616455017077</v>
      </c>
      <c r="R40" s="11">
        <f>'1'!R45/'1'!R40*100-100</f>
        <v>-22.605286370018902</v>
      </c>
      <c r="S40" s="11">
        <f>'1'!S45/'1'!S40*100-100</f>
        <v>-21.71226544730176</v>
      </c>
      <c r="T40" s="11">
        <f>'1'!T45/'1'!T40*100-100</f>
        <v>-6.0893847842140758</v>
      </c>
      <c r="U40" s="17"/>
    </row>
    <row r="41" spans="1:21" s="18" customFormat="1" ht="20.100000000000001" customHeight="1" x14ac:dyDescent="0.15">
      <c r="A41" s="19" t="s">
        <v>42</v>
      </c>
      <c r="B41" s="11">
        <f>'1'!B46/'1'!B41*100-100</f>
        <v>6.6266531436284311</v>
      </c>
      <c r="C41" s="11">
        <f>'1'!C46/'1'!C41*100-100</f>
        <v>-1.3120767034478149</v>
      </c>
      <c r="D41" s="11">
        <f>'1'!D46/'1'!D41*100-100</f>
        <v>7.1594746553055018</v>
      </c>
      <c r="E41" s="11">
        <f>'1'!E46/'1'!E41*100-100</f>
        <v>2.0314220121935307</v>
      </c>
      <c r="F41" s="11">
        <f>'1'!F46/'1'!F41*100-100</f>
        <v>1.1193955666768005</v>
      </c>
      <c r="G41" s="11">
        <f>'1'!G46/'1'!G41*100-100</f>
        <v>6.4898654061803001</v>
      </c>
      <c r="H41" s="11">
        <f>'1'!H46/'1'!H41*100-100</f>
        <v>-2.8811788464098811</v>
      </c>
      <c r="I41" s="11">
        <f>'1'!I46/'1'!I41*100-100</f>
        <v>-29.511485355587126</v>
      </c>
      <c r="J41" s="11">
        <f>'1'!J46/'1'!J41*100-100</f>
        <v>1.6522605233353147</v>
      </c>
      <c r="K41" s="11">
        <f>'1'!K46/'1'!K41*100-100</f>
        <v>5.2134525950132229</v>
      </c>
      <c r="L41" s="11">
        <f>'1'!L46/'1'!L41*100-100</f>
        <v>3.2712672161350724</v>
      </c>
      <c r="M41" s="11">
        <f>'1'!M46/'1'!M41*100-100</f>
        <v>-3.6220743329290883</v>
      </c>
      <c r="N41" s="11">
        <f>'1'!N46/'1'!N41*100-100</f>
        <v>-5.0580537339928924</v>
      </c>
      <c r="O41" s="11">
        <f>'1'!O46/'1'!O41*100-100</f>
        <v>2.8928134889514325</v>
      </c>
      <c r="P41" s="11">
        <f>'1'!P46/'1'!P41*100-100</f>
        <v>2.5736175525421032</v>
      </c>
      <c r="Q41" s="11">
        <f>'1'!Q46/'1'!Q41*100-100</f>
        <v>1.9921699626137297</v>
      </c>
      <c r="R41" s="11">
        <f>'1'!R46/'1'!R41*100-100</f>
        <v>-11.09821677482536</v>
      </c>
      <c r="S41" s="11">
        <f>'1'!S46/'1'!S41*100-100</f>
        <v>-5.8485683376649007</v>
      </c>
      <c r="T41" s="11">
        <f>'1'!T46/'1'!T41*100-100</f>
        <v>1.6969792421043195</v>
      </c>
      <c r="U41" s="17"/>
    </row>
    <row r="42" spans="1:21" s="18" customFormat="1" ht="20.100000000000001" customHeight="1" x14ac:dyDescent="0.15">
      <c r="A42" s="19" t="s">
        <v>43</v>
      </c>
      <c r="B42" s="11">
        <f>'1'!B47/'1'!B42*100-100</f>
        <v>1.0243198840424128</v>
      </c>
      <c r="C42" s="11">
        <f>'1'!C47/'1'!C42*100-100</f>
        <v>9.4477836261943366</v>
      </c>
      <c r="D42" s="12">
        <f>'1'!D47/'1'!D42*100-100</f>
        <v>7.4871807225331821</v>
      </c>
      <c r="E42" s="11">
        <f>'1'!E47/'1'!E42*100-100</f>
        <v>3.68645017312204</v>
      </c>
      <c r="F42" s="12">
        <f>'1'!F47/'1'!F42*100-100</f>
        <v>1.1342207112050744</v>
      </c>
      <c r="G42" s="11">
        <f>'1'!G47/'1'!G42*100-100</f>
        <v>6.875193943955594</v>
      </c>
      <c r="H42" s="11">
        <f>'1'!H47/'1'!H42*100-100</f>
        <v>7.9716076405733389</v>
      </c>
      <c r="I42" s="12">
        <f>'1'!I47/'1'!I42*100-100</f>
        <v>-15.054061379076202</v>
      </c>
      <c r="J42" s="11">
        <f>'1'!J47/'1'!J42*100-100</f>
        <v>1.4637956163773538</v>
      </c>
      <c r="K42" s="12">
        <f>'1'!K47/'1'!K42*100-100</f>
        <v>5.7118199501057205</v>
      </c>
      <c r="L42" s="11">
        <f>'1'!L47/'1'!L42*100-100</f>
        <v>3.7757057648742887</v>
      </c>
      <c r="M42" s="11">
        <f>'1'!M47/'1'!M42*100-100</f>
        <v>2.6377471158979944</v>
      </c>
      <c r="N42" s="11">
        <f>'1'!N47/'1'!N42*100-100</f>
        <v>4.8934865008805275</v>
      </c>
      <c r="O42" s="11">
        <f>'1'!O47/'1'!O42*100-100</f>
        <v>1.9173626946089541</v>
      </c>
      <c r="P42" s="11">
        <f>'1'!P47/'1'!P42*100-100</f>
        <v>4.1600644265228794</v>
      </c>
      <c r="Q42" s="11">
        <f>'1'!Q47/'1'!Q42*100-100</f>
        <v>13.607146890983344</v>
      </c>
      <c r="R42" s="11">
        <f>'1'!R47/'1'!R42*100-100</f>
        <v>-0.96845636466566987</v>
      </c>
      <c r="S42" s="11">
        <f>'1'!S47/'1'!S42*100-100</f>
        <v>3.528550027386018</v>
      </c>
      <c r="T42" s="11">
        <f>'1'!T47/'1'!T42*100-100</f>
        <v>3.9880804583817877</v>
      </c>
      <c r="U42" s="17"/>
    </row>
    <row r="43" spans="1:21" s="18" customFormat="1" ht="20.100000000000001" customHeight="1" x14ac:dyDescent="0.15">
      <c r="A43" s="20">
        <v>2021</v>
      </c>
      <c r="B43" s="13">
        <f>'1'!B48/'1'!B43*100-100</f>
        <v>2.9734080244174095</v>
      </c>
      <c r="C43" s="13">
        <f>'1'!C48/'1'!C43*100-100</f>
        <v>23.637633731928915</v>
      </c>
      <c r="D43" s="13">
        <f>'1'!D48/'1'!D43*100-100</f>
        <v>9.9920807411625958</v>
      </c>
      <c r="E43" s="13">
        <f>'1'!E48/'1'!E43*100-100</f>
        <v>4.6050092433813177</v>
      </c>
      <c r="F43" s="13">
        <f>'1'!F48/'1'!F43*100-100</f>
        <v>15.361015750059764</v>
      </c>
      <c r="G43" s="13">
        <f>'1'!G48/'1'!G43*100-100</f>
        <v>13.485064346861591</v>
      </c>
      <c r="H43" s="13">
        <f>'1'!H48/'1'!H43*100-100</f>
        <v>15.584405790568283</v>
      </c>
      <c r="I43" s="13">
        <f>'1'!I48/'1'!I43*100-100</f>
        <v>22.633790850401397</v>
      </c>
      <c r="J43" s="13">
        <f>'1'!J48/'1'!J43*100-100</f>
        <v>5.7342078282056548</v>
      </c>
      <c r="K43" s="13">
        <f>'1'!K48/'1'!K43*100-100</f>
        <v>9.4477199229509523</v>
      </c>
      <c r="L43" s="13">
        <f>'1'!L48/'1'!L43*100-100</f>
        <v>6.1934468487488772</v>
      </c>
      <c r="M43" s="13">
        <f>'1'!M48/'1'!M43*100-100</f>
        <v>12.13018678681091</v>
      </c>
      <c r="N43" s="13">
        <f>'1'!N48/'1'!N43*100-100</f>
        <v>15.325363442497192</v>
      </c>
      <c r="O43" s="13">
        <f>'1'!O48/'1'!O43*100-100</f>
        <v>5.3967616594518404</v>
      </c>
      <c r="P43" s="13">
        <f>'1'!P48/'1'!P43*100-100</f>
        <v>5.630022883834755</v>
      </c>
      <c r="Q43" s="13">
        <f>'1'!Q48/'1'!Q43*100-100</f>
        <v>24.643319394319434</v>
      </c>
      <c r="R43" s="13">
        <f>'1'!R48/'1'!R43*100-100</f>
        <v>9.2162296993290909</v>
      </c>
      <c r="S43" s="13">
        <f>'1'!S48/'1'!S43*100-100</f>
        <v>29.144227836246472</v>
      </c>
      <c r="T43" s="13">
        <f>'1'!T48/'1'!T43*100-100</f>
        <v>11.424006443963179</v>
      </c>
      <c r="U43" s="17"/>
    </row>
    <row r="44" spans="1:21" s="18" customFormat="1" ht="20.100000000000001" customHeight="1" x14ac:dyDescent="0.15">
      <c r="A44" s="21" t="s">
        <v>12</v>
      </c>
      <c r="B44" s="14">
        <f>'1'!B49/'1'!B44*100-100</f>
        <v>0.27867743686383051</v>
      </c>
      <c r="C44" s="14">
        <f>'1'!C49/'1'!C44*100-100</f>
        <v>14.509063850303036</v>
      </c>
      <c r="D44" s="14">
        <f>'1'!D49/'1'!D44*100-100</f>
        <v>7.0147024184606295</v>
      </c>
      <c r="E44" s="14">
        <f>'1'!E49/'1'!E44*100-100</f>
        <v>2.9673495494012343</v>
      </c>
      <c r="F44" s="14">
        <f>'1'!F49/'1'!F44*100-100</f>
        <v>15.153005041496087</v>
      </c>
      <c r="G44" s="14">
        <f>'1'!G49/'1'!G44*100-100</f>
        <v>12.060763088520559</v>
      </c>
      <c r="H44" s="14">
        <f>'1'!H49/'1'!H44*100-100</f>
        <v>6.9727507215524582</v>
      </c>
      <c r="I44" s="14">
        <f>'1'!I49/'1'!I44*100-100</f>
        <v>2.340110479270237</v>
      </c>
      <c r="J44" s="14">
        <f>'1'!J49/'1'!J44*100-100</f>
        <v>4.8990035800371459</v>
      </c>
      <c r="K44" s="14">
        <f>'1'!K49/'1'!K44*100-100</f>
        <v>6.7600965726236808</v>
      </c>
      <c r="L44" s="14">
        <f>'1'!L49/'1'!L44*100-100</f>
        <v>4.485823115485573</v>
      </c>
      <c r="M44" s="14">
        <f>'1'!M49/'1'!M44*100-100</f>
        <v>8.0043887457642171</v>
      </c>
      <c r="N44" s="14">
        <f>'1'!N49/'1'!N44*100-100</f>
        <v>8.7492044501029227</v>
      </c>
      <c r="O44" s="14">
        <f>'1'!O49/'1'!O44*100-100</f>
        <v>4.2254722680374499</v>
      </c>
      <c r="P44" s="14">
        <f>'1'!P49/'1'!P44*100-100</f>
        <v>9.505550381411652</v>
      </c>
      <c r="Q44" s="14">
        <f>'1'!Q49/'1'!Q44*100-100</f>
        <v>18.185126027229742</v>
      </c>
      <c r="R44" s="14">
        <f>'1'!R49/'1'!R44*100-100</f>
        <v>0.27627972403585943</v>
      </c>
      <c r="S44" s="14">
        <f>'1'!S49/'1'!S44*100-100</f>
        <v>12.219511946279567</v>
      </c>
      <c r="T44" s="14">
        <f>'1'!T49/'1'!T44*100-100</f>
        <v>7.5761300893209835</v>
      </c>
      <c r="U44" s="17"/>
    </row>
    <row r="45" spans="1:21" s="18" customFormat="1" ht="20.100000000000001" customHeight="1" x14ac:dyDescent="0.15">
      <c r="A45" s="21" t="s">
        <v>41</v>
      </c>
      <c r="B45" s="14">
        <f>'1'!B50/'1'!B45*100-100</f>
        <v>3.8838600937369989</v>
      </c>
      <c r="C45" s="14">
        <f>'1'!C50/'1'!C45*100-100</f>
        <v>65.670837943152662</v>
      </c>
      <c r="D45" s="14">
        <f>'1'!D50/'1'!D45*100-100</f>
        <v>19.823494189254347</v>
      </c>
      <c r="E45" s="14">
        <f>'1'!E50/'1'!E45*100-100</f>
        <v>15.70181234122181</v>
      </c>
      <c r="F45" s="14">
        <f>'1'!F50/'1'!F45*100-100</f>
        <v>18.179842678559439</v>
      </c>
      <c r="G45" s="14">
        <f>'1'!G50/'1'!G45*100-100</f>
        <v>20.608810766938262</v>
      </c>
      <c r="H45" s="14">
        <f>'1'!H50/'1'!H45*100-100</f>
        <v>35.03542360638815</v>
      </c>
      <c r="I45" s="14">
        <f>'1'!I50/'1'!I45*100-100</f>
        <v>66.736049768530648</v>
      </c>
      <c r="J45" s="14">
        <f>'1'!J50/'1'!J45*100-100</f>
        <v>8.5645798099188255</v>
      </c>
      <c r="K45" s="14">
        <f>'1'!K50/'1'!K45*100-100</f>
        <v>12.284139761681416</v>
      </c>
      <c r="L45" s="14">
        <f>'1'!L50/'1'!L45*100-100</f>
        <v>5.9912124154803905</v>
      </c>
      <c r="M45" s="14">
        <f>'1'!M50/'1'!M45*100-100</f>
        <v>16.806747117357503</v>
      </c>
      <c r="N45" s="14">
        <f>'1'!N50/'1'!N45*100-100</f>
        <v>24.364770829607636</v>
      </c>
      <c r="O45" s="14">
        <f>'1'!O50/'1'!O45*100-100</f>
        <v>5.2237767426966712</v>
      </c>
      <c r="P45" s="14">
        <f>'1'!P50/'1'!P45*100-100</f>
        <v>5.8562273308323256</v>
      </c>
      <c r="Q45" s="14">
        <f>'1'!Q50/'1'!Q45*100-100</f>
        <v>47.097993445412158</v>
      </c>
      <c r="R45" s="14">
        <f>'1'!R50/'1'!R45*100-100</f>
        <v>20.596512172574165</v>
      </c>
      <c r="S45" s="14">
        <f>'1'!S50/'1'!S45*100-100</f>
        <v>47.071456378991911</v>
      </c>
      <c r="T45" s="14">
        <f>'1'!T50/'1'!T45*100-100</f>
        <v>18.510104489684537</v>
      </c>
      <c r="U45" s="17"/>
    </row>
    <row r="46" spans="1:21" s="18" customFormat="1" ht="20.100000000000001" customHeight="1" x14ac:dyDescent="0.15">
      <c r="A46" s="21" t="s">
        <v>42</v>
      </c>
      <c r="B46" s="14">
        <f>'1'!B51/'1'!B46*100-100</f>
        <v>3.1489128620117981</v>
      </c>
      <c r="C46" s="14">
        <f>'1'!C51/'1'!C46*100-100</f>
        <v>19.654134505495165</v>
      </c>
      <c r="D46" s="14">
        <f>'1'!D51/'1'!D46*100-100</f>
        <v>7.8344965795342603</v>
      </c>
      <c r="E46" s="14">
        <f>'1'!E51/'1'!E46*100-100</f>
        <v>12.017595821650602</v>
      </c>
      <c r="F46" s="14">
        <f>'1'!F51/'1'!F46*100-100</f>
        <v>13.738240215953425</v>
      </c>
      <c r="G46" s="14">
        <f>'1'!G51/'1'!G46*100-100</f>
        <v>10.889852183884045</v>
      </c>
      <c r="H46" s="14">
        <f>'1'!H51/'1'!H46*100-100</f>
        <v>16.833619801262259</v>
      </c>
      <c r="I46" s="14">
        <f>'1'!I51/'1'!I46*100-100</f>
        <v>26.819215203360528</v>
      </c>
      <c r="J46" s="14">
        <f>'1'!J51/'1'!J46*100-100</f>
        <v>6.2363119751089613</v>
      </c>
      <c r="K46" s="14">
        <f>'1'!K51/'1'!K46*100-100</f>
        <v>8.2733306886614315</v>
      </c>
      <c r="L46" s="14">
        <f>'1'!L51/'1'!L46*100-100</f>
        <v>6.85026094011711</v>
      </c>
      <c r="M46" s="14">
        <f>'1'!M51/'1'!M46*100-100</f>
        <v>14.681132189505945</v>
      </c>
      <c r="N46" s="14">
        <f>'1'!N51/'1'!N46*100-100</f>
        <v>19.800458834423679</v>
      </c>
      <c r="O46" s="14">
        <f>'1'!O51/'1'!O46*100-100</f>
        <v>5.414855666450876</v>
      </c>
      <c r="P46" s="14">
        <f>'1'!P51/'1'!P46*100-100</f>
        <v>2.898816954946426</v>
      </c>
      <c r="Q46" s="14">
        <f>'1'!Q51/'1'!Q46*100-100</f>
        <v>25.46928041987826</v>
      </c>
      <c r="R46" s="14">
        <f>'1'!R51/'1'!R46*100-100</f>
        <v>10.645238464391667</v>
      </c>
      <c r="S46" s="14">
        <f>'1'!S51/'1'!S46*100-100</f>
        <v>34.474604821720078</v>
      </c>
      <c r="T46" s="14">
        <f>'1'!T51/'1'!T46*100-100</f>
        <v>11.26441002474148</v>
      </c>
      <c r="U46" s="17"/>
    </row>
    <row r="47" spans="1:21" s="18" customFormat="1" ht="20.100000000000001" customHeight="1" x14ac:dyDescent="0.15">
      <c r="A47" s="21" t="s">
        <v>43</v>
      </c>
      <c r="B47" s="14">
        <f>'1'!B52/'1'!B47*100-100</f>
        <v>4.9676969665094077</v>
      </c>
      <c r="C47" s="14">
        <f>'1'!C52/'1'!C47*100-100</f>
        <v>7.8328899750834182</v>
      </c>
      <c r="D47" s="14">
        <f>'1'!D52/'1'!D47*100-100</f>
        <v>6.3028928479211004</v>
      </c>
      <c r="E47" s="14">
        <f>'1'!E52/'1'!E47*100-100</f>
        <v>-8.6090852547089867</v>
      </c>
      <c r="F47" s="14">
        <f>'1'!F52/'1'!F47*100-100</f>
        <v>14.640349638013262</v>
      </c>
      <c r="G47" s="14">
        <f>'1'!G52/'1'!G47*100-100</f>
        <v>11.250469927359632</v>
      </c>
      <c r="H47" s="14">
        <f>'1'!H52/'1'!H47*100-100</f>
        <v>9.1716923814876452</v>
      </c>
      <c r="I47" s="14">
        <f>'1'!I52/'1'!I47*100-100</f>
        <v>11.352394862136819</v>
      </c>
      <c r="J47" s="14">
        <f>'1'!J52/'1'!J47*100-100</f>
        <v>3.4944099487443481</v>
      </c>
      <c r="K47" s="14">
        <f>'1'!K52/'1'!K47*100-100</f>
        <v>10.58096132610909</v>
      </c>
      <c r="L47" s="14">
        <f>'1'!L52/'1'!L47*100-100</f>
        <v>7.3899122877191417</v>
      </c>
      <c r="M47" s="14">
        <f>'1'!M52/'1'!M47*100-100</f>
        <v>9.6730795194021653</v>
      </c>
      <c r="N47" s="14">
        <f>'1'!N52/'1'!N47*100-100</f>
        <v>10.387690516186396</v>
      </c>
      <c r="O47" s="14">
        <f>'1'!O52/'1'!O47*100-100</f>
        <v>6.4158035386237628</v>
      </c>
      <c r="P47" s="14">
        <f>'1'!P52/'1'!P47*100-100</f>
        <v>4.1484965530715954</v>
      </c>
      <c r="Q47" s="14">
        <f>'1'!Q52/'1'!Q47*100-100</f>
        <v>12.911184121120669</v>
      </c>
      <c r="R47" s="14">
        <f>'1'!R52/'1'!R47*100-100</f>
        <v>7.8338001768747887</v>
      </c>
      <c r="S47" s="14">
        <f>'1'!S52/'1'!S47*100-100</f>
        <v>26.892035850260228</v>
      </c>
      <c r="T47" s="14">
        <f>'1'!T52/'1'!T47*100-100</f>
        <v>9.1963012763876861</v>
      </c>
      <c r="U47" s="17"/>
    </row>
    <row r="48" spans="1:21" s="18" customFormat="1" ht="20.100000000000001" customHeight="1" x14ac:dyDescent="0.15">
      <c r="A48" s="22" t="s">
        <v>44</v>
      </c>
      <c r="B48" s="15">
        <f>'1'!B53/'1'!B48*100-100</f>
        <v>9.71916983320844</v>
      </c>
      <c r="C48" s="15">
        <f>'1'!C53/'1'!C48*100-100</f>
        <v>15.052872037894033</v>
      </c>
      <c r="D48" s="15">
        <f>'1'!D53/'1'!D48*100-100</f>
        <v>12.051919404175763</v>
      </c>
      <c r="E48" s="15">
        <f>'1'!E53/'1'!E48*100-100</f>
        <v>12.146735512242117</v>
      </c>
      <c r="F48" s="15">
        <f>'1'!F53/'1'!F48*100-100</f>
        <v>14.576208644979232</v>
      </c>
      <c r="G48" s="15">
        <f>'1'!G53/'1'!G48*100-100</f>
        <v>14.294619613787532</v>
      </c>
      <c r="H48" s="15">
        <f>'1'!H53/'1'!H48*100-100</f>
        <v>12.810048355039825</v>
      </c>
      <c r="I48" s="15">
        <f>'1'!I53/'1'!I48*100-100</f>
        <v>19.790089247883387</v>
      </c>
      <c r="J48" s="15">
        <f>'1'!J53/'1'!J48*100-100</f>
        <v>2.8751745551590915</v>
      </c>
      <c r="K48" s="15">
        <f>'1'!K53/'1'!K48*100-100</f>
        <v>10.830534311251938</v>
      </c>
      <c r="L48" s="15">
        <f>'1'!L53/'1'!L48*100-100</f>
        <v>6.64163419104338</v>
      </c>
      <c r="M48" s="15">
        <f>'1'!M53/'1'!M48*100-100</f>
        <v>8.2405907435168189</v>
      </c>
      <c r="N48" s="15">
        <f>'1'!N53/'1'!N48*100-100</f>
        <v>14.398556353291681</v>
      </c>
      <c r="O48" s="15">
        <f>'1'!O53/'1'!O48*100-100</f>
        <v>8.1177749536786479</v>
      </c>
      <c r="P48" s="15">
        <f>'1'!P53/'1'!P48*100-100</f>
        <v>6.8361092038491336</v>
      </c>
      <c r="Q48" s="15">
        <f>'1'!Q53/'1'!Q48*100-100</f>
        <v>3.0805352117696145</v>
      </c>
      <c r="R48" s="15">
        <f>'1'!R53/'1'!R48*100-100</f>
        <v>7.2959981716885096</v>
      </c>
      <c r="S48" s="15">
        <f>'1'!S53/'1'!S48*100-100</f>
        <v>9.4752184880303076</v>
      </c>
      <c r="T48" s="15">
        <f>'1'!T53/'1'!T48*100-100</f>
        <v>10.823208594798132</v>
      </c>
      <c r="U48" s="17"/>
    </row>
    <row r="49" spans="1:21" s="18" customFormat="1" ht="20.100000000000001" customHeight="1" x14ac:dyDescent="0.15">
      <c r="A49" s="19" t="s">
        <v>12</v>
      </c>
      <c r="B49" s="11">
        <f>'1'!B54/'1'!B49*100-100</f>
        <v>6.3871200823680851</v>
      </c>
      <c r="C49" s="11">
        <f>'1'!C54/'1'!C49*100-100</f>
        <v>25.251799185051226</v>
      </c>
      <c r="D49" s="11">
        <f>'1'!D54/'1'!D49*100-100</f>
        <v>9.6044755900175289</v>
      </c>
      <c r="E49" s="11">
        <f>'1'!E54/'1'!E49*100-100</f>
        <v>3.8596500959220634</v>
      </c>
      <c r="F49" s="11">
        <f>'1'!F54/'1'!F49*100-100</f>
        <v>9.29619652644746</v>
      </c>
      <c r="G49" s="11">
        <f>'1'!G54/'1'!G49*100-100</f>
        <v>12.658201115243941</v>
      </c>
      <c r="H49" s="11">
        <f>'1'!H54/'1'!H49*100-100</f>
        <v>17.835980257114798</v>
      </c>
      <c r="I49" s="11">
        <f>'1'!I54/'1'!I49*100-100</f>
        <v>19.255006972812922</v>
      </c>
      <c r="J49" s="11">
        <f>'1'!J54/'1'!J49*100-100</f>
        <v>1.4395632781663892</v>
      </c>
      <c r="K49" s="11">
        <f>'1'!K54/'1'!K49*100-100</f>
        <v>6.9906941577763604</v>
      </c>
      <c r="L49" s="11">
        <f>'1'!L54/'1'!L49*100-100</f>
        <v>6.9916846067748821</v>
      </c>
      <c r="M49" s="11">
        <f>'1'!M54/'1'!M49*100-100</f>
        <v>7.9387747227676044</v>
      </c>
      <c r="N49" s="11">
        <f>'1'!N54/'1'!N49*100-100</f>
        <v>15.634549825982404</v>
      </c>
      <c r="O49" s="11">
        <f>'1'!O54/'1'!O49*100-100</f>
        <v>7.440897240823503</v>
      </c>
      <c r="P49" s="11">
        <f>'1'!P54/'1'!P49*100-100</f>
        <v>5.3478459560834466</v>
      </c>
      <c r="Q49" s="11">
        <f>'1'!Q54/'1'!Q49*100-100</f>
        <v>15.451282818546844</v>
      </c>
      <c r="R49" s="11">
        <f>'1'!R54/'1'!R49*100-100</f>
        <v>6.2993044689968087</v>
      </c>
      <c r="S49" s="11">
        <f>'1'!S54/'1'!S49*100-100</f>
        <v>19.348338790190425</v>
      </c>
      <c r="T49" s="11">
        <f>'1'!T54/'1'!T49*100-100</f>
        <v>10.192735073389784</v>
      </c>
      <c r="U49" s="17"/>
    </row>
    <row r="50" spans="1:21" s="18" customFormat="1" ht="20.100000000000001" customHeight="1" x14ac:dyDescent="0.15">
      <c r="A50" s="19" t="s">
        <v>41</v>
      </c>
      <c r="B50" s="11">
        <f>'1'!B55/'1'!B50*100-100</f>
        <v>7.9964744146887199</v>
      </c>
      <c r="C50" s="11">
        <f>'1'!C55/'1'!C50*100-100</f>
        <v>13.972839207411255</v>
      </c>
      <c r="D50" s="11">
        <f>'1'!D55/'1'!D50*100-100</f>
        <v>12.058245705317617</v>
      </c>
      <c r="E50" s="11">
        <f>'1'!E55/'1'!E50*100-100</f>
        <v>2.4709934461479151</v>
      </c>
      <c r="F50" s="11">
        <f>'1'!F55/'1'!F50*100-100</f>
        <v>12.575449928273486</v>
      </c>
      <c r="G50" s="11">
        <f>'1'!G55/'1'!G50*100-100</f>
        <v>15.796520733403739</v>
      </c>
      <c r="H50" s="11">
        <f>'1'!H55/'1'!H50*100-100</f>
        <v>13.339533278908178</v>
      </c>
      <c r="I50" s="11">
        <f>'1'!I55/'1'!I50*100-100</f>
        <v>19.301828956909901</v>
      </c>
      <c r="J50" s="11">
        <f>'1'!J55/'1'!J50*100-100</f>
        <v>6.1515779381994236</v>
      </c>
      <c r="K50" s="11">
        <f>'1'!K55/'1'!K50*100-100</f>
        <v>15.873567681933949</v>
      </c>
      <c r="L50" s="11">
        <f>'1'!L55/'1'!L50*100-100</f>
        <v>6.5517200160653886</v>
      </c>
      <c r="M50" s="11">
        <f>'1'!M55/'1'!M50*100-100</f>
        <v>9.1248851873106531</v>
      </c>
      <c r="N50" s="11">
        <f>'1'!N55/'1'!N50*100-100</f>
        <v>14.197375133407689</v>
      </c>
      <c r="O50" s="11">
        <f>'1'!O55/'1'!O50*100-100</f>
        <v>8.0217675230013441</v>
      </c>
      <c r="P50" s="11">
        <f>'1'!P55/'1'!P50*100-100</f>
        <v>11.701886805543225</v>
      </c>
      <c r="Q50" s="11">
        <f>'1'!Q55/'1'!Q50*100-100</f>
        <v>1.5182294809917636</v>
      </c>
      <c r="R50" s="11">
        <f>'1'!R55/'1'!R50*100-100</f>
        <v>9.6154208628572775</v>
      </c>
      <c r="S50" s="11">
        <f>'1'!S55/'1'!S50*100-100</f>
        <v>7.3373203541463567</v>
      </c>
      <c r="T50" s="11">
        <f>'1'!T55/'1'!T50*100-100</f>
        <v>11.064903374838167</v>
      </c>
      <c r="U50" s="17"/>
    </row>
    <row r="51" spans="1:21" s="18" customFormat="1" ht="20.100000000000001" customHeight="1" x14ac:dyDescent="0.15">
      <c r="A51" s="19" t="s">
        <v>42</v>
      </c>
      <c r="B51" s="11">
        <f>'1'!B56/'1'!B51*100-100</f>
        <v>13.514482670181138</v>
      </c>
      <c r="C51" s="11">
        <f>'1'!C56/'1'!C51*100-100</f>
        <v>7.1606265177445891</v>
      </c>
      <c r="D51" s="11">
        <f>'1'!D56/'1'!D51*100-100</f>
        <v>11.979802853128902</v>
      </c>
      <c r="E51" s="11">
        <f>'1'!E56/'1'!E51*100-100</f>
        <v>19.198192230053124</v>
      </c>
      <c r="F51" s="11">
        <f>'1'!F56/'1'!F51*100-100</f>
        <v>16.182309981006966</v>
      </c>
      <c r="G51" s="11">
        <f>'1'!G56/'1'!G51*100-100</f>
        <v>16.318546518812994</v>
      </c>
      <c r="H51" s="11">
        <f>'1'!H56/'1'!H51*100-100</f>
        <v>11.5083992798195</v>
      </c>
      <c r="I51" s="11">
        <f>'1'!I56/'1'!I51*100-100</f>
        <v>17.007372956653043</v>
      </c>
      <c r="J51" s="11">
        <f>'1'!J56/'1'!J51*100-100</f>
        <v>4.2596486230138453</v>
      </c>
      <c r="K51" s="11">
        <f>'1'!K56/'1'!K51*100-100</f>
        <v>9.1076185291222913</v>
      </c>
      <c r="L51" s="11">
        <f>'1'!L56/'1'!L51*100-100</f>
        <v>6.1188943773950939</v>
      </c>
      <c r="M51" s="11">
        <f>'1'!M56/'1'!M51*100-100</f>
        <v>8.4784851024950854</v>
      </c>
      <c r="N51" s="11">
        <f>'1'!N56/'1'!N51*100-100</f>
        <v>16.684904368476722</v>
      </c>
      <c r="O51" s="11">
        <f>'1'!O56/'1'!O51*100-100</f>
        <v>9.1505258020839051</v>
      </c>
      <c r="P51" s="11">
        <f>'1'!P56/'1'!P51*100-100</f>
        <v>6.6044231562588038</v>
      </c>
      <c r="Q51" s="11">
        <f>'1'!Q56/'1'!Q51*100-100</f>
        <v>-1.6480361086538835</v>
      </c>
      <c r="R51" s="11">
        <f>'1'!R56/'1'!R51*100-100</f>
        <v>7.0472371614515481</v>
      </c>
      <c r="S51" s="11">
        <f>'1'!S56/'1'!S51*100-100</f>
        <v>4.412257110742118</v>
      </c>
      <c r="T51" s="11">
        <f>'1'!T56/'1'!T51*100-100</f>
        <v>11.15390231573241</v>
      </c>
      <c r="U51" s="17"/>
    </row>
    <row r="52" spans="1:21" s="18" customFormat="1" ht="20.100000000000001" customHeight="1" x14ac:dyDescent="0.15">
      <c r="A52" s="19" t="s">
        <v>43</v>
      </c>
      <c r="B52" s="11">
        <f>'1'!B57/'1'!B52*100-100</f>
        <v>11.443131218390533</v>
      </c>
      <c r="C52" s="11">
        <f>'1'!C57/'1'!C52*100-100</f>
        <v>15.584279318065626</v>
      </c>
      <c r="D52" s="12">
        <f>'1'!D57/'1'!D52*100-100</f>
        <v>14.402477385052336</v>
      </c>
      <c r="E52" s="11">
        <f>'1'!E57/'1'!E52*100-100</f>
        <v>23.101611221525815</v>
      </c>
      <c r="F52" s="12">
        <f>'1'!F57/'1'!F52*100-100</f>
        <v>19.2027867353669</v>
      </c>
      <c r="G52" s="11">
        <f>'1'!G57/'1'!G52*100-100</f>
        <v>12.541586312550137</v>
      </c>
      <c r="H52" s="11">
        <f>'1'!H57/'1'!H52*100-100</f>
        <v>9.2050587276641664</v>
      </c>
      <c r="I52" s="12">
        <f>'1'!I57/'1'!I52*100-100</f>
        <v>23.11989286856398</v>
      </c>
      <c r="J52" s="11">
        <f>'1'!J57/'1'!J52*100-100</f>
        <v>-0.1852078840614837</v>
      </c>
      <c r="K52" s="12">
        <f>'1'!K57/'1'!K52*100-100</f>
        <v>11.407191496556763</v>
      </c>
      <c r="L52" s="11">
        <f>'1'!L57/'1'!L52*100-100</f>
        <v>6.9054577352389828</v>
      </c>
      <c r="M52" s="11">
        <f>'1'!M57/'1'!M52*100-100</f>
        <v>7.5016077107086403</v>
      </c>
      <c r="N52" s="11">
        <f>'1'!N57/'1'!N52*100-100</f>
        <v>11.491043669813507</v>
      </c>
      <c r="O52" s="11">
        <f>'1'!O57/'1'!O52*100-100</f>
        <v>7.8024867321948648</v>
      </c>
      <c r="P52" s="11">
        <f>'1'!P57/'1'!P52*100-100</f>
        <v>4.3052478704356645</v>
      </c>
      <c r="Q52" s="11">
        <f>'1'!Q57/'1'!Q52*100-100</f>
        <v>-1.0586213235215922</v>
      </c>
      <c r="R52" s="11">
        <f>'1'!R57/'1'!R52*100-100</f>
        <v>6.4780487829411584</v>
      </c>
      <c r="S52" s="11">
        <f>'1'!S57/'1'!S52*100-100</f>
        <v>7.7183728941079011</v>
      </c>
      <c r="T52" s="11">
        <f>'1'!T57/'1'!T52*100-100</f>
        <v>10.869598448259879</v>
      </c>
      <c r="U52" s="17"/>
    </row>
    <row r="53" spans="1:21" s="18" customFormat="1" ht="20.100000000000001" customHeight="1" x14ac:dyDescent="0.15">
      <c r="A53" s="20" t="s">
        <v>52</v>
      </c>
      <c r="B53" s="13">
        <f>'1'!B58/'1'!B53*100-100</f>
        <v>17.647352214400172</v>
      </c>
      <c r="C53" s="13">
        <f>'1'!C58/'1'!C53*100-100</f>
        <v>-9.6687172721639882</v>
      </c>
      <c r="D53" s="13">
        <f>'1'!D58/'1'!D53*100-100</f>
        <v>9.7547447349884919</v>
      </c>
      <c r="E53" s="13">
        <f>'1'!E58/'1'!E53*100-100</f>
        <v>9.9084680979667752</v>
      </c>
      <c r="F53" s="13">
        <f>'1'!F58/'1'!F53*100-100</f>
        <v>7.5369595004865175</v>
      </c>
      <c r="G53" s="13">
        <f>'1'!G58/'1'!G53*100-100</f>
        <v>10.887958594979594</v>
      </c>
      <c r="H53" s="13">
        <f>'1'!H58/'1'!H53*100-100</f>
        <v>11.152372293082124</v>
      </c>
      <c r="I53" s="13">
        <f>'1'!I58/'1'!I53*100-100</f>
        <v>20.078321611975298</v>
      </c>
      <c r="J53" s="13">
        <f>'1'!J58/'1'!J53*100-100</f>
        <v>0.6696299346895529</v>
      </c>
      <c r="K53" s="13">
        <f>'1'!K58/'1'!K53*100-100</f>
        <v>21.066638796179362</v>
      </c>
      <c r="L53" s="13">
        <f>'1'!L58/'1'!L53*100-100</f>
        <v>6.1813333603407301</v>
      </c>
      <c r="M53" s="13">
        <f>'1'!M58/'1'!M53*100-100</f>
        <v>7.7300806883220616</v>
      </c>
      <c r="N53" s="13">
        <f>'1'!N58/'1'!N53*100-100</f>
        <v>7.1734097811481945</v>
      </c>
      <c r="O53" s="13">
        <f>'1'!O58/'1'!O53*100-100</f>
        <v>9.5541380563517748</v>
      </c>
      <c r="P53" s="13">
        <f>'1'!P58/'1'!P53*100-100</f>
        <v>6.2388161888816001</v>
      </c>
      <c r="Q53" s="13">
        <f>'1'!Q58/'1'!Q53*100-100</f>
        <v>8.0234101268287219</v>
      </c>
      <c r="R53" s="13">
        <f>'1'!R58/'1'!R53*100-100</f>
        <v>6.5744176375925036</v>
      </c>
      <c r="S53" s="13">
        <f>'1'!S58/'1'!S53*100-100</f>
        <v>11.304377370846026</v>
      </c>
      <c r="T53" s="13">
        <f>'1'!T58/'1'!T53*100-100</f>
        <v>10.304279882427153</v>
      </c>
      <c r="U53" s="17"/>
    </row>
    <row r="54" spans="1:21" s="18" customFormat="1" ht="20.100000000000001" customHeight="1" x14ac:dyDescent="0.15">
      <c r="A54" s="21" t="s">
        <v>12</v>
      </c>
      <c r="B54" s="14">
        <f>'1'!B59/'1'!B54*100-100</f>
        <v>20.843972145380803</v>
      </c>
      <c r="C54" s="14">
        <f>'1'!C59/'1'!C54*100-100</f>
        <v>-5.011521035119145</v>
      </c>
      <c r="D54" s="14">
        <f>'1'!D59/'1'!D54*100-100</f>
        <v>12.561032280120912</v>
      </c>
      <c r="E54" s="14">
        <f>'1'!E59/'1'!E54*100-100</f>
        <v>13.782973969921386</v>
      </c>
      <c r="F54" s="14">
        <f>'1'!F59/'1'!F54*100-100</f>
        <v>15.224455251667379</v>
      </c>
      <c r="G54" s="14">
        <f>'1'!G59/'1'!G54*100-100</f>
        <v>10.350501374111332</v>
      </c>
      <c r="H54" s="14">
        <f>'1'!H59/'1'!H54*100-100</f>
        <v>15.820932769142473</v>
      </c>
      <c r="I54" s="14">
        <f>'1'!I59/'1'!I54*100-100</f>
        <v>23.754457213905127</v>
      </c>
      <c r="J54" s="14">
        <f>'1'!J59/'1'!J54*100-100</f>
        <v>3.8103517080688931</v>
      </c>
      <c r="K54" s="14">
        <f>'1'!K59/'1'!K54*100-100</f>
        <v>23.024641365529391</v>
      </c>
      <c r="L54" s="14">
        <f>'1'!L59/'1'!L54*100-100</f>
        <v>6.7570732462169758</v>
      </c>
      <c r="M54" s="14">
        <f>'1'!M59/'1'!M54*100-100</f>
        <v>9.2236458017554099</v>
      </c>
      <c r="N54" s="14">
        <f>'1'!N59/'1'!N54*100-100</f>
        <v>9.939728458106444</v>
      </c>
      <c r="O54" s="14">
        <f>'1'!O59/'1'!O54*100-100</f>
        <v>13.537048331995848</v>
      </c>
      <c r="P54" s="14">
        <f>'1'!P59/'1'!P54*100-100</f>
        <v>8.7751562220105512</v>
      </c>
      <c r="Q54" s="14">
        <f>'1'!Q59/'1'!Q54*100-100</f>
        <v>1.9634401961625514</v>
      </c>
      <c r="R54" s="14">
        <f>'1'!R59/'1'!R54*100-100</f>
        <v>6.9502310515906061</v>
      </c>
      <c r="S54" s="14">
        <f>'1'!S59/'1'!S54*100-100</f>
        <v>8.0109412770703443</v>
      </c>
      <c r="T54" s="14">
        <f>'1'!T59/'1'!T54*100-100</f>
        <v>11.912716161966259</v>
      </c>
      <c r="U54" s="17"/>
    </row>
    <row r="55" spans="1:21" s="18" customFormat="1" ht="20.100000000000001" customHeight="1" x14ac:dyDescent="0.15">
      <c r="A55" s="21" t="s">
        <v>41</v>
      </c>
      <c r="B55" s="14">
        <f>'1'!B60/'1'!B55*100-100</f>
        <v>17.031894700002354</v>
      </c>
      <c r="C55" s="14">
        <f>'1'!C60/'1'!C55*100-100</f>
        <v>-7.3245662388933539</v>
      </c>
      <c r="D55" s="14">
        <f>'1'!D60/'1'!D55*100-100</f>
        <v>11.519531619440798</v>
      </c>
      <c r="E55" s="14">
        <f>'1'!E60/'1'!E55*100-100</f>
        <v>17.572232285043327</v>
      </c>
      <c r="F55" s="14">
        <f>'1'!F60/'1'!F55*100-100</f>
        <v>9.7261329452740455</v>
      </c>
      <c r="G55" s="14">
        <f>'1'!G60/'1'!G55*100-100</f>
        <v>10.837742865034812</v>
      </c>
      <c r="H55" s="14">
        <f>'1'!H60/'1'!H55*100-100</f>
        <v>9.560685808393842</v>
      </c>
      <c r="I55" s="14">
        <f>'1'!I60/'1'!I55*100-100</f>
        <v>21.415313073050001</v>
      </c>
      <c r="J55" s="14">
        <f>'1'!J60/'1'!J55*100-100</f>
        <v>0.11883106710901359</v>
      </c>
      <c r="K55" s="14">
        <f>'1'!K60/'1'!K55*100-100</f>
        <v>23.771687975230577</v>
      </c>
      <c r="L55" s="14">
        <f>'1'!L60/'1'!L55*100-100</f>
        <v>7.3535859741767666</v>
      </c>
      <c r="M55" s="14">
        <f>'1'!M60/'1'!M55*100-100</f>
        <v>8.0658014732311329</v>
      </c>
      <c r="N55" s="14">
        <f>'1'!N60/'1'!N55*100-100</f>
        <v>4.4383170589679963</v>
      </c>
      <c r="O55" s="14">
        <f>'1'!O60/'1'!O55*100-100</f>
        <v>13.036381023259054</v>
      </c>
      <c r="P55" s="14">
        <f>'1'!P60/'1'!P55*100-100</f>
        <v>6.6442085464082652</v>
      </c>
      <c r="Q55" s="14">
        <f>'1'!Q60/'1'!Q55*100-100</f>
        <v>8.5137696643257357</v>
      </c>
      <c r="R55" s="14">
        <f>'1'!R60/'1'!R55*100-100</f>
        <v>8.1287178529283182</v>
      </c>
      <c r="S55" s="14">
        <f>'1'!S60/'1'!S55*100-100</f>
        <v>17.922262960861474</v>
      </c>
      <c r="T55" s="14">
        <f>'1'!T60/'1'!T55*100-100</f>
        <v>11.52382195565707</v>
      </c>
      <c r="U55" s="17"/>
    </row>
    <row r="56" spans="1:21" s="18" customFormat="1" ht="20.100000000000001" customHeight="1" x14ac:dyDescent="0.15">
      <c r="A56" s="21" t="s">
        <v>42</v>
      </c>
      <c r="B56" s="14">
        <f>'1'!B61/'1'!B56*100-100</f>
        <v>14.508766991227048</v>
      </c>
      <c r="C56" s="14">
        <f>'1'!C61/'1'!C56*100-100</f>
        <v>-4.1495399295759796</v>
      </c>
      <c r="D56" s="14">
        <f>'1'!D61/'1'!D56*100-100</f>
        <v>9.6103293228618725</v>
      </c>
      <c r="E56" s="14">
        <f>'1'!E61/'1'!E56*100-100</f>
        <v>3.2130937960255039</v>
      </c>
      <c r="F56" s="14">
        <f>'1'!F61/'1'!F56*100-100</f>
        <v>4.2902139963214125</v>
      </c>
      <c r="G56" s="14">
        <f>'1'!G61/'1'!G56*100-100</f>
        <v>9.4854722338904196</v>
      </c>
      <c r="H56" s="14">
        <f>'1'!H61/'1'!H56*100-100</f>
        <v>8.5838240366080072</v>
      </c>
      <c r="I56" s="14">
        <f>'1'!I61/'1'!I56*100-100</f>
        <v>19.74790609615728</v>
      </c>
      <c r="J56" s="14">
        <f>'1'!J61/'1'!J56*100-100</f>
        <v>-1.8768469730036941</v>
      </c>
      <c r="K56" s="14">
        <f>'1'!K61/'1'!K56*100-100</f>
        <v>21.829888235848856</v>
      </c>
      <c r="L56" s="14">
        <f>'1'!L61/'1'!L56*100-100</f>
        <v>5.8458244004842044</v>
      </c>
      <c r="M56" s="14">
        <f>'1'!M61/'1'!M56*100-100</f>
        <v>8.5236892548636689</v>
      </c>
      <c r="N56" s="14">
        <f>'1'!N61/'1'!N56*100-100</f>
        <v>8.4263764180161616</v>
      </c>
      <c r="O56" s="14">
        <f>'1'!O61/'1'!O56*100-100</f>
        <v>10.509039622772391</v>
      </c>
      <c r="P56" s="14">
        <f>'1'!P61/'1'!P56*100-100</f>
        <v>5.0977354210642147</v>
      </c>
      <c r="Q56" s="14">
        <f>'1'!Q61/'1'!Q56*100-100</f>
        <v>12.014707480768564</v>
      </c>
      <c r="R56" s="14">
        <f>'1'!R61/'1'!R56*100-100</f>
        <v>6.6036299531689622</v>
      </c>
      <c r="S56" s="14">
        <f>'1'!S61/'1'!S56*100-100</f>
        <v>15.344325851679159</v>
      </c>
      <c r="T56" s="14">
        <f>'1'!T61/'1'!T56*100-100</f>
        <v>9.5881989340309559</v>
      </c>
      <c r="U56" s="17"/>
    </row>
    <row r="57" spans="1:21" s="18" customFormat="1" ht="20.100000000000001" customHeight="1" x14ac:dyDescent="0.15">
      <c r="A57" s="21" t="s">
        <v>43</v>
      </c>
      <c r="B57" s="14">
        <f>'1'!B62/'1'!B57*100-100</f>
        <v>17.961256324527383</v>
      </c>
      <c r="C57" s="14">
        <f>'1'!C62/'1'!C57*100-100</f>
        <v>-21.927098358774941</v>
      </c>
      <c r="D57" s="14">
        <f>'1'!D62/'1'!D57*100-100</f>
        <v>5.6942053628091571</v>
      </c>
      <c r="E57" s="14">
        <f>'1'!E62/'1'!E57*100-100</f>
        <v>6.8359586323700512</v>
      </c>
      <c r="F57" s="14">
        <f>'1'!F62/'1'!F57*100-100</f>
        <v>2.8591093588703416</v>
      </c>
      <c r="G57" s="14">
        <f>'1'!G62/'1'!G57*100-100</f>
        <v>12.767376278562153</v>
      </c>
      <c r="H57" s="14">
        <f>'1'!H62/'1'!H57*100-100</f>
        <v>10.526547917200119</v>
      </c>
      <c r="I57" s="14">
        <f>'1'!I62/'1'!I57*100-100</f>
        <v>16.091248840510914</v>
      </c>
      <c r="J57" s="14">
        <f>'1'!J62/'1'!J57*100-100</f>
        <v>0.76038461285637027</v>
      </c>
      <c r="K57" s="14">
        <f>'1'!K62/'1'!K57*100-100</f>
        <v>16.21025371612248</v>
      </c>
      <c r="L57" s="14">
        <f>'1'!L62/'1'!L57*100-100</f>
        <v>4.8586448459731599</v>
      </c>
      <c r="M57" s="14">
        <f>'1'!M62/'1'!M57*100-100</f>
        <v>5.408945731730725</v>
      </c>
      <c r="N57" s="14">
        <f>'1'!N62/'1'!N57*100-100</f>
        <v>6.0142356931827976</v>
      </c>
      <c r="O57" s="14">
        <f>'1'!O62/'1'!O57*100-100</f>
        <v>3.167019307498137</v>
      </c>
      <c r="P57" s="14">
        <f>'1'!P62/'1'!P57*100-100</f>
        <v>4.0994480985578861</v>
      </c>
      <c r="Q57" s="14">
        <f>'1'!Q62/'1'!Q57*100-100</f>
        <v>9.4732682625678279</v>
      </c>
      <c r="R57" s="14">
        <f>'1'!R62/'1'!R57*100-100</f>
        <v>4.9622957367286347</v>
      </c>
      <c r="S57" s="14">
        <f>'1'!S62/'1'!S57*100-100</f>
        <v>4.8159977436616117</v>
      </c>
      <c r="T57" s="14">
        <f>'1'!T62/'1'!T57*100-100</f>
        <v>8.3980934565767598</v>
      </c>
      <c r="U57" s="17"/>
    </row>
    <row r="58" spans="1:21" s="18" customFormat="1" ht="20.100000000000001" customHeight="1" x14ac:dyDescent="0.15">
      <c r="A58" s="22" t="s">
        <v>46</v>
      </c>
      <c r="B58" s="15">
        <f>'1'!B63/'1'!B58*100-100</f>
        <v>8.4782324190486804</v>
      </c>
      <c r="C58" s="15">
        <f>'1'!C63/'1'!C58*100-100</f>
        <v>-1.9555419951599617</v>
      </c>
      <c r="D58" s="15">
        <f>'1'!D63/'1'!D58*100-100</f>
        <v>4.1962019486002902</v>
      </c>
      <c r="E58" s="15">
        <f>'1'!E63/'1'!E58*100-100</f>
        <v>5.7897525348189731</v>
      </c>
      <c r="F58" s="15">
        <f>'1'!F63/'1'!F58*100-100</f>
        <v>6.0466031785394279</v>
      </c>
      <c r="G58" s="15">
        <f>'1'!G63/'1'!G58*100-100</f>
        <v>9.7641093992334049</v>
      </c>
      <c r="H58" s="15">
        <f>'1'!H63/'1'!H58*100-100</f>
        <v>8.8992871049893267</v>
      </c>
      <c r="I58" s="15">
        <f>'1'!I63/'1'!I58*100-100</f>
        <v>16.178279047980794</v>
      </c>
      <c r="J58" s="15">
        <f>'1'!J63/'1'!J58*100-100</f>
        <v>0.8091474847991833</v>
      </c>
      <c r="K58" s="15">
        <f>'1'!K63/'1'!K58*100-100</f>
        <v>11.931416904705443</v>
      </c>
      <c r="L58" s="15">
        <f>'1'!L63/'1'!L58*100-100</f>
        <v>5.7415960831600756</v>
      </c>
      <c r="M58" s="15">
        <f>'1'!M63/'1'!M58*100-100</f>
        <v>3.8964520825118427</v>
      </c>
      <c r="N58" s="15">
        <f>'1'!N63/'1'!N58*100-100</f>
        <v>5.3019542170981566</v>
      </c>
      <c r="O58" s="15">
        <f>'1'!O63/'1'!O58*100-100</f>
        <v>6.9221238795648361</v>
      </c>
      <c r="P58" s="15">
        <f>'1'!P63/'1'!P58*100-100</f>
        <v>5.234670668153953</v>
      </c>
      <c r="Q58" s="15">
        <f>'1'!Q63/'1'!Q58*100-100</f>
        <v>10.904515029992282</v>
      </c>
      <c r="R58" s="15">
        <f>'1'!R63/'1'!R58*100-100</f>
        <v>7.0798784207748611</v>
      </c>
      <c r="S58" s="15">
        <f>'1'!S63/'1'!S58*100-100</f>
        <v>8.1244735584010641</v>
      </c>
      <c r="T58" s="15">
        <f>'1'!T63/'1'!T58*100-100</f>
        <v>7.444198726472905</v>
      </c>
      <c r="U58" s="17"/>
    </row>
    <row r="59" spans="1:21" s="18" customFormat="1" ht="20.100000000000001" customHeight="1" x14ac:dyDescent="0.15">
      <c r="A59" s="19" t="s">
        <v>12</v>
      </c>
      <c r="B59" s="11">
        <f>'1'!B64/'1'!B59*100-100</f>
        <v>5.3371076829537003</v>
      </c>
      <c r="C59" s="11">
        <f>'1'!C64/'1'!C59*100-100</f>
        <v>-10.144442239925738</v>
      </c>
      <c r="D59" s="11">
        <f>'1'!D64/'1'!D59*100-100</f>
        <v>4.1983342593051418</v>
      </c>
      <c r="E59" s="11">
        <f>'1'!E64/'1'!E59*100-100</f>
        <v>5.7041887764629706</v>
      </c>
      <c r="F59" s="11">
        <f>'1'!F64/'1'!F59*100-100</f>
        <v>7.2982546397683592</v>
      </c>
      <c r="G59" s="11">
        <f>'1'!G64/'1'!G59*100-100</f>
        <v>7.4756873260918724</v>
      </c>
      <c r="H59" s="11">
        <f>'1'!H64/'1'!H59*100-100</f>
        <v>7.101518285028078</v>
      </c>
      <c r="I59" s="11">
        <f>'1'!I64/'1'!I59*100-100</f>
        <v>18.246358101323651</v>
      </c>
      <c r="J59" s="11">
        <f>'1'!J64/'1'!J59*100-100</f>
        <v>-3.0515863416984246</v>
      </c>
      <c r="K59" s="11">
        <f>'1'!K64/'1'!K59*100-100</f>
        <v>13.188322317273517</v>
      </c>
      <c r="L59" s="11">
        <f>'1'!L64/'1'!L59*100-100</f>
        <v>5.0415761915261612</v>
      </c>
      <c r="M59" s="11">
        <f>'1'!M64/'1'!M59*100-100</f>
        <v>3.5634716837033693</v>
      </c>
      <c r="N59" s="11">
        <f>'1'!N64/'1'!N59*100-100</f>
        <v>4.2103326581060401</v>
      </c>
      <c r="O59" s="11">
        <f>'1'!O64/'1'!O59*100-100</f>
        <v>6.1044578397758045</v>
      </c>
      <c r="P59" s="11">
        <f>'1'!P64/'1'!P59*100-100</f>
        <v>6.6004793745902788</v>
      </c>
      <c r="Q59" s="11">
        <f>'1'!Q64/'1'!Q59*100-100</f>
        <v>16.990638347974937</v>
      </c>
      <c r="R59" s="11">
        <f>'1'!R64/'1'!R59*100-100</f>
        <v>6.7665380902510321</v>
      </c>
      <c r="S59" s="11">
        <f>'1'!S64/'1'!S59*100-100</f>
        <v>8.4028827723338964</v>
      </c>
      <c r="T59" s="11">
        <f>'1'!T64/'1'!T59*100-100</f>
        <v>6.6940172042420727</v>
      </c>
      <c r="U59" s="17"/>
    </row>
    <row r="60" spans="1:21" s="18" customFormat="1" ht="20.100000000000001" customHeight="1" x14ac:dyDescent="0.15">
      <c r="A60" s="19" t="s">
        <v>41</v>
      </c>
      <c r="B60" s="11">
        <f>'1'!B65/'1'!B60*100-100</f>
        <v>7.7237926633926293</v>
      </c>
      <c r="C60" s="11">
        <f>'1'!C65/'1'!C60*100-100</f>
        <v>-4.1358504835503567</v>
      </c>
      <c r="D60" s="11">
        <f>'1'!D65/'1'!D60*100-100</f>
        <v>4.6603759539335101</v>
      </c>
      <c r="E60" s="11">
        <f>'1'!E65/'1'!E60*100-100</f>
        <v>6.8833759008209796</v>
      </c>
      <c r="F60" s="11">
        <f>'1'!F65/'1'!F60*100-100</f>
        <v>2.055117649026613</v>
      </c>
      <c r="G60" s="11">
        <f>'1'!G65/'1'!G60*100-100</f>
        <v>7.9897421407130622</v>
      </c>
      <c r="H60" s="11">
        <f>'1'!H65/'1'!H60*100-100</f>
        <v>11.215320911829593</v>
      </c>
      <c r="I60" s="11">
        <f>'1'!I65/'1'!I60*100-100</f>
        <v>11.932228965998107</v>
      </c>
      <c r="J60" s="11">
        <f>'1'!J65/'1'!J60*100-100</f>
        <v>1.4648255764573719</v>
      </c>
      <c r="K60" s="11">
        <f>'1'!K65/'1'!K60*100-100</f>
        <v>9.5332647013451037</v>
      </c>
      <c r="L60" s="11">
        <f>'1'!L65/'1'!L60*100-100</f>
        <v>5.6894910727442607</v>
      </c>
      <c r="M60" s="11">
        <f>'1'!M65/'1'!M60*100-100</f>
        <v>4.3432599467441833</v>
      </c>
      <c r="N60" s="11">
        <f>'1'!N65/'1'!N60*100-100</f>
        <v>6.4082471656456761</v>
      </c>
      <c r="O60" s="11">
        <f>'1'!O65/'1'!O60*100-100</f>
        <v>2.0821198875039499</v>
      </c>
      <c r="P60" s="11">
        <f>'1'!P65/'1'!P60*100-100</f>
        <v>1.5818493786107268</v>
      </c>
      <c r="Q60" s="11">
        <f>'1'!Q65/'1'!Q60*100-100</f>
        <v>9.7144334218875628</v>
      </c>
      <c r="R60" s="11">
        <f>'1'!R65/'1'!R60*100-100</f>
        <v>6.9972005314902503</v>
      </c>
      <c r="S60" s="11">
        <f>'1'!S65/'1'!S60*100-100</f>
        <v>10.501823931190884</v>
      </c>
      <c r="T60" s="11">
        <f>'1'!T65/'1'!T60*100-100</f>
        <v>6.5510157772911981</v>
      </c>
      <c r="U60" s="17"/>
    </row>
    <row r="61" spans="1:21" s="18" customFormat="1" ht="20.100000000000001" customHeight="1" x14ac:dyDescent="0.15">
      <c r="A61" s="19" t="s">
        <v>42</v>
      </c>
      <c r="B61" s="11">
        <f>'1'!B66/'1'!B61*100-100</f>
        <v>15.170362168591282</v>
      </c>
      <c r="C61" s="11">
        <f>'1'!C66/'1'!C61*100-100</f>
        <v>-4.9023049559981757</v>
      </c>
      <c r="D61" s="11">
        <f>'1'!D66/'1'!D61*100-100</f>
        <v>3.5986403824762334</v>
      </c>
      <c r="E61" s="11">
        <f>'1'!E66/'1'!E61*100-100</f>
        <v>5.891525665345938</v>
      </c>
      <c r="F61" s="11">
        <f>'1'!F66/'1'!F61*100-100</f>
        <v>6.4123534910391413</v>
      </c>
      <c r="G61" s="11">
        <f>'1'!G66/'1'!G61*100-100</f>
        <v>10.206114247672218</v>
      </c>
      <c r="H61" s="11">
        <f>'1'!H66/'1'!H61*100-100</f>
        <v>11.440020611826824</v>
      </c>
      <c r="I61" s="11">
        <f>'1'!I66/'1'!I61*100-100</f>
        <v>11.6686606541343</v>
      </c>
      <c r="J61" s="11">
        <f>'1'!J66/'1'!J61*100-100</f>
        <v>2.4248692626443358</v>
      </c>
      <c r="K61" s="11">
        <f>'1'!K66/'1'!K61*100-100</f>
        <v>13.299917948510426</v>
      </c>
      <c r="L61" s="11">
        <f>'1'!L66/'1'!L61*100-100</f>
        <v>5.6740177896310797</v>
      </c>
      <c r="M61" s="11">
        <f>'1'!M66/'1'!M61*100-100</f>
        <v>3.1955076547846062</v>
      </c>
      <c r="N61" s="11">
        <f>'1'!N66/'1'!N61*100-100</f>
        <v>3.4827894759863511</v>
      </c>
      <c r="O61" s="11">
        <f>'1'!O66/'1'!O61*100-100</f>
        <v>3.3604494077398357</v>
      </c>
      <c r="P61" s="11">
        <f>'1'!P66/'1'!P61*100-100</f>
        <v>5.2297932722849509</v>
      </c>
      <c r="Q61" s="11">
        <f>'1'!Q66/'1'!Q61*100-100</f>
        <v>8.3177495557944781</v>
      </c>
      <c r="R61" s="11">
        <f>'1'!R66/'1'!R61*100-100</f>
        <v>6.1769234197892331</v>
      </c>
      <c r="S61" s="11">
        <f>'1'!S66/'1'!S61*100-100</f>
        <v>7.2355502551936723</v>
      </c>
      <c r="T61" s="11">
        <f>'1'!T66/'1'!T61*100-100</f>
        <v>7.7199473431383865</v>
      </c>
      <c r="U61" s="17"/>
    </row>
    <row r="62" spans="1:21" s="18" customFormat="1" ht="20.100000000000001" customHeight="1" x14ac:dyDescent="0.15">
      <c r="A62" s="19" t="s">
        <v>43</v>
      </c>
      <c r="B62" s="11">
        <f>'1'!B67/'1'!B62*100-100</f>
        <v>6.2341288624866849</v>
      </c>
      <c r="C62" s="11">
        <f>'1'!C67/'1'!C62*100-100</f>
        <v>13.733642361489615</v>
      </c>
      <c r="D62" s="12">
        <f>'1'!D67/'1'!D62*100-100</f>
        <v>4.3083746559923668</v>
      </c>
      <c r="E62" s="11">
        <f>'1'!E67/'1'!E62*100-100</f>
        <v>4.7917306997132982</v>
      </c>
      <c r="F62" s="12">
        <f>'1'!F67/'1'!F62*100-100</f>
        <v>8.2223475992245056</v>
      </c>
      <c r="G62" s="11">
        <f>'1'!G67/'1'!G62*100-100</f>
        <v>13.001932482143005</v>
      </c>
      <c r="H62" s="11">
        <f>'1'!H67/'1'!H62*100-100</f>
        <v>6.3931716936850478</v>
      </c>
      <c r="I62" s="12">
        <f>'1'!I67/'1'!I62*100-100</f>
        <v>22.142800056249584</v>
      </c>
      <c r="J62" s="11">
        <f>'1'!J67/'1'!J62*100-100</f>
        <v>2.3669457132305354</v>
      </c>
      <c r="K62" s="12">
        <f>'1'!K67/'1'!K62*100-100</f>
        <v>11.825611351740378</v>
      </c>
      <c r="L62" s="11">
        <f>'1'!L67/'1'!L62*100-100</f>
        <v>6.5246406177795535</v>
      </c>
      <c r="M62" s="11">
        <f>'1'!M67/'1'!M62*100-100</f>
        <v>4.4330215674579279</v>
      </c>
      <c r="N62" s="11">
        <f>'1'!N67/'1'!N62*100-100</f>
        <v>7.0395973703214025</v>
      </c>
      <c r="O62" s="11">
        <f>'1'!O67/'1'!O62*100-100</f>
        <v>14.820578525171911</v>
      </c>
      <c r="P62" s="11">
        <f>'1'!P67/'1'!P62*100-100</f>
        <v>7.2829058111177432</v>
      </c>
      <c r="Q62" s="11">
        <f>'1'!Q67/'1'!Q62*100-100</f>
        <v>9.1471749370700053</v>
      </c>
      <c r="R62" s="11">
        <f>'1'!R67/'1'!R62*100-100</f>
        <v>8.1984122159711461</v>
      </c>
      <c r="S62" s="11">
        <f>'1'!S67/'1'!S62*100-100</f>
        <v>6.3533652728090289</v>
      </c>
      <c r="T62" s="11">
        <f>'1'!T67/'1'!T62*100-100</f>
        <v>8.727855366149015</v>
      </c>
      <c r="U62" s="17"/>
    </row>
    <row r="63" spans="1:21" s="18" customFormat="1" ht="20.100000000000001" customHeight="1" x14ac:dyDescent="0.15">
      <c r="A63" s="20" t="s">
        <v>47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7"/>
    </row>
    <row r="64" spans="1:21" s="18" customFormat="1" ht="20.100000000000001" customHeight="1" x14ac:dyDescent="0.15">
      <c r="A64" s="21" t="s">
        <v>12</v>
      </c>
      <c r="B64" s="14">
        <f>'1'!B69/'1'!B64*100-100</f>
        <v>10.879203083978382</v>
      </c>
      <c r="C64" s="14">
        <f>'1'!C69/'1'!C64*100-100</f>
        <v>7.0654130039105638</v>
      </c>
      <c r="D64" s="14">
        <f>'1'!D69/'1'!D64*100-100</f>
        <v>3.8062812174503193</v>
      </c>
      <c r="E64" s="14">
        <f>'1'!E69/'1'!E64*100-100</f>
        <v>8.7656570920202199</v>
      </c>
      <c r="F64" s="14">
        <f>'1'!F69/'1'!F64*100-100</f>
        <v>13.493748507158656</v>
      </c>
      <c r="G64" s="14">
        <f>'1'!G69/'1'!G64*100-100</f>
        <v>9.8056764211168428</v>
      </c>
      <c r="H64" s="14">
        <f>'1'!H69/'1'!H64*100-100</f>
        <v>11.051642263236673</v>
      </c>
      <c r="I64" s="14">
        <f>'1'!I69/'1'!I64*100-100</f>
        <v>6.984090423495104</v>
      </c>
      <c r="J64" s="14">
        <f>'1'!J69/'1'!J64*100-100</f>
        <v>5.0332954431568027</v>
      </c>
      <c r="K64" s="14">
        <f>'1'!K69/'1'!K64*100-100</f>
        <v>8.2978193385265371</v>
      </c>
      <c r="L64" s="14">
        <f>'1'!L69/'1'!L64*100-100</f>
        <v>6.5717010819406454</v>
      </c>
      <c r="M64" s="14">
        <f>'1'!M69/'1'!M64*100-100</f>
        <v>8.0760156487535539</v>
      </c>
      <c r="N64" s="14">
        <f>'1'!N69/'1'!N64*100-100</f>
        <v>7.914113366109504</v>
      </c>
      <c r="O64" s="14">
        <f>'1'!O69/'1'!O64*100-100</f>
        <v>6.3282861986840402</v>
      </c>
      <c r="P64" s="14">
        <f>'1'!P69/'1'!P64*100-100</f>
        <v>6.9656567475583557</v>
      </c>
      <c r="Q64" s="14">
        <f>'1'!Q69/'1'!Q64*100-100</f>
        <v>4.2573198667520558</v>
      </c>
      <c r="R64" s="14">
        <f>'1'!R69/'1'!R64*100-100</f>
        <v>7.2096139731228135</v>
      </c>
      <c r="S64" s="14">
        <f>'1'!S69/'1'!S64*100-100</f>
        <v>6.3199022794488258</v>
      </c>
      <c r="T64" s="14">
        <f>'1'!T69/'1'!T64*100-100</f>
        <v>7.9292685806767764</v>
      </c>
      <c r="U64" s="17"/>
    </row>
    <row r="65" spans="1:21" s="18" customFormat="1" ht="20.100000000000001" customHeight="1" x14ac:dyDescent="0.15">
      <c r="A65" s="21" t="s">
        <v>41</v>
      </c>
      <c r="B65" s="14">
        <f>'1'!B70/'1'!B65*100-100</f>
        <v>10.147167304850839</v>
      </c>
      <c r="C65" s="14">
        <f>'1'!C70/'1'!C65*100-100</f>
        <v>8.753780336106658</v>
      </c>
      <c r="D65" s="14">
        <f>'1'!D70/'1'!D65*100-100</f>
        <v>4.9952992121972954</v>
      </c>
      <c r="E65" s="14">
        <f>'1'!E70/'1'!E65*100-100</f>
        <v>7.458661806602791</v>
      </c>
      <c r="F65" s="14">
        <f>'1'!F70/'1'!F65*100-100</f>
        <v>17.76881757687805</v>
      </c>
      <c r="G65" s="14">
        <f>'1'!G70/'1'!G65*100-100</f>
        <v>6.7117144115119487</v>
      </c>
      <c r="H65" s="14">
        <f>'1'!H70/'1'!H65*100-100</f>
        <v>10.112364028920311</v>
      </c>
      <c r="I65" s="14">
        <f>'1'!I70/'1'!I65*100-100</f>
        <v>16.254580818492386</v>
      </c>
      <c r="J65" s="14">
        <f>'1'!J70/'1'!J65*100-100</f>
        <v>3.0551502808393423</v>
      </c>
      <c r="K65" s="14">
        <f>'1'!K70/'1'!K65*100-100</f>
        <v>12.281056200078979</v>
      </c>
      <c r="L65" s="14">
        <f>'1'!L70/'1'!L65*100-100</f>
        <v>6.6928571440280535</v>
      </c>
      <c r="M65" s="14">
        <f>'1'!M70/'1'!M65*100-100</f>
        <v>6.7422635481762399</v>
      </c>
      <c r="N65" s="14">
        <f>'1'!N70/'1'!N65*100-100</f>
        <v>6.4599323588453501</v>
      </c>
      <c r="O65" s="14">
        <f>'1'!O70/'1'!O65*100-100</f>
        <v>15.24751741677855</v>
      </c>
      <c r="P65" s="14">
        <f>'1'!P70/'1'!P65*100-100</f>
        <v>10.12976240403853</v>
      </c>
      <c r="Q65" s="14">
        <f>'1'!Q70/'1'!Q65*100-100</f>
        <v>5.2221439857081293</v>
      </c>
      <c r="R65" s="14">
        <f>'1'!R70/'1'!R65*100-100</f>
        <v>8.3440300265451413</v>
      </c>
      <c r="S65" s="14">
        <f>'1'!S70/'1'!S65*100-100</f>
        <v>4.5221479128205999</v>
      </c>
      <c r="T65" s="14">
        <f>'1'!T70/'1'!T65*100-100</f>
        <v>8.2367425777191841</v>
      </c>
      <c r="U65" s="17"/>
    </row>
    <row r="66" spans="1:21" s="18" customFormat="1" ht="20.100000000000001" customHeight="1" x14ac:dyDescent="0.15">
      <c r="A66" s="21" t="s">
        <v>42</v>
      </c>
      <c r="B66" s="14">
        <f>'1'!B71/'1'!B66*100-100</f>
        <v>1.1206266747746838</v>
      </c>
      <c r="C66" s="14">
        <f>'1'!C71/'1'!C66*100-100</f>
        <v>0.26454427143744397</v>
      </c>
      <c r="D66" s="14">
        <f>'1'!D71/'1'!D66*100-100</f>
        <v>5.7927766814324997</v>
      </c>
      <c r="E66" s="14">
        <f>'1'!E71/'1'!E66*100-100</f>
        <v>0.4256290901302151</v>
      </c>
      <c r="F66" s="14">
        <f>'1'!F71/'1'!F66*100-100</f>
        <v>19.17514107522706</v>
      </c>
      <c r="G66" s="14">
        <f>'1'!G71/'1'!G66*100-100</f>
        <v>5.2819506025044234</v>
      </c>
      <c r="H66" s="14">
        <f>'1'!H71/'1'!H66*100-100</f>
        <v>8.7619820406765143</v>
      </c>
      <c r="I66" s="14">
        <f>'1'!I71/'1'!I66*100-100</f>
        <v>7.6982608553628893</v>
      </c>
      <c r="J66" s="14">
        <f>'1'!J71/'1'!J66*100-100</f>
        <v>5.0856019566542869</v>
      </c>
      <c r="K66" s="14">
        <f>'1'!K71/'1'!K66*100-100</f>
        <v>12.482742034865765</v>
      </c>
      <c r="L66" s="14">
        <f>'1'!L71/'1'!L66*100-100</f>
        <v>6.7750426647091189</v>
      </c>
      <c r="M66" s="14">
        <f>'1'!M71/'1'!M66*100-100</f>
        <v>8.4712103967147527</v>
      </c>
      <c r="N66" s="14">
        <f>'1'!N71/'1'!N66*100-100</f>
        <v>7.2545541884250184</v>
      </c>
      <c r="O66" s="14">
        <f>'1'!O71/'1'!O66*100-100</f>
        <v>15.308608725324262</v>
      </c>
      <c r="P66" s="14">
        <f>'1'!P71/'1'!P66*100-100</f>
        <v>8.958298264067551</v>
      </c>
      <c r="Q66" s="14">
        <f>'1'!Q71/'1'!Q66*100-100</f>
        <v>7.1331910920266353</v>
      </c>
      <c r="R66" s="14">
        <f>'1'!R71/'1'!R66*100-100</f>
        <v>7.848196113670511</v>
      </c>
      <c r="S66" s="14">
        <f>'1'!S71/'1'!S66*100-100</f>
        <v>6.2001006886629426</v>
      </c>
      <c r="T66" s="14">
        <f>'1'!T71/'1'!T66*100-100</f>
        <v>7.0781699936004969</v>
      </c>
      <c r="U66" s="17"/>
    </row>
    <row r="67" spans="1:21" s="18" customFormat="1" ht="20.100000000000001" hidden="1" customHeight="1" x14ac:dyDescent="0.15">
      <c r="A67" s="21" t="s">
        <v>43</v>
      </c>
      <c r="B67" s="14" t="e">
        <f>'1'!B72/'1'!B67*100-100</f>
        <v>#N/A</v>
      </c>
      <c r="C67" s="14" t="e">
        <f>'1'!C72/'1'!C67*100-100</f>
        <v>#N/A</v>
      </c>
      <c r="D67" s="14" t="e">
        <f>'1'!D72/'1'!D67*100-100</f>
        <v>#N/A</v>
      </c>
      <c r="E67" s="14" t="e">
        <f>'1'!E72/'1'!E67*100-100</f>
        <v>#N/A</v>
      </c>
      <c r="F67" s="14" t="e">
        <f>'1'!F72/'1'!F67*100-100</f>
        <v>#N/A</v>
      </c>
      <c r="G67" s="14" t="e">
        <f>'1'!G72/'1'!G67*100-100</f>
        <v>#N/A</v>
      </c>
      <c r="H67" s="14" t="e">
        <f>'1'!H72/'1'!H67*100-100</f>
        <v>#N/A</v>
      </c>
      <c r="I67" s="14" t="e">
        <f>'1'!I72/'1'!I67*100-100</f>
        <v>#N/A</v>
      </c>
      <c r="J67" s="14" t="e">
        <f>'1'!J72/'1'!J67*100-100</f>
        <v>#N/A</v>
      </c>
      <c r="K67" s="14" t="e">
        <f>'1'!K72/'1'!K67*100-100</f>
        <v>#N/A</v>
      </c>
      <c r="L67" s="14" t="e">
        <f>'1'!L72/'1'!L67*100-100</f>
        <v>#N/A</v>
      </c>
      <c r="M67" s="14" t="e">
        <f>'1'!M72/'1'!M67*100-100</f>
        <v>#N/A</v>
      </c>
      <c r="N67" s="14" t="e">
        <f>'1'!N72/'1'!N67*100-100</f>
        <v>#N/A</v>
      </c>
      <c r="O67" s="14" t="e">
        <f>'1'!O72/'1'!O67*100-100</f>
        <v>#N/A</v>
      </c>
      <c r="P67" s="14" t="e">
        <f>'1'!P72/'1'!P67*100-100</f>
        <v>#N/A</v>
      </c>
      <c r="Q67" s="14" t="e">
        <f>'1'!Q72/'1'!Q67*100-100</f>
        <v>#N/A</v>
      </c>
      <c r="R67" s="14" t="e">
        <f>'1'!R72/'1'!R67*100-100</f>
        <v>#N/A</v>
      </c>
      <c r="S67" s="14" t="e">
        <f>'1'!S72/'1'!S67*100-100</f>
        <v>#N/A</v>
      </c>
      <c r="T67" s="14" t="e">
        <f>'1'!T72/'1'!T67*100-100</f>
        <v>#N/A</v>
      </c>
      <c r="U67" s="17"/>
    </row>
    <row r="68" spans="1:21" s="18" customFormat="1" ht="20.100000000000001" hidden="1" customHeight="1" x14ac:dyDescent="0.15">
      <c r="A68" s="22">
        <v>2026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7"/>
    </row>
    <row r="69" spans="1:21" s="18" customFormat="1" ht="20.100000000000001" hidden="1" customHeight="1" x14ac:dyDescent="0.15">
      <c r="A69" s="19" t="s">
        <v>12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7"/>
    </row>
    <row r="70" spans="1:21" s="18" customFormat="1" ht="20.100000000000001" hidden="1" customHeight="1" x14ac:dyDescent="0.15">
      <c r="A70" s="19" t="s">
        <v>41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7"/>
    </row>
    <row r="71" spans="1:21" s="18" customFormat="1" ht="20.100000000000001" hidden="1" customHeight="1" x14ac:dyDescent="0.15">
      <c r="A71" s="19" t="s">
        <v>42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7"/>
    </row>
    <row r="72" spans="1:21" s="18" customFormat="1" ht="20.100000000000001" hidden="1" customHeight="1" x14ac:dyDescent="0.15">
      <c r="A72" s="19" t="s">
        <v>43</v>
      </c>
      <c r="B72" s="11"/>
      <c r="C72" s="11"/>
      <c r="D72" s="12"/>
      <c r="E72" s="11"/>
      <c r="F72" s="12"/>
      <c r="G72" s="11"/>
      <c r="H72" s="11"/>
      <c r="I72" s="12"/>
      <c r="J72" s="11"/>
      <c r="K72" s="12"/>
      <c r="L72" s="11"/>
      <c r="M72" s="11"/>
      <c r="N72" s="11"/>
      <c r="O72" s="11"/>
      <c r="P72" s="11"/>
      <c r="Q72" s="11"/>
      <c r="R72" s="11"/>
      <c r="S72" s="11"/>
      <c r="T72" s="11"/>
      <c r="U72" s="17"/>
    </row>
    <row r="73" spans="1:21" s="18" customFormat="1" ht="20.100000000000001" hidden="1" customHeight="1" x14ac:dyDescent="0.15">
      <c r="A73" s="20">
        <v>2027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7"/>
    </row>
    <row r="74" spans="1:21" s="18" customFormat="1" ht="20.100000000000001" hidden="1" customHeight="1" x14ac:dyDescent="0.15">
      <c r="A74" s="21" t="s">
        <v>12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7"/>
    </row>
    <row r="75" spans="1:21" s="18" customFormat="1" ht="20.100000000000001" hidden="1" customHeight="1" x14ac:dyDescent="0.15">
      <c r="A75" s="21" t="s">
        <v>41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7"/>
    </row>
    <row r="76" spans="1:21" s="18" customFormat="1" ht="20.100000000000001" hidden="1" customHeight="1" x14ac:dyDescent="0.15">
      <c r="A76" s="21" t="s">
        <v>42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7"/>
    </row>
    <row r="77" spans="1:21" s="18" customFormat="1" ht="20.100000000000001" hidden="1" customHeight="1" x14ac:dyDescent="0.15">
      <c r="A77" s="21" t="s">
        <v>43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7"/>
    </row>
    <row r="78" spans="1:21" s="18" customFormat="1" ht="20.100000000000001" hidden="1" customHeight="1" x14ac:dyDescent="0.15">
      <c r="A78" s="22">
        <v>2028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7"/>
    </row>
    <row r="79" spans="1:21" s="18" customFormat="1" ht="20.100000000000001" hidden="1" customHeight="1" x14ac:dyDescent="0.15">
      <c r="A79" s="19" t="s">
        <v>12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7"/>
    </row>
    <row r="80" spans="1:21" s="18" customFormat="1" ht="20.100000000000001" hidden="1" customHeight="1" x14ac:dyDescent="0.15">
      <c r="A80" s="19" t="s">
        <v>41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7"/>
    </row>
    <row r="81" spans="1:21" s="18" customFormat="1" ht="20.100000000000001" hidden="1" customHeight="1" x14ac:dyDescent="0.15">
      <c r="A81" s="19" t="s">
        <v>42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7"/>
    </row>
    <row r="82" spans="1:21" s="18" customFormat="1" ht="20.100000000000001" hidden="1" customHeight="1" x14ac:dyDescent="0.15">
      <c r="A82" s="19" t="s">
        <v>43</v>
      </c>
      <c r="B82" s="11"/>
      <c r="C82" s="11"/>
      <c r="D82" s="12"/>
      <c r="E82" s="11"/>
      <c r="F82" s="12"/>
      <c r="G82" s="11"/>
      <c r="H82" s="11"/>
      <c r="I82" s="12"/>
      <c r="J82" s="11"/>
      <c r="K82" s="12"/>
      <c r="L82" s="11"/>
      <c r="M82" s="11"/>
      <c r="N82" s="11"/>
      <c r="O82" s="11"/>
      <c r="P82" s="11"/>
      <c r="Q82" s="11"/>
      <c r="R82" s="11"/>
      <c r="S82" s="11"/>
      <c r="T82" s="11"/>
      <c r="U82" s="17"/>
    </row>
    <row r="83" spans="1:21" s="18" customFormat="1" ht="20.100000000000001" hidden="1" customHeight="1" x14ac:dyDescent="0.15">
      <c r="A83" s="20">
        <v>2029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7"/>
    </row>
    <row r="84" spans="1:21" s="18" customFormat="1" ht="20.100000000000001" hidden="1" customHeight="1" x14ac:dyDescent="0.15">
      <c r="A84" s="21" t="s">
        <v>12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7"/>
    </row>
    <row r="85" spans="1:21" s="18" customFormat="1" ht="20.100000000000001" hidden="1" customHeight="1" x14ac:dyDescent="0.15">
      <c r="A85" s="21" t="s">
        <v>41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7"/>
    </row>
    <row r="86" spans="1:21" s="18" customFormat="1" ht="20.100000000000001" hidden="1" customHeight="1" x14ac:dyDescent="0.15">
      <c r="A86" s="21" t="s">
        <v>42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7"/>
    </row>
    <row r="87" spans="1:21" s="18" customFormat="1" ht="20.100000000000001" hidden="1" customHeight="1" x14ac:dyDescent="0.15">
      <c r="A87" s="21" t="s">
        <v>43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7"/>
    </row>
    <row r="88" spans="1:21" s="18" customFormat="1" ht="20.100000000000001" hidden="1" customHeight="1" x14ac:dyDescent="0.15">
      <c r="A88" s="22">
        <v>2030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7"/>
    </row>
    <row r="89" spans="1:21" s="18" customFormat="1" ht="20.100000000000001" hidden="1" customHeight="1" x14ac:dyDescent="0.15">
      <c r="A89" s="19" t="s">
        <v>12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7"/>
    </row>
    <row r="90" spans="1:21" s="18" customFormat="1" ht="20.100000000000001" hidden="1" customHeight="1" x14ac:dyDescent="0.15">
      <c r="A90" s="19" t="s">
        <v>41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7"/>
    </row>
    <row r="91" spans="1:21" s="18" customFormat="1" ht="20.100000000000001" hidden="1" customHeight="1" x14ac:dyDescent="0.15">
      <c r="A91" s="19" t="s">
        <v>42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7"/>
    </row>
    <row r="92" spans="1:21" s="18" customFormat="1" ht="20.100000000000001" hidden="1" customHeight="1" x14ac:dyDescent="0.15">
      <c r="A92" s="33" t="s">
        <v>43</v>
      </c>
      <c r="B92" s="34"/>
      <c r="C92" s="34"/>
      <c r="D92" s="35"/>
      <c r="E92" s="34"/>
      <c r="F92" s="35"/>
      <c r="G92" s="34"/>
      <c r="H92" s="34"/>
      <c r="I92" s="35"/>
      <c r="J92" s="34"/>
      <c r="K92" s="35"/>
      <c r="L92" s="34"/>
      <c r="M92" s="34"/>
      <c r="N92" s="34"/>
      <c r="O92" s="34"/>
      <c r="P92" s="34"/>
      <c r="Q92" s="34"/>
      <c r="R92" s="34"/>
      <c r="S92" s="34"/>
      <c r="T92" s="34"/>
      <c r="U92" s="17"/>
    </row>
    <row r="93" spans="1:21" s="18" customFormat="1" ht="13.15" customHeight="1" x14ac:dyDescent="0.15">
      <c r="A93" s="25" t="s">
        <v>48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1" s="18" customFormat="1" ht="13.15" customHeight="1" x14ac:dyDescent="0.15">
      <c r="A94" s="27" t="s">
        <v>49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</row>
    <row r="95" spans="1:21" s="18" customFormat="1" ht="14.1" customHeight="1" x14ac:dyDescent="0.15"/>
    <row r="96" spans="1:21" s="18" customFormat="1" ht="14.1" customHeight="1" x14ac:dyDescent="0.3">
      <c r="S96" s="38"/>
      <c r="T96" s="39"/>
    </row>
    <row r="97" spans="1:21" s="18" customFormat="1" ht="14.1" customHeight="1" x14ac:dyDescent="0.25"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1"/>
    </row>
    <row r="98" spans="1:21" s="18" customFormat="1" ht="14.1" customHeight="1" x14ac:dyDescent="0.35">
      <c r="A98" s="42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pans="1:21" s="18" customFormat="1" ht="14.1" customHeight="1" x14ac:dyDescent="0.35">
      <c r="A99" s="42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pans="1:21" s="18" customFormat="1" ht="14.1" customHeight="1" x14ac:dyDescent="0.2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1:21" ht="14.1" customHeight="1" x14ac:dyDescent="0.2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</row>
  </sheetData>
  <mergeCells count="7">
    <mergeCell ref="A1:T1"/>
    <mergeCell ref="A2:T2"/>
    <mergeCell ref="A3:T3"/>
    <mergeCell ref="A4:T4"/>
    <mergeCell ref="A6:A7"/>
    <mergeCell ref="S6:S7"/>
    <mergeCell ref="T6:T7"/>
  </mergeCells>
  <printOptions horizontalCentered="1" verticalCentered="1"/>
  <pageMargins left="0" right="0" top="0" bottom="0" header="0" footer="0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F195-8EC5-43F3-B48A-87615B4F7EAE}">
  <sheetPr>
    <tabColor rgb="FF002060"/>
    <pageSetUpPr fitToPage="1"/>
  </sheetPr>
  <dimension ref="A1:BJ109"/>
  <sheetViews>
    <sheetView showGridLines="0" zoomScaleNormal="100" zoomScaleSheetLayoutView="100" workbookViewId="0">
      <pane xSplit="1" ySplit="7" topLeftCell="B38" activePane="bottomRight" state="frozen"/>
      <selection sqref="A1:T1"/>
      <selection pane="topRight" sqref="A1:T1"/>
      <selection pane="bottomLeft" sqref="A1:T1"/>
      <selection pane="bottomRight" sqref="A1:T1"/>
    </sheetView>
  </sheetViews>
  <sheetFormatPr baseColWidth="10" defaultColWidth="11.42578125" defaultRowHeight="14.1" customHeight="1" x14ac:dyDescent="0.15"/>
  <cols>
    <col min="1" max="1" width="8.5703125" style="4" customWidth="1"/>
    <col min="2" max="20" width="12.7109375" style="4" customWidth="1"/>
    <col min="21" max="16384" width="11.42578125" style="4"/>
  </cols>
  <sheetData>
    <row r="1" spans="1:62" s="1" customFormat="1" ht="21.75" x14ac:dyDescent="0.2">
      <c r="A1" s="90" t="s">
        <v>53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62" s="1" customFormat="1" ht="21.75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62" s="32" customFormat="1" ht="16.149999999999999" customHeight="1" x14ac:dyDescent="0.2">
      <c r="A3" s="91" t="str">
        <f>+'1'!A3:T3</f>
        <v>PERÍODO:  1T-2019  -  3T-2025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62" s="32" customFormat="1" ht="16.149999999999999" customHeight="1" x14ac:dyDescent="0.2">
      <c r="A4" s="91" t="s">
        <v>54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</row>
    <row r="5" spans="1:62" ht="9.9499999999999993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62" s="6" customFormat="1" ht="20.100000000000001" customHeight="1" x14ac:dyDescent="0.3">
      <c r="A6" s="92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94" t="s">
        <v>22</v>
      </c>
      <c r="T6" s="96" t="s">
        <v>23</v>
      </c>
    </row>
    <row r="7" spans="1:62" s="44" customFormat="1" ht="90" customHeight="1" x14ac:dyDescent="0.2">
      <c r="A7" s="93"/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7" t="s">
        <v>34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95"/>
      <c r="T7" s="97"/>
    </row>
    <row r="8" spans="1:62" s="18" customFormat="1" ht="20.100000000000001" hidden="1" customHeight="1" x14ac:dyDescent="0.15">
      <c r="A8" s="8">
        <v>2013</v>
      </c>
      <c r="B8" s="9">
        <v>43121.567406000002</v>
      </c>
      <c r="C8" s="9">
        <v>5826.657290000001</v>
      </c>
      <c r="D8" s="9">
        <v>60027.565965000002</v>
      </c>
      <c r="E8" s="9">
        <v>11882.625337648329</v>
      </c>
      <c r="F8" s="9">
        <v>17835.379315405669</v>
      </c>
      <c r="G8" s="9">
        <v>76016.418827000001</v>
      </c>
      <c r="H8" s="9">
        <v>11073.502786999996</v>
      </c>
      <c r="I8" s="9">
        <v>11492.266437000002</v>
      </c>
      <c r="J8" s="9">
        <v>19122.512458000005</v>
      </c>
      <c r="K8" s="9">
        <v>14001.805665388862</v>
      </c>
      <c r="L8" s="9">
        <v>36214.018648999991</v>
      </c>
      <c r="M8" s="9">
        <v>10343.146234999998</v>
      </c>
      <c r="N8" s="9">
        <v>14549.231475999997</v>
      </c>
      <c r="O8" s="9">
        <v>16754.24545563935</v>
      </c>
      <c r="P8" s="9">
        <v>17803.140932396338</v>
      </c>
      <c r="Q8" s="9">
        <v>9168.4394832800826</v>
      </c>
      <c r="R8" s="9">
        <v>16785.644482648364</v>
      </c>
      <c r="S8" s="9">
        <v>24365.052097471391</v>
      </c>
      <c r="T8" s="9">
        <v>416383.22029987827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</row>
    <row r="9" spans="1:62" s="18" customFormat="1" ht="20.100000000000001" hidden="1" customHeight="1" x14ac:dyDescent="0.15">
      <c r="A9" s="19" t="s">
        <v>12</v>
      </c>
      <c r="B9" s="11">
        <v>11792.502656980147</v>
      </c>
      <c r="C9" s="11">
        <v>1408.6593188811282</v>
      </c>
      <c r="D9" s="11">
        <v>15494.91089249793</v>
      </c>
      <c r="E9" s="11">
        <v>2773.9858331649334</v>
      </c>
      <c r="F9" s="11">
        <v>4023.8753639938732</v>
      </c>
      <c r="G9" s="11">
        <v>18791.844330628075</v>
      </c>
      <c r="H9" s="11">
        <v>2761.1215198793998</v>
      </c>
      <c r="I9" s="11">
        <v>2668.310664424228</v>
      </c>
      <c r="J9" s="11">
        <v>4453.3814182088445</v>
      </c>
      <c r="K9" s="11">
        <v>3583.4534139556881</v>
      </c>
      <c r="L9" s="11">
        <v>8891.2977650947505</v>
      </c>
      <c r="M9" s="11">
        <v>2415.6412856144912</v>
      </c>
      <c r="N9" s="11">
        <v>3671.0571821323138</v>
      </c>
      <c r="O9" s="11">
        <v>4103.0086648708429</v>
      </c>
      <c r="P9" s="11">
        <v>5001.9149875116182</v>
      </c>
      <c r="Q9" s="11">
        <v>2142.7044469181442</v>
      </c>
      <c r="R9" s="11">
        <v>3982.8996454749285</v>
      </c>
      <c r="S9" s="11">
        <v>5999.5329954866475</v>
      </c>
      <c r="T9" s="11">
        <v>103960.102385718</v>
      </c>
      <c r="U9" s="17"/>
      <c r="V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</row>
    <row r="10" spans="1:62" s="18" customFormat="1" ht="20.100000000000001" hidden="1" customHeight="1" x14ac:dyDescent="0.15">
      <c r="A10" s="19" t="s">
        <v>41</v>
      </c>
      <c r="B10" s="11">
        <v>10682.739187092824</v>
      </c>
      <c r="C10" s="11">
        <v>1386.3494999500369</v>
      </c>
      <c r="D10" s="11">
        <v>15078.9721980295</v>
      </c>
      <c r="E10" s="11">
        <v>2720.6315337454685</v>
      </c>
      <c r="F10" s="11">
        <v>4557.0804612287047</v>
      </c>
      <c r="G10" s="11">
        <v>18892.752874720612</v>
      </c>
      <c r="H10" s="11">
        <v>2761.7931376324941</v>
      </c>
      <c r="I10" s="11">
        <v>2806.9144158674953</v>
      </c>
      <c r="J10" s="11">
        <v>4773.8064596173936</v>
      </c>
      <c r="K10" s="11">
        <v>3444.2962977990301</v>
      </c>
      <c r="L10" s="11">
        <v>9007.9697407776657</v>
      </c>
      <c r="M10" s="11">
        <v>2564.5153687778225</v>
      </c>
      <c r="N10" s="11">
        <v>3556.1639999355266</v>
      </c>
      <c r="O10" s="11">
        <v>4179.8414949823218</v>
      </c>
      <c r="P10" s="11">
        <v>4338.4119300890416</v>
      </c>
      <c r="Q10" s="11">
        <v>2279.7891468716371</v>
      </c>
      <c r="R10" s="11">
        <v>4176.4196700153398</v>
      </c>
      <c r="S10" s="11">
        <v>5992.7818900554776</v>
      </c>
      <c r="T10" s="11">
        <v>103201.22930718835</v>
      </c>
      <c r="U10" s="17"/>
      <c r="V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</row>
    <row r="11" spans="1:62" s="18" customFormat="1" ht="20.100000000000001" hidden="1" customHeight="1" x14ac:dyDescent="0.15">
      <c r="A11" s="19" t="s">
        <v>42</v>
      </c>
      <c r="B11" s="11">
        <v>10019.281148805607</v>
      </c>
      <c r="C11" s="11">
        <v>1389.3891903276942</v>
      </c>
      <c r="D11" s="11">
        <v>14215.64560114318</v>
      </c>
      <c r="E11" s="11">
        <v>3045.9294706511082</v>
      </c>
      <c r="F11" s="11">
        <v>4518.3118548614984</v>
      </c>
      <c r="G11" s="11">
        <v>18889.024030575049</v>
      </c>
      <c r="H11" s="11">
        <v>2669.5913854849841</v>
      </c>
      <c r="I11" s="11">
        <v>2870.9303521755155</v>
      </c>
      <c r="J11" s="11">
        <v>4682.3196158925257</v>
      </c>
      <c r="K11" s="11">
        <v>3465.657332654248</v>
      </c>
      <c r="L11" s="11">
        <v>9077.4291212077933</v>
      </c>
      <c r="M11" s="11">
        <v>2530.7143317530022</v>
      </c>
      <c r="N11" s="11">
        <v>3361.2002998759822</v>
      </c>
      <c r="O11" s="11">
        <v>4216.7803285879854</v>
      </c>
      <c r="P11" s="11">
        <v>4609.5279202257407</v>
      </c>
      <c r="Q11" s="11">
        <v>2403.6789307685071</v>
      </c>
      <c r="R11" s="11">
        <v>4369.100045915352</v>
      </c>
      <c r="S11" s="11">
        <v>6037.9970988105779</v>
      </c>
      <c r="T11" s="11">
        <v>102372.50805971633</v>
      </c>
      <c r="U11" s="17"/>
      <c r="V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</row>
    <row r="12" spans="1:62" s="18" customFormat="1" ht="20.100000000000001" hidden="1" customHeight="1" x14ac:dyDescent="0.15">
      <c r="A12" s="19" t="s">
        <v>43</v>
      </c>
      <c r="B12" s="11">
        <v>10627.044413121423</v>
      </c>
      <c r="C12" s="11">
        <v>1642.2592808411421</v>
      </c>
      <c r="D12" s="12">
        <v>15238.037273329393</v>
      </c>
      <c r="E12" s="11">
        <v>3342.07850008682</v>
      </c>
      <c r="F12" s="12">
        <v>4736.1116353215921</v>
      </c>
      <c r="G12" s="11">
        <v>19442.797591076265</v>
      </c>
      <c r="H12" s="11">
        <v>2880.9967440031182</v>
      </c>
      <c r="I12" s="12">
        <v>3146.1110045327628</v>
      </c>
      <c r="J12" s="11">
        <v>5213.004964281241</v>
      </c>
      <c r="K12" s="12">
        <v>3508.398620979895</v>
      </c>
      <c r="L12" s="11">
        <v>9237.3220219197847</v>
      </c>
      <c r="M12" s="11">
        <v>2832.2752488546835</v>
      </c>
      <c r="N12" s="11">
        <v>3960.8099940561756</v>
      </c>
      <c r="O12" s="11">
        <v>4254.6149671981975</v>
      </c>
      <c r="P12" s="11">
        <v>3853.2860945699381</v>
      </c>
      <c r="Q12" s="11">
        <v>2342.2669587217961</v>
      </c>
      <c r="R12" s="11">
        <v>4257.2251212427436</v>
      </c>
      <c r="S12" s="11">
        <v>6334.7401131186898</v>
      </c>
      <c r="T12" s="11">
        <v>106849.38054725566</v>
      </c>
      <c r="U12" s="17"/>
      <c r="V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</row>
    <row r="13" spans="1:62" s="18" customFormat="1" ht="20.100000000000001" hidden="1" customHeight="1" x14ac:dyDescent="0.15">
      <c r="A13" s="20">
        <v>2014</v>
      </c>
      <c r="B13" s="13">
        <v>43813.823063000003</v>
      </c>
      <c r="C13" s="13">
        <v>8543.0293839999995</v>
      </c>
      <c r="D13" s="13">
        <v>62080.379312000005</v>
      </c>
      <c r="E13" s="13">
        <v>12657.267568065623</v>
      </c>
      <c r="F13" s="13">
        <v>19164.318199004167</v>
      </c>
      <c r="G13" s="13">
        <v>78725.541411999977</v>
      </c>
      <c r="H13" s="13">
        <v>11627.188714999993</v>
      </c>
      <c r="I13" s="13">
        <v>12093.455716000004</v>
      </c>
      <c r="J13" s="13">
        <v>19374.021728000011</v>
      </c>
      <c r="K13" s="13">
        <v>14647.059124086483</v>
      </c>
      <c r="L13" s="13">
        <v>37718.158163</v>
      </c>
      <c r="M13" s="13">
        <v>10821.726433942233</v>
      </c>
      <c r="N13" s="13">
        <v>15354.687910999997</v>
      </c>
      <c r="O13" s="13">
        <v>17388.401085321944</v>
      </c>
      <c r="P13" s="13">
        <v>18285.929176872873</v>
      </c>
      <c r="Q13" s="13">
        <v>10016.415008507349</v>
      </c>
      <c r="R13" s="13">
        <v>17321.198913049258</v>
      </c>
      <c r="S13" s="13">
        <v>25254.597452001988</v>
      </c>
      <c r="T13" s="13">
        <v>434887.19836485124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</row>
    <row r="14" spans="1:62" s="18" customFormat="1" ht="20.100000000000001" hidden="1" customHeight="1" x14ac:dyDescent="0.15">
      <c r="A14" s="21" t="s">
        <v>12</v>
      </c>
      <c r="B14" s="14">
        <v>11960.538931980922</v>
      </c>
      <c r="C14" s="14">
        <v>1895.3035046801967</v>
      </c>
      <c r="D14" s="14">
        <v>15848.069558497817</v>
      </c>
      <c r="E14" s="14">
        <v>3132.5359296439028</v>
      </c>
      <c r="F14" s="14">
        <v>4485.3261907006608</v>
      </c>
      <c r="G14" s="14">
        <v>19243.857334029086</v>
      </c>
      <c r="H14" s="14">
        <v>2862.0631290067035</v>
      </c>
      <c r="I14" s="14">
        <v>2752.1668107630876</v>
      </c>
      <c r="J14" s="14">
        <v>4655.3521728488713</v>
      </c>
      <c r="K14" s="14">
        <v>3762.5739432869382</v>
      </c>
      <c r="L14" s="14">
        <v>9260.9543907284733</v>
      </c>
      <c r="M14" s="14">
        <v>2589.6160246799573</v>
      </c>
      <c r="N14" s="14">
        <v>3830.7476371180878</v>
      </c>
      <c r="O14" s="14">
        <v>4217.7781717966027</v>
      </c>
      <c r="P14" s="14">
        <v>5049.3581560332941</v>
      </c>
      <c r="Q14" s="14">
        <v>2387.5783155205718</v>
      </c>
      <c r="R14" s="14">
        <v>4187.4497263450976</v>
      </c>
      <c r="S14" s="14">
        <v>6168.1970991004227</v>
      </c>
      <c r="T14" s="14">
        <v>108289.46702676085</v>
      </c>
      <c r="U14" s="17"/>
      <c r="V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</row>
    <row r="15" spans="1:62" s="18" customFormat="1" ht="20.100000000000001" hidden="1" customHeight="1" x14ac:dyDescent="0.15">
      <c r="A15" s="21" t="s">
        <v>41</v>
      </c>
      <c r="B15" s="14">
        <v>10830.835065060111</v>
      </c>
      <c r="C15" s="14">
        <v>2112.4324056156615</v>
      </c>
      <c r="D15" s="14">
        <v>15494.547082368368</v>
      </c>
      <c r="E15" s="14">
        <v>3078.5321654013828</v>
      </c>
      <c r="F15" s="14">
        <v>4772.2326857902781</v>
      </c>
      <c r="G15" s="14">
        <v>19356.125421682333</v>
      </c>
      <c r="H15" s="14">
        <v>2887.8354971023341</v>
      </c>
      <c r="I15" s="14">
        <v>2984.0470724577958</v>
      </c>
      <c r="J15" s="14">
        <v>4843.7305169282909</v>
      </c>
      <c r="K15" s="14">
        <v>3561.2749894431417</v>
      </c>
      <c r="L15" s="14">
        <v>9397.5953302048492</v>
      </c>
      <c r="M15" s="14">
        <v>2651.8481009338561</v>
      </c>
      <c r="N15" s="14">
        <v>3791.0515191564441</v>
      </c>
      <c r="O15" s="14">
        <v>4359.3034020924242</v>
      </c>
      <c r="P15" s="14">
        <v>4498.35650923099</v>
      </c>
      <c r="Q15" s="14">
        <v>2448.606592782312</v>
      </c>
      <c r="R15" s="14">
        <v>4470.6738288687602</v>
      </c>
      <c r="S15" s="14">
        <v>6110.7238553051775</v>
      </c>
      <c r="T15" s="14">
        <v>107649.75204042431</v>
      </c>
      <c r="U15" s="17"/>
      <c r="V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</row>
    <row r="16" spans="1:62" s="18" customFormat="1" ht="20.100000000000001" hidden="1" customHeight="1" x14ac:dyDescent="0.15">
      <c r="A16" s="21" t="s">
        <v>42</v>
      </c>
      <c r="B16" s="14">
        <v>10229.310722196698</v>
      </c>
      <c r="C16" s="14">
        <v>2343.9045290332861</v>
      </c>
      <c r="D16" s="14">
        <v>14738.327677836376</v>
      </c>
      <c r="E16" s="14">
        <v>2963.1096675642852</v>
      </c>
      <c r="F16" s="14">
        <v>4819.5421649803693</v>
      </c>
      <c r="G16" s="14">
        <v>19550.337688526502</v>
      </c>
      <c r="H16" s="14">
        <v>2835.5756918909597</v>
      </c>
      <c r="I16" s="14">
        <v>3015.6838523121764</v>
      </c>
      <c r="J16" s="14">
        <v>4750.042128533717</v>
      </c>
      <c r="K16" s="14">
        <v>3592.3988494106875</v>
      </c>
      <c r="L16" s="14">
        <v>9446.9392938712699</v>
      </c>
      <c r="M16" s="14">
        <v>2629.7675824034627</v>
      </c>
      <c r="N16" s="14">
        <v>3645.4406082382034</v>
      </c>
      <c r="O16" s="14">
        <v>4368.9890330542639</v>
      </c>
      <c r="P16" s="14">
        <v>4729.0438305409352</v>
      </c>
      <c r="Q16" s="14">
        <v>2561.0460235990827</v>
      </c>
      <c r="R16" s="14">
        <v>4323.5396685838195</v>
      </c>
      <c r="S16" s="14">
        <v>6239.8745237841185</v>
      </c>
      <c r="T16" s="14">
        <v>106782.87353635998</v>
      </c>
      <c r="U16" s="17"/>
      <c r="V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18" customFormat="1" ht="20.100000000000001" hidden="1" customHeight="1" x14ac:dyDescent="0.15">
      <c r="A17" s="21" t="s">
        <v>43</v>
      </c>
      <c r="B17" s="14">
        <v>10793.138343762274</v>
      </c>
      <c r="C17" s="14">
        <v>2191.3889446708549</v>
      </c>
      <c r="D17" s="14">
        <v>15999.434993297442</v>
      </c>
      <c r="E17" s="14">
        <v>3483.0898054560516</v>
      </c>
      <c r="F17" s="14">
        <v>5087.2171575328566</v>
      </c>
      <c r="G17" s="14">
        <v>20575.220967762059</v>
      </c>
      <c r="H17" s="14">
        <v>3041.7143969999966</v>
      </c>
      <c r="I17" s="14">
        <v>3341.5579804669424</v>
      </c>
      <c r="J17" s="14">
        <v>5124.8969096891306</v>
      </c>
      <c r="K17" s="14">
        <v>3730.8113419457163</v>
      </c>
      <c r="L17" s="14">
        <v>9612.6691481954058</v>
      </c>
      <c r="M17" s="14">
        <v>2950.4947259249561</v>
      </c>
      <c r="N17" s="14">
        <v>4087.448146487262</v>
      </c>
      <c r="O17" s="14">
        <v>4442.3304783786552</v>
      </c>
      <c r="P17" s="14">
        <v>4009.1706810676533</v>
      </c>
      <c r="Q17" s="14">
        <v>2619.184076605382</v>
      </c>
      <c r="R17" s="14">
        <v>4339.5356892515802</v>
      </c>
      <c r="S17" s="14">
        <v>6735.8019738122703</v>
      </c>
      <c r="T17" s="14">
        <v>112165.10576130608</v>
      </c>
      <c r="U17" s="17"/>
      <c r="V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8" customFormat="1" ht="20.100000000000001" hidden="1" customHeight="1" x14ac:dyDescent="0.15">
      <c r="A18" s="22">
        <v>2015</v>
      </c>
      <c r="B18" s="15">
        <v>44964.257805008092</v>
      </c>
      <c r="C18" s="15">
        <v>8905.8858008525021</v>
      </c>
      <c r="D18" s="15">
        <v>64357.572571371245</v>
      </c>
      <c r="E18" s="15">
        <v>12726.961868317332</v>
      </c>
      <c r="F18" s="15">
        <v>19465.530938660508</v>
      </c>
      <c r="G18" s="15">
        <v>81868.763995754838</v>
      </c>
      <c r="H18" s="15">
        <v>12190.857475009328</v>
      </c>
      <c r="I18" s="15">
        <v>12772.528914804368</v>
      </c>
      <c r="J18" s="15">
        <v>20492.810076824375</v>
      </c>
      <c r="K18" s="15">
        <v>15927.049938443761</v>
      </c>
      <c r="L18" s="15">
        <v>39255.442974770354</v>
      </c>
      <c r="M18" s="15">
        <v>11280.408984618945</v>
      </c>
      <c r="N18" s="15">
        <v>16248.312492208985</v>
      </c>
      <c r="O18" s="15">
        <v>18091.225818357827</v>
      </c>
      <c r="P18" s="15">
        <v>18600.373719692521</v>
      </c>
      <c r="Q18" s="15">
        <v>10623.28364837039</v>
      </c>
      <c r="R18" s="15">
        <v>18023.723196754774</v>
      </c>
      <c r="S18" s="15">
        <v>26909.636757934462</v>
      </c>
      <c r="T18" s="15">
        <v>452683.52493598504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</row>
    <row r="19" spans="1:62" s="18" customFormat="1" ht="20.100000000000001" hidden="1" customHeight="1" x14ac:dyDescent="0.15">
      <c r="A19" s="19" t="s">
        <v>12</v>
      </c>
      <c r="B19" s="11">
        <v>12180.339852517867</v>
      </c>
      <c r="C19" s="11">
        <v>2385.0468485214278</v>
      </c>
      <c r="D19" s="11">
        <v>16461.096315467359</v>
      </c>
      <c r="E19" s="11">
        <v>3196.2830983865674</v>
      </c>
      <c r="F19" s="11">
        <v>4685.3912003201667</v>
      </c>
      <c r="G19" s="11">
        <v>19982.739080887171</v>
      </c>
      <c r="H19" s="11">
        <v>2932.4600921421265</v>
      </c>
      <c r="I19" s="11">
        <v>3001.9820312218781</v>
      </c>
      <c r="J19" s="11">
        <v>4760.8808003545573</v>
      </c>
      <c r="K19" s="11">
        <v>3991.1354936271514</v>
      </c>
      <c r="L19" s="11">
        <v>9658.8063681070453</v>
      </c>
      <c r="M19" s="11">
        <v>2762.8171078923992</v>
      </c>
      <c r="N19" s="11">
        <v>4179.0593465573947</v>
      </c>
      <c r="O19" s="11">
        <v>4454.0799614731568</v>
      </c>
      <c r="P19" s="11">
        <v>5124.1294797744558</v>
      </c>
      <c r="Q19" s="11">
        <v>2594.1926497640466</v>
      </c>
      <c r="R19" s="11">
        <v>4361.2170611696947</v>
      </c>
      <c r="S19" s="11">
        <v>6660.8890149553445</v>
      </c>
      <c r="T19" s="11">
        <v>113343.54463534523</v>
      </c>
      <c r="U19" s="17"/>
      <c r="V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</row>
    <row r="20" spans="1:62" s="18" customFormat="1" ht="20.100000000000001" hidden="1" customHeight="1" x14ac:dyDescent="0.15">
      <c r="A20" s="19" t="s">
        <v>41</v>
      </c>
      <c r="B20" s="11">
        <v>10993.825801401514</v>
      </c>
      <c r="C20" s="11">
        <v>2071.3246339885936</v>
      </c>
      <c r="D20" s="11">
        <v>15917.014029927166</v>
      </c>
      <c r="E20" s="11">
        <v>2974.0591507970212</v>
      </c>
      <c r="F20" s="11">
        <v>4645.5543950756582</v>
      </c>
      <c r="G20" s="11">
        <v>20076.182189184128</v>
      </c>
      <c r="H20" s="11">
        <v>2956.5451824995953</v>
      </c>
      <c r="I20" s="11">
        <v>3120.3979718697524</v>
      </c>
      <c r="J20" s="11">
        <v>4897.8783465107081</v>
      </c>
      <c r="K20" s="11">
        <v>3882.8878543840583</v>
      </c>
      <c r="L20" s="11">
        <v>9750.9982939512356</v>
      </c>
      <c r="M20" s="11">
        <v>2806.9778647050593</v>
      </c>
      <c r="N20" s="11">
        <v>4009.2429795426892</v>
      </c>
      <c r="O20" s="11">
        <v>4521.2863424675725</v>
      </c>
      <c r="P20" s="11">
        <v>4571.0946442308959</v>
      </c>
      <c r="Q20" s="11">
        <v>2586.5527916136807</v>
      </c>
      <c r="R20" s="11">
        <v>4573.867332676693</v>
      </c>
      <c r="S20" s="11">
        <v>6651.2569935858264</v>
      </c>
      <c r="T20" s="11">
        <v>111016.02233189443</v>
      </c>
      <c r="U20" s="17"/>
      <c r="V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</row>
    <row r="21" spans="1:62" s="18" customFormat="1" ht="20.100000000000001" hidden="1" customHeight="1" x14ac:dyDescent="0.15">
      <c r="A21" s="19" t="s">
        <v>42</v>
      </c>
      <c r="B21" s="11">
        <v>10573.662055002907</v>
      </c>
      <c r="C21" s="11">
        <v>2234.3360631427272</v>
      </c>
      <c r="D21" s="11">
        <v>15501.026053723519</v>
      </c>
      <c r="E21" s="11">
        <v>2949.1643710129902</v>
      </c>
      <c r="F21" s="11">
        <v>4676.9010624698567</v>
      </c>
      <c r="G21" s="11">
        <v>20733.887341419319</v>
      </c>
      <c r="H21" s="11">
        <v>2997.3672938174832</v>
      </c>
      <c r="I21" s="11">
        <v>3166.1199960374006</v>
      </c>
      <c r="J21" s="11">
        <v>5239.1085940926432</v>
      </c>
      <c r="K21" s="11">
        <v>3898.2832843203737</v>
      </c>
      <c r="L21" s="11">
        <v>9849.3550385279796</v>
      </c>
      <c r="M21" s="11">
        <v>2812.4718430232874</v>
      </c>
      <c r="N21" s="11">
        <v>3826.0079316055107</v>
      </c>
      <c r="O21" s="11">
        <v>4567.9120214413533</v>
      </c>
      <c r="P21" s="11">
        <v>4837.9501840086605</v>
      </c>
      <c r="Q21" s="11">
        <v>2731.7577931511955</v>
      </c>
      <c r="R21" s="11">
        <v>4620.855667975804</v>
      </c>
      <c r="S21" s="11">
        <v>6809.1121890081504</v>
      </c>
      <c r="T21" s="11">
        <v>112035.39482385379</v>
      </c>
      <c r="U21" s="17"/>
      <c r="V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</row>
    <row r="22" spans="1:62" s="18" customFormat="1" ht="20.100000000000001" hidden="1" customHeight="1" x14ac:dyDescent="0.15">
      <c r="A22" s="19" t="s">
        <v>43</v>
      </c>
      <c r="B22" s="11">
        <v>11216.430096085813</v>
      </c>
      <c r="C22" s="11">
        <v>2215.1782551997521</v>
      </c>
      <c r="D22" s="12">
        <v>16478.436172253208</v>
      </c>
      <c r="E22" s="11">
        <v>3607.4552481207529</v>
      </c>
      <c r="F22" s="12">
        <v>5457.6842807948251</v>
      </c>
      <c r="G22" s="11">
        <v>21075.955384264216</v>
      </c>
      <c r="H22" s="11">
        <v>3304.4849065501226</v>
      </c>
      <c r="I22" s="12">
        <v>3484.0289156753365</v>
      </c>
      <c r="J22" s="11">
        <v>5594.9423358664671</v>
      </c>
      <c r="K22" s="12">
        <v>4154.7433061121774</v>
      </c>
      <c r="L22" s="11">
        <v>9996.2832741840903</v>
      </c>
      <c r="M22" s="11">
        <v>2898.1421689981989</v>
      </c>
      <c r="N22" s="11">
        <v>4234.0022345033904</v>
      </c>
      <c r="O22" s="11">
        <v>4547.9474929757462</v>
      </c>
      <c r="P22" s="11">
        <v>4067.1994116785108</v>
      </c>
      <c r="Q22" s="11">
        <v>2710.7804138414695</v>
      </c>
      <c r="R22" s="11">
        <v>4467.7831349325816</v>
      </c>
      <c r="S22" s="11">
        <v>6788.3785603851393</v>
      </c>
      <c r="T22" s="11">
        <v>116288.56314489158</v>
      </c>
      <c r="U22" s="17"/>
      <c r="V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</row>
    <row r="23" spans="1:62" s="18" customFormat="1" ht="20.100000000000001" hidden="1" customHeight="1" x14ac:dyDescent="0.15">
      <c r="A23" s="20">
        <v>2016</v>
      </c>
      <c r="B23" s="13">
        <v>46038.319136047627</v>
      </c>
      <c r="C23" s="13">
        <v>8098.4404211995106</v>
      </c>
      <c r="D23" s="13">
        <v>66269.697602284228</v>
      </c>
      <c r="E23" s="13">
        <v>13216.948668525652</v>
      </c>
      <c r="F23" s="13">
        <v>19408.626201859159</v>
      </c>
      <c r="G23" s="13">
        <v>84246.997672921134</v>
      </c>
      <c r="H23" s="13">
        <v>12450.839191454848</v>
      </c>
      <c r="I23" s="13">
        <v>13393.538302029832</v>
      </c>
      <c r="J23" s="13">
        <v>21418.071724721591</v>
      </c>
      <c r="K23" s="13">
        <v>17116.949436240298</v>
      </c>
      <c r="L23" s="13">
        <v>40737.604534999191</v>
      </c>
      <c r="M23" s="13">
        <v>11098.354366535677</v>
      </c>
      <c r="N23" s="13">
        <v>16307.344535664166</v>
      </c>
      <c r="O23" s="13">
        <v>18430.568677817999</v>
      </c>
      <c r="P23" s="13">
        <v>18707.852553560071</v>
      </c>
      <c r="Q23" s="13">
        <v>11223.180794264139</v>
      </c>
      <c r="R23" s="13">
        <v>18608.677548364118</v>
      </c>
      <c r="S23" s="13">
        <v>27788.148998771801</v>
      </c>
      <c r="T23" s="13">
        <v>464805.49666185805</v>
      </c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</row>
    <row r="24" spans="1:62" s="18" customFormat="1" ht="20.100000000000001" hidden="1" customHeight="1" x14ac:dyDescent="0.15">
      <c r="A24" s="21" t="s">
        <v>12</v>
      </c>
      <c r="B24" s="14">
        <v>12359.345334383541</v>
      </c>
      <c r="C24" s="14">
        <v>2134.3732590332302</v>
      </c>
      <c r="D24" s="14">
        <v>16593.787448786414</v>
      </c>
      <c r="E24" s="14">
        <v>3196.4753186581133</v>
      </c>
      <c r="F24" s="14">
        <v>4531.7133249866301</v>
      </c>
      <c r="G24" s="14">
        <v>20357.367587493805</v>
      </c>
      <c r="H24" s="14">
        <v>2958.9150459708208</v>
      </c>
      <c r="I24" s="14">
        <v>3116.9828069854229</v>
      </c>
      <c r="J24" s="14">
        <v>5090.2869063478265</v>
      </c>
      <c r="K24" s="14">
        <v>4250.0729942644721</v>
      </c>
      <c r="L24" s="14">
        <v>9966.201065727164</v>
      </c>
      <c r="M24" s="14">
        <v>2666.2969086690805</v>
      </c>
      <c r="N24" s="14">
        <v>4123.0976942674424</v>
      </c>
      <c r="O24" s="14">
        <v>4567.4172278601091</v>
      </c>
      <c r="P24" s="14">
        <v>5194.47283444399</v>
      </c>
      <c r="Q24" s="14">
        <v>2702.4977259608386</v>
      </c>
      <c r="R24" s="14">
        <v>4480.534009234826</v>
      </c>
      <c r="S24" s="14">
        <v>6920.8516922230601</v>
      </c>
      <c r="T24" s="14">
        <v>115243.11337245727</v>
      </c>
      <c r="U24" s="17"/>
      <c r="V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18" customFormat="1" ht="20.100000000000001" hidden="1" customHeight="1" x14ac:dyDescent="0.15">
      <c r="A25" s="21" t="s">
        <v>41</v>
      </c>
      <c r="B25" s="14">
        <v>11341.455128881875</v>
      </c>
      <c r="C25" s="14">
        <v>2010.475874045904</v>
      </c>
      <c r="D25" s="14">
        <v>16694.181011177261</v>
      </c>
      <c r="E25" s="14">
        <v>3221.8411283352953</v>
      </c>
      <c r="F25" s="14">
        <v>4703.7052095774743</v>
      </c>
      <c r="G25" s="14">
        <v>20841.510764527127</v>
      </c>
      <c r="H25" s="14">
        <v>3087.665196317967</v>
      </c>
      <c r="I25" s="14">
        <v>3233.8296621882778</v>
      </c>
      <c r="J25" s="14">
        <v>5277.4160493063428</v>
      </c>
      <c r="K25" s="14">
        <v>4170.8937224614774</v>
      </c>
      <c r="L25" s="14">
        <v>10134.943837893081</v>
      </c>
      <c r="M25" s="14">
        <v>2739.6463772011862</v>
      </c>
      <c r="N25" s="14">
        <v>4007.0673026817185</v>
      </c>
      <c r="O25" s="14">
        <v>4580.4730162179112</v>
      </c>
      <c r="P25" s="14">
        <v>4598.6822074189004</v>
      </c>
      <c r="Q25" s="14">
        <v>2776.845626380722</v>
      </c>
      <c r="R25" s="14">
        <v>4759.3978346727208</v>
      </c>
      <c r="S25" s="14">
        <v>6895.4119184497476</v>
      </c>
      <c r="T25" s="14">
        <v>115126.2593918951</v>
      </c>
      <c r="U25" s="17"/>
      <c r="V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18" customFormat="1" ht="20.100000000000001" hidden="1" customHeight="1" x14ac:dyDescent="0.15">
      <c r="A26" s="21" t="s">
        <v>42</v>
      </c>
      <c r="B26" s="14">
        <v>10913.180637105834</v>
      </c>
      <c r="C26" s="14">
        <v>1955.9853931993221</v>
      </c>
      <c r="D26" s="14">
        <v>15900.01314779731</v>
      </c>
      <c r="E26" s="14">
        <v>3279.2924753473008</v>
      </c>
      <c r="F26" s="14">
        <v>4813.2941024546863</v>
      </c>
      <c r="G26" s="14">
        <v>20857.134393263495</v>
      </c>
      <c r="H26" s="14">
        <v>3064.5271914737527</v>
      </c>
      <c r="I26" s="14">
        <v>3367.275291321339</v>
      </c>
      <c r="J26" s="14">
        <v>5284.7081276004474</v>
      </c>
      <c r="K26" s="14">
        <v>4236.4085228731792</v>
      </c>
      <c r="L26" s="14">
        <v>10199.785018584811</v>
      </c>
      <c r="M26" s="14">
        <v>2668.2811608361981</v>
      </c>
      <c r="N26" s="14">
        <v>3810.3446496558226</v>
      </c>
      <c r="O26" s="14">
        <v>4600.7503406481819</v>
      </c>
      <c r="P26" s="14">
        <v>4827.8073219980542</v>
      </c>
      <c r="Q26" s="14">
        <v>2923.7168894494571</v>
      </c>
      <c r="R26" s="14">
        <v>4711.2401076291353</v>
      </c>
      <c r="S26" s="14">
        <v>6837.8701540871643</v>
      </c>
      <c r="T26" s="14">
        <v>114354.24300592857</v>
      </c>
      <c r="U26" s="17"/>
      <c r="V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18" customFormat="1" ht="20.100000000000001" hidden="1" customHeight="1" x14ac:dyDescent="0.15">
      <c r="A27" s="21" t="s">
        <v>43</v>
      </c>
      <c r="B27" s="14">
        <v>11424.338035676374</v>
      </c>
      <c r="C27" s="14">
        <v>1997.6058949210546</v>
      </c>
      <c r="D27" s="14">
        <v>17081.715994523234</v>
      </c>
      <c r="E27" s="14">
        <v>3519.3397461849422</v>
      </c>
      <c r="F27" s="14">
        <v>5359.9135648403681</v>
      </c>
      <c r="G27" s="14">
        <v>22190.984927636699</v>
      </c>
      <c r="H27" s="14">
        <v>3339.7317576923074</v>
      </c>
      <c r="I27" s="14">
        <v>3675.450541534793</v>
      </c>
      <c r="J27" s="14">
        <v>5765.6606414669741</v>
      </c>
      <c r="K27" s="14">
        <v>4459.5741966411706</v>
      </c>
      <c r="L27" s="14">
        <v>10436.67461279413</v>
      </c>
      <c r="M27" s="14">
        <v>3024.1299198292122</v>
      </c>
      <c r="N27" s="14">
        <v>4366.8348890591824</v>
      </c>
      <c r="O27" s="14">
        <v>4681.9280930917957</v>
      </c>
      <c r="P27" s="14">
        <v>4086.8901896991274</v>
      </c>
      <c r="Q27" s="14">
        <v>2820.1205524731208</v>
      </c>
      <c r="R27" s="14">
        <v>4657.5055968274337</v>
      </c>
      <c r="S27" s="14">
        <v>7134.0152340118293</v>
      </c>
      <c r="T27" s="14">
        <v>120081.88089157712</v>
      </c>
      <c r="U27" s="17"/>
      <c r="V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18" customFormat="1" ht="20.100000000000001" hidden="1" customHeight="1" x14ac:dyDescent="0.15">
      <c r="A28" s="22">
        <v>2017</v>
      </c>
      <c r="B28" s="15">
        <v>47561.009687904661</v>
      </c>
      <c r="C28" s="15">
        <v>5724.6271564856588</v>
      </c>
      <c r="D28" s="15">
        <v>68252.020675917345</v>
      </c>
      <c r="E28" s="15">
        <v>13932.725148274611</v>
      </c>
      <c r="F28" s="15">
        <v>19999.288231418195</v>
      </c>
      <c r="G28" s="15">
        <v>86881.758023841074</v>
      </c>
      <c r="H28" s="15">
        <v>12790.507918199659</v>
      </c>
      <c r="I28" s="15">
        <v>13979.897094606735</v>
      </c>
      <c r="J28" s="15">
        <v>22502.850659519165</v>
      </c>
      <c r="K28" s="15">
        <v>17835.546294297154</v>
      </c>
      <c r="L28" s="15">
        <v>42290.313197914395</v>
      </c>
      <c r="M28" s="15">
        <v>11614.066647308891</v>
      </c>
      <c r="N28" s="15">
        <v>16731.302769009082</v>
      </c>
      <c r="O28" s="15">
        <v>19026.405295080607</v>
      </c>
      <c r="P28" s="15">
        <v>18918.862600940676</v>
      </c>
      <c r="Q28" s="15">
        <v>11654.718655918437</v>
      </c>
      <c r="R28" s="15">
        <v>19233.598418724989</v>
      </c>
      <c r="S28" s="15">
        <v>28999.884618565025</v>
      </c>
      <c r="T28" s="15">
        <v>479120.81472567044</v>
      </c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8" customFormat="1" ht="20.100000000000001" hidden="1" customHeight="1" x14ac:dyDescent="0.15">
      <c r="A29" s="19" t="s">
        <v>12</v>
      </c>
      <c r="B29" s="11">
        <v>12926.159977749059</v>
      </c>
      <c r="C29" s="11">
        <v>2073.3918996298844</v>
      </c>
      <c r="D29" s="11">
        <v>17437.776845568929</v>
      </c>
      <c r="E29" s="11">
        <v>3393.7005685914569</v>
      </c>
      <c r="F29" s="11">
        <v>4749.4764035859598</v>
      </c>
      <c r="G29" s="11">
        <v>21444.04595987943</v>
      </c>
      <c r="H29" s="11">
        <v>3198.6447614407575</v>
      </c>
      <c r="I29" s="11">
        <v>3191.3639783111194</v>
      </c>
      <c r="J29" s="11">
        <v>5429.3839224005606</v>
      </c>
      <c r="K29" s="11">
        <v>4504.7310949485964</v>
      </c>
      <c r="L29" s="11">
        <v>10386.498401878629</v>
      </c>
      <c r="M29" s="11">
        <v>2857.3018867486162</v>
      </c>
      <c r="N29" s="11">
        <v>4209.6056331689078</v>
      </c>
      <c r="O29" s="11">
        <v>4728.9768976803725</v>
      </c>
      <c r="P29" s="11">
        <v>5284.550880926814</v>
      </c>
      <c r="Q29" s="11">
        <v>2817.3103959447767</v>
      </c>
      <c r="R29" s="11">
        <v>4835.9108491833786</v>
      </c>
      <c r="S29" s="11">
        <v>7181.1604180835966</v>
      </c>
      <c r="T29" s="11">
        <v>120681.26490734686</v>
      </c>
      <c r="U29" s="17"/>
      <c r="V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18" customFormat="1" ht="20.100000000000001" hidden="1" customHeight="1" x14ac:dyDescent="0.15">
      <c r="A30" s="19" t="s">
        <v>41</v>
      </c>
      <c r="B30" s="11">
        <v>11622.249379749617</v>
      </c>
      <c r="C30" s="11">
        <v>1834.9609556383136</v>
      </c>
      <c r="D30" s="11">
        <v>16901.105076751428</v>
      </c>
      <c r="E30" s="11">
        <v>3314.6777955301072</v>
      </c>
      <c r="F30" s="11">
        <v>4840.6090693430951</v>
      </c>
      <c r="G30" s="11">
        <v>21106.703254122109</v>
      </c>
      <c r="H30" s="11">
        <v>3166.682925645287</v>
      </c>
      <c r="I30" s="11">
        <v>3491.388132788436</v>
      </c>
      <c r="J30" s="11">
        <v>5430.3108987995474</v>
      </c>
      <c r="K30" s="11">
        <v>4362.1415014991735</v>
      </c>
      <c r="L30" s="11">
        <v>10493.411948302264</v>
      </c>
      <c r="M30" s="11">
        <v>2878.9273877092055</v>
      </c>
      <c r="N30" s="11">
        <v>4074.3120147231766</v>
      </c>
      <c r="O30" s="11">
        <v>4746.8546941335344</v>
      </c>
      <c r="P30" s="11">
        <v>4682.4244297232062</v>
      </c>
      <c r="Q30" s="11">
        <v>2895.8001712952846</v>
      </c>
      <c r="R30" s="11">
        <v>4903.624737956573</v>
      </c>
      <c r="S30" s="11">
        <v>7117.6981263597972</v>
      </c>
      <c r="T30" s="11">
        <v>117992.10980034579</v>
      </c>
      <c r="U30" s="17"/>
      <c r="V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</row>
    <row r="31" spans="1:62" s="18" customFormat="1" ht="20.100000000000001" hidden="1" customHeight="1" x14ac:dyDescent="0.15">
      <c r="A31" s="19" t="s">
        <v>42</v>
      </c>
      <c r="B31" s="11">
        <v>11289.682349678162</v>
      </c>
      <c r="C31" s="11">
        <v>920.13496897433197</v>
      </c>
      <c r="D31" s="11">
        <v>16468.818336358065</v>
      </c>
      <c r="E31" s="11">
        <v>3508.9653741263905</v>
      </c>
      <c r="F31" s="11">
        <v>5238.8572855555922</v>
      </c>
      <c r="G31" s="11">
        <v>21562.755102961673</v>
      </c>
      <c r="H31" s="11">
        <v>3108.9100392988857</v>
      </c>
      <c r="I31" s="11">
        <v>3512.6881849411443</v>
      </c>
      <c r="J31" s="11">
        <v>5490.7093565732175</v>
      </c>
      <c r="K31" s="11">
        <v>4372.9791671768262</v>
      </c>
      <c r="L31" s="11">
        <v>10599.096318176258</v>
      </c>
      <c r="M31" s="11">
        <v>2777.6273989857377</v>
      </c>
      <c r="N31" s="11">
        <v>3920.8137246268529</v>
      </c>
      <c r="O31" s="11">
        <v>4768.0765110052789</v>
      </c>
      <c r="P31" s="11">
        <v>4883.5062906720968</v>
      </c>
      <c r="Q31" s="11">
        <v>2942.8973873875289</v>
      </c>
      <c r="R31" s="11">
        <v>4802.0218063651291</v>
      </c>
      <c r="S31" s="11">
        <v>7132.2333270693962</v>
      </c>
      <c r="T31" s="11">
        <v>117906.12703318267</v>
      </c>
      <c r="U31" s="17"/>
      <c r="V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18" customFormat="1" ht="20.100000000000001" hidden="1" customHeight="1" x14ac:dyDescent="0.15">
      <c r="A32" s="19" t="s">
        <v>43</v>
      </c>
      <c r="B32" s="11">
        <v>11722.917980727831</v>
      </c>
      <c r="C32" s="11">
        <v>896.13933224312825</v>
      </c>
      <c r="D32" s="12">
        <v>17444.320417238927</v>
      </c>
      <c r="E32" s="11">
        <v>3715.3814100266563</v>
      </c>
      <c r="F32" s="12">
        <v>5170.345472933549</v>
      </c>
      <c r="G32" s="11">
        <v>22768.253706877855</v>
      </c>
      <c r="H32" s="11">
        <v>3316.2701918147291</v>
      </c>
      <c r="I32" s="12">
        <v>3784.456798566036</v>
      </c>
      <c r="J32" s="11">
        <v>6152.4464817458402</v>
      </c>
      <c r="K32" s="12">
        <v>4595.6945306725584</v>
      </c>
      <c r="L32" s="11">
        <v>10811.306529557243</v>
      </c>
      <c r="M32" s="11">
        <v>3100.2099738653319</v>
      </c>
      <c r="N32" s="11">
        <v>4526.5713964901452</v>
      </c>
      <c r="O32" s="11">
        <v>4782.4971922614213</v>
      </c>
      <c r="P32" s="11">
        <v>4068.3809996185578</v>
      </c>
      <c r="Q32" s="11">
        <v>2998.7107012908473</v>
      </c>
      <c r="R32" s="11">
        <v>4692.0410252199081</v>
      </c>
      <c r="S32" s="11">
        <v>7568.7927470522318</v>
      </c>
      <c r="T32" s="11">
        <v>122541.31298479513</v>
      </c>
      <c r="U32" s="17"/>
      <c r="V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8" customFormat="1" ht="20.100000000000001" hidden="1" customHeight="1" x14ac:dyDescent="0.15">
      <c r="A33" s="20">
        <v>2018</v>
      </c>
      <c r="B33" s="13">
        <v>48754.112822501353</v>
      </c>
      <c r="C33" s="13">
        <v>3942.9434781358414</v>
      </c>
      <c r="D33" s="13">
        <v>70494.043901982644</v>
      </c>
      <c r="E33" s="13">
        <v>14366.409008920731</v>
      </c>
      <c r="F33" s="13">
        <v>21049.492977105718</v>
      </c>
      <c r="G33" s="13">
        <v>89210.532455076245</v>
      </c>
      <c r="H33" s="13">
        <v>13254.676611514253</v>
      </c>
      <c r="I33" s="13">
        <v>14617.027254064173</v>
      </c>
      <c r="J33" s="13">
        <v>23462.305743306613</v>
      </c>
      <c r="K33" s="13">
        <v>18900.570513149563</v>
      </c>
      <c r="L33" s="13">
        <v>44056.810581539845</v>
      </c>
      <c r="M33" s="13">
        <v>12314.320620379207</v>
      </c>
      <c r="N33" s="13">
        <v>17309.933236384168</v>
      </c>
      <c r="O33" s="13">
        <v>19869.203332055917</v>
      </c>
      <c r="P33" s="13">
        <v>19270.087129229694</v>
      </c>
      <c r="Q33" s="13">
        <v>12269.820979855525</v>
      </c>
      <c r="R33" s="13">
        <v>19700.962489338555</v>
      </c>
      <c r="S33" s="13">
        <v>30644.12331807649</v>
      </c>
      <c r="T33" s="13">
        <v>495443.85466462257</v>
      </c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18" customFormat="1" ht="20.100000000000001" hidden="1" customHeight="1" x14ac:dyDescent="0.15">
      <c r="A34" s="21" t="s">
        <v>12</v>
      </c>
      <c r="B34" s="14">
        <v>13261.24751184514</v>
      </c>
      <c r="C34" s="14">
        <v>935.20775887006403</v>
      </c>
      <c r="D34" s="14">
        <v>18149.439166593253</v>
      </c>
      <c r="E34" s="14">
        <v>3703.5747529316409</v>
      </c>
      <c r="F34" s="14">
        <v>4717.5624510162261</v>
      </c>
      <c r="G34" s="14">
        <v>21952.366749177705</v>
      </c>
      <c r="H34" s="14">
        <v>3271.0289077406155</v>
      </c>
      <c r="I34" s="14">
        <v>3410.808926459747</v>
      </c>
      <c r="J34" s="14">
        <v>5546.6752368325087</v>
      </c>
      <c r="K34" s="14">
        <v>4727.6486029189728</v>
      </c>
      <c r="L34" s="14">
        <v>10785.538128697239</v>
      </c>
      <c r="M34" s="14">
        <v>2890.6006695323822</v>
      </c>
      <c r="N34" s="14">
        <v>4306.9163535465595</v>
      </c>
      <c r="O34" s="14">
        <v>4903.272285033785</v>
      </c>
      <c r="P34" s="14">
        <v>5416.9697419728</v>
      </c>
      <c r="Q34" s="14">
        <v>2977.4035177388123</v>
      </c>
      <c r="R34" s="14">
        <v>4919.4715331943462</v>
      </c>
      <c r="S34" s="14">
        <v>7566.8380677861242</v>
      </c>
      <c r="T34" s="14">
        <v>123947.76580648511</v>
      </c>
      <c r="U34" s="17"/>
      <c r="V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18" customFormat="1" ht="20.100000000000001" hidden="1" customHeight="1" x14ac:dyDescent="0.15">
      <c r="A35" s="21" t="s">
        <v>41</v>
      </c>
      <c r="B35" s="14">
        <v>12070.763131602524</v>
      </c>
      <c r="C35" s="14">
        <v>1014.2045500882364</v>
      </c>
      <c r="D35" s="14">
        <v>17627.620787295735</v>
      </c>
      <c r="E35" s="14">
        <v>3477.4986973016053</v>
      </c>
      <c r="F35" s="14">
        <v>5203.1681384813073</v>
      </c>
      <c r="G35" s="14">
        <v>22017.446015189551</v>
      </c>
      <c r="H35" s="14">
        <v>3285.3173118121222</v>
      </c>
      <c r="I35" s="14">
        <v>3501.6538964575475</v>
      </c>
      <c r="J35" s="14">
        <v>6047.0914127386377</v>
      </c>
      <c r="K35" s="14">
        <v>4636.3996271475698</v>
      </c>
      <c r="L35" s="14">
        <v>10951.532715007806</v>
      </c>
      <c r="M35" s="14">
        <v>3003.8759571320697</v>
      </c>
      <c r="N35" s="14">
        <v>4319.6401017683656</v>
      </c>
      <c r="O35" s="14">
        <v>4992.4191300909288</v>
      </c>
      <c r="P35" s="14">
        <v>4769.395356400355</v>
      </c>
      <c r="Q35" s="14">
        <v>3125.8069290627104</v>
      </c>
      <c r="R35" s="14">
        <v>4975.9387111042479</v>
      </c>
      <c r="S35" s="14">
        <v>7559.0400212132399</v>
      </c>
      <c r="T35" s="14">
        <v>123023.06114960161</v>
      </c>
      <c r="U35" s="17"/>
      <c r="V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8" customFormat="1" ht="20.100000000000001" hidden="1" customHeight="1" x14ac:dyDescent="0.15">
      <c r="A36" s="21" t="s">
        <v>42</v>
      </c>
      <c r="B36" s="14">
        <v>11583.473441952199</v>
      </c>
      <c r="C36" s="14">
        <v>1016.6870212160565</v>
      </c>
      <c r="D36" s="14">
        <v>16918.774382898464</v>
      </c>
      <c r="E36" s="14">
        <v>3475.0188566009833</v>
      </c>
      <c r="F36" s="14">
        <v>5485.8948046807491</v>
      </c>
      <c r="G36" s="14">
        <v>22136.450578201584</v>
      </c>
      <c r="H36" s="14">
        <v>3240.5700194123533</v>
      </c>
      <c r="I36" s="14">
        <v>3644.7144142830243</v>
      </c>
      <c r="J36" s="14">
        <v>5637.3217526757171</v>
      </c>
      <c r="K36" s="14">
        <v>4643.3212132204762</v>
      </c>
      <c r="L36" s="14">
        <v>11037.557388539191</v>
      </c>
      <c r="M36" s="14">
        <v>3033.8206649314579</v>
      </c>
      <c r="N36" s="14">
        <v>4081.5953205089822</v>
      </c>
      <c r="O36" s="14">
        <v>4985.1990897664909</v>
      </c>
      <c r="P36" s="14">
        <v>4945.1967511279563</v>
      </c>
      <c r="Q36" s="14">
        <v>3074.8908784583809</v>
      </c>
      <c r="R36" s="14">
        <v>4948.688894017303</v>
      </c>
      <c r="S36" s="14">
        <v>7532.624618832805</v>
      </c>
      <c r="T36" s="14">
        <v>122027.61743283064</v>
      </c>
      <c r="U36" s="17"/>
      <c r="V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</row>
    <row r="37" spans="1:62" s="18" customFormat="1" ht="20.100000000000001" hidden="1" customHeight="1" x14ac:dyDescent="0.15">
      <c r="A37" s="21" t="s">
        <v>43</v>
      </c>
      <c r="B37" s="14">
        <v>11838.628737101495</v>
      </c>
      <c r="C37" s="14">
        <v>976.84414796148428</v>
      </c>
      <c r="D37" s="14">
        <v>17798.209565195193</v>
      </c>
      <c r="E37" s="14">
        <v>3710.316702086503</v>
      </c>
      <c r="F37" s="14">
        <v>5642.8675829274362</v>
      </c>
      <c r="G37" s="14">
        <v>23104.269112507409</v>
      </c>
      <c r="H37" s="14">
        <v>3457.7603725491626</v>
      </c>
      <c r="I37" s="14">
        <v>4059.8500168638552</v>
      </c>
      <c r="J37" s="14">
        <v>6231.2173410597497</v>
      </c>
      <c r="K37" s="14">
        <v>4893.2010698625454</v>
      </c>
      <c r="L37" s="14">
        <v>11282.18234929561</v>
      </c>
      <c r="M37" s="14">
        <v>3386.0233287832962</v>
      </c>
      <c r="N37" s="14">
        <v>4601.7814605602589</v>
      </c>
      <c r="O37" s="14">
        <v>4988.3128271647111</v>
      </c>
      <c r="P37" s="14">
        <v>4138.5252797285821</v>
      </c>
      <c r="Q37" s="14">
        <v>3091.7196545956208</v>
      </c>
      <c r="R37" s="14">
        <v>4856.8633510226573</v>
      </c>
      <c r="S37" s="14">
        <v>7985.6206102443211</v>
      </c>
      <c r="T37" s="14">
        <v>126445.41027570522</v>
      </c>
      <c r="U37" s="17"/>
      <c r="V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18" customFormat="1" ht="20.100000000000001" customHeight="1" x14ac:dyDescent="0.15">
      <c r="A38" s="22">
        <v>2019</v>
      </c>
      <c r="B38" s="15">
        <v>49582.329441804643</v>
      </c>
      <c r="C38" s="15">
        <v>4075.6510667311486</v>
      </c>
      <c r="D38" s="15">
        <v>72783.38265887709</v>
      </c>
      <c r="E38" s="15">
        <v>14187.010773758893</v>
      </c>
      <c r="F38" s="15">
        <v>23116.95071116645</v>
      </c>
      <c r="G38" s="15">
        <v>92607.485698073637</v>
      </c>
      <c r="H38" s="15">
        <v>13634.462352285864</v>
      </c>
      <c r="I38" s="15">
        <v>15637.722181501918</v>
      </c>
      <c r="J38" s="15">
        <v>24713.024214520567</v>
      </c>
      <c r="K38" s="15">
        <v>20350.600378423631</v>
      </c>
      <c r="L38" s="15">
        <v>45975.57567101546</v>
      </c>
      <c r="M38" s="15">
        <v>12759.33084950127</v>
      </c>
      <c r="N38" s="15">
        <v>17868.413827892844</v>
      </c>
      <c r="O38" s="15">
        <v>20447.874636254237</v>
      </c>
      <c r="P38" s="15">
        <v>19526.805565942515</v>
      </c>
      <c r="Q38" s="15">
        <v>12674.822178352566</v>
      </c>
      <c r="R38" s="15">
        <v>20259.213669717523</v>
      </c>
      <c r="S38" s="15">
        <v>32947.133243357195</v>
      </c>
      <c r="T38" s="15">
        <v>515350.283027458</v>
      </c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39" spans="1:62" s="18" customFormat="1" ht="20.100000000000001" customHeight="1" x14ac:dyDescent="0.15">
      <c r="A39" s="19" t="s">
        <v>12</v>
      </c>
      <c r="B39" s="11">
        <v>13627.181050783009</v>
      </c>
      <c r="C39" s="11">
        <v>944.57558601160088</v>
      </c>
      <c r="D39" s="11">
        <v>18592.457659218962</v>
      </c>
      <c r="E39" s="11">
        <v>3660.9320271803617</v>
      </c>
      <c r="F39" s="11">
        <v>5107.7101119366189</v>
      </c>
      <c r="G39" s="11">
        <v>22800.563841383046</v>
      </c>
      <c r="H39" s="11">
        <v>3384.825267572452</v>
      </c>
      <c r="I39" s="11">
        <v>3594.2399479054793</v>
      </c>
      <c r="J39" s="11">
        <v>6052.2076290116956</v>
      </c>
      <c r="K39" s="11">
        <v>4963.1580189570195</v>
      </c>
      <c r="L39" s="11">
        <v>11267.588886498692</v>
      </c>
      <c r="M39" s="11">
        <v>3032.2133705152141</v>
      </c>
      <c r="N39" s="11">
        <v>4492.0214842089426</v>
      </c>
      <c r="O39" s="11">
        <v>4997.6483168173918</v>
      </c>
      <c r="P39" s="11">
        <v>5494.1634886668644</v>
      </c>
      <c r="Q39" s="11">
        <v>3005.2259491637578</v>
      </c>
      <c r="R39" s="11">
        <v>4974.8712505182066</v>
      </c>
      <c r="S39" s="11">
        <v>8077.0569795602642</v>
      </c>
      <c r="T39" s="11">
        <v>128569.45986393424</v>
      </c>
      <c r="U39" s="17"/>
      <c r="V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18" customFormat="1" ht="20.100000000000001" customHeight="1" x14ac:dyDescent="0.15">
      <c r="A40" s="19" t="s">
        <v>41</v>
      </c>
      <c r="B40" s="11">
        <v>12134.780688209748</v>
      </c>
      <c r="C40" s="11">
        <v>1037.8672780456054</v>
      </c>
      <c r="D40" s="11">
        <v>18353.324798737001</v>
      </c>
      <c r="E40" s="11">
        <v>3394.1873344231176</v>
      </c>
      <c r="F40" s="11">
        <v>5933.6455429078987</v>
      </c>
      <c r="G40" s="11">
        <v>22723.283020339979</v>
      </c>
      <c r="H40" s="11">
        <v>3359.1235898598839</v>
      </c>
      <c r="I40" s="11">
        <v>3872.5704043276742</v>
      </c>
      <c r="J40" s="11">
        <v>6061.1553837158135</v>
      </c>
      <c r="K40" s="11">
        <v>5049.1018753944336</v>
      </c>
      <c r="L40" s="11">
        <v>11429.526212840077</v>
      </c>
      <c r="M40" s="11">
        <v>3151.8404736058874</v>
      </c>
      <c r="N40" s="11">
        <v>4382.3637449278267</v>
      </c>
      <c r="O40" s="11">
        <v>5120.1916258793035</v>
      </c>
      <c r="P40" s="11">
        <v>4810.5274414949117</v>
      </c>
      <c r="Q40" s="11">
        <v>3145.8619660111895</v>
      </c>
      <c r="R40" s="11">
        <v>5019.1507500798816</v>
      </c>
      <c r="S40" s="11">
        <v>8181.4962501970185</v>
      </c>
      <c r="T40" s="11">
        <v>127741.55851693763</v>
      </c>
      <c r="U40" s="17"/>
      <c r="V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</row>
    <row r="41" spans="1:62" s="18" customFormat="1" ht="20.100000000000001" customHeight="1" x14ac:dyDescent="0.15">
      <c r="A41" s="19" t="s">
        <v>42</v>
      </c>
      <c r="B41" s="11">
        <v>11787.911397370974</v>
      </c>
      <c r="C41" s="11">
        <v>1078.3769989920302</v>
      </c>
      <c r="D41" s="11">
        <v>17499.162731732886</v>
      </c>
      <c r="E41" s="11">
        <v>3159.8559261772066</v>
      </c>
      <c r="F41" s="11">
        <v>6002.4073274259872</v>
      </c>
      <c r="G41" s="11">
        <v>22936.510246434678</v>
      </c>
      <c r="H41" s="11">
        <v>3347.8197806835624</v>
      </c>
      <c r="I41" s="11">
        <v>3879.2745503503725</v>
      </c>
      <c r="J41" s="11">
        <v>5982.3659554253309</v>
      </c>
      <c r="K41" s="11">
        <v>5052.0923550496218</v>
      </c>
      <c r="L41" s="11">
        <v>11529.874879493849</v>
      </c>
      <c r="M41" s="11">
        <v>3127.2923896467028</v>
      </c>
      <c r="N41" s="11">
        <v>4258.0728350025056</v>
      </c>
      <c r="O41" s="11">
        <v>5175.072567257921</v>
      </c>
      <c r="P41" s="11">
        <v>5020.3141675349443</v>
      </c>
      <c r="Q41" s="11">
        <v>3269.457303861293</v>
      </c>
      <c r="R41" s="11">
        <v>5026.1094953615948</v>
      </c>
      <c r="S41" s="11">
        <v>8078.7469627984156</v>
      </c>
      <c r="T41" s="11">
        <v>126951.06648708023</v>
      </c>
      <c r="U41" s="17"/>
      <c r="V41" s="17"/>
    </row>
    <row r="42" spans="1:62" s="18" customFormat="1" ht="20.100000000000001" customHeight="1" x14ac:dyDescent="0.15">
      <c r="A42" s="19" t="s">
        <v>43</v>
      </c>
      <c r="B42" s="11">
        <v>12032.456305440912</v>
      </c>
      <c r="C42" s="11">
        <v>1014.8312036819119</v>
      </c>
      <c r="D42" s="12">
        <v>18338.437469188237</v>
      </c>
      <c r="E42" s="11">
        <v>3972.0354859782078</v>
      </c>
      <c r="F42" s="12">
        <v>6073.1877288959431</v>
      </c>
      <c r="G42" s="11">
        <v>24147.128589915923</v>
      </c>
      <c r="H42" s="11">
        <v>3542.6937141699664</v>
      </c>
      <c r="I42" s="12">
        <v>4291.6372789183924</v>
      </c>
      <c r="J42" s="11">
        <v>6617.2952463677248</v>
      </c>
      <c r="K42" s="12">
        <v>5286.248129022556</v>
      </c>
      <c r="L42" s="11">
        <v>11748.58569218284</v>
      </c>
      <c r="M42" s="11">
        <v>3447.9846157334664</v>
      </c>
      <c r="N42" s="11">
        <v>4735.9557637535681</v>
      </c>
      <c r="O42" s="11">
        <v>5154.9621262996188</v>
      </c>
      <c r="P42" s="11">
        <v>4201.8004682457959</v>
      </c>
      <c r="Q42" s="11">
        <v>3254.2769593163262</v>
      </c>
      <c r="R42" s="11">
        <v>5239.0821737578426</v>
      </c>
      <c r="S42" s="11">
        <v>8609.8330508014951</v>
      </c>
      <c r="T42" s="11">
        <v>132088.1981595059</v>
      </c>
      <c r="U42" s="17"/>
      <c r="V42" s="17"/>
    </row>
    <row r="43" spans="1:62" s="18" customFormat="1" ht="20.100000000000001" customHeight="1" x14ac:dyDescent="0.15">
      <c r="A43" s="20">
        <v>2020</v>
      </c>
      <c r="B43" s="13">
        <v>49537.731060854436</v>
      </c>
      <c r="C43" s="13">
        <v>4006.2167316376294</v>
      </c>
      <c r="D43" s="13">
        <v>72322.691713473454</v>
      </c>
      <c r="E43" s="13">
        <v>14424.139080166486</v>
      </c>
      <c r="F43" s="13">
        <v>22567.78537784073</v>
      </c>
      <c r="G43" s="13">
        <v>93033.894861057692</v>
      </c>
      <c r="H43" s="13">
        <v>11887.098499312428</v>
      </c>
      <c r="I43" s="13">
        <v>11913.17335974538</v>
      </c>
      <c r="J43" s="13">
        <v>25103.364388217626</v>
      </c>
      <c r="K43" s="13">
        <v>21049.894733782392</v>
      </c>
      <c r="L43" s="13">
        <v>47149.316047822642</v>
      </c>
      <c r="M43" s="13">
        <v>12355.681513385671</v>
      </c>
      <c r="N43" s="13">
        <v>17374.524774681682</v>
      </c>
      <c r="O43" s="13">
        <v>20685.95145591176</v>
      </c>
      <c r="P43" s="13">
        <v>18998.941352792655</v>
      </c>
      <c r="Q43" s="13">
        <v>12630.709400230098</v>
      </c>
      <c r="R43" s="13">
        <v>18031.770084717722</v>
      </c>
      <c r="S43" s="13">
        <v>31508.852928407527</v>
      </c>
      <c r="T43" s="13">
        <v>506148.43659441068</v>
      </c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</row>
    <row r="44" spans="1:62" s="18" customFormat="1" ht="20.100000000000001" customHeight="1" x14ac:dyDescent="0.15">
      <c r="A44" s="21" t="s">
        <v>12</v>
      </c>
      <c r="B44" s="14">
        <v>13680.536470430572</v>
      </c>
      <c r="C44" s="14">
        <v>979.45129202195619</v>
      </c>
      <c r="D44" s="14">
        <v>18372.076966608514</v>
      </c>
      <c r="E44" s="14">
        <v>3770.0803967385909</v>
      </c>
      <c r="F44" s="14">
        <v>5274.1863346703894</v>
      </c>
      <c r="G44" s="14">
        <v>23279.941206134758</v>
      </c>
      <c r="H44" s="14">
        <v>3327.3728808973369</v>
      </c>
      <c r="I44" s="14">
        <v>3386.8050625231631</v>
      </c>
      <c r="J44" s="14">
        <v>6164.6511682974842</v>
      </c>
      <c r="K44" s="14">
        <v>5375.362423022616</v>
      </c>
      <c r="L44" s="14">
        <v>11662.360385170123</v>
      </c>
      <c r="M44" s="14">
        <v>3048.4568297570936</v>
      </c>
      <c r="N44" s="14">
        <v>4407.4081508435502</v>
      </c>
      <c r="O44" s="14">
        <v>5188.1949068823033</v>
      </c>
      <c r="P44" s="14">
        <v>5113.6938220902948</v>
      </c>
      <c r="Q44" s="14">
        <v>3074.6006459460132</v>
      </c>
      <c r="R44" s="14">
        <v>4810.644802648224</v>
      </c>
      <c r="S44" s="14">
        <v>8271.4399992585895</v>
      </c>
      <c r="T44" s="14">
        <v>129622.79114489727</v>
      </c>
      <c r="U44" s="17"/>
      <c r="V44" s="17"/>
    </row>
    <row r="45" spans="1:62" s="18" customFormat="1" ht="20.100000000000001" customHeight="1" x14ac:dyDescent="0.15">
      <c r="A45" s="21" t="s">
        <v>41</v>
      </c>
      <c r="B45" s="14">
        <v>11837.961961272531</v>
      </c>
      <c r="C45" s="14">
        <v>901.31045280813441</v>
      </c>
      <c r="D45" s="14">
        <v>16761.01111466773</v>
      </c>
      <c r="E45" s="14">
        <v>3117.626485817962</v>
      </c>
      <c r="F45" s="14">
        <v>5460.8264283995832</v>
      </c>
      <c r="G45" s="14">
        <v>21103.418975705128</v>
      </c>
      <c r="H45" s="14">
        <v>2336.5934063584341</v>
      </c>
      <c r="I45" s="14">
        <v>2210.4781461806201</v>
      </c>
      <c r="J45" s="14">
        <v>5950.1127417089047</v>
      </c>
      <c r="K45" s="14">
        <v>4858.4052975005698</v>
      </c>
      <c r="L45" s="14">
        <v>11590.489935363919</v>
      </c>
      <c r="M45" s="14">
        <v>2903.7224219021168</v>
      </c>
      <c r="N45" s="14">
        <v>3957.190906980516</v>
      </c>
      <c r="O45" s="14">
        <v>5161.9802718554402</v>
      </c>
      <c r="P45" s="14">
        <v>4117.9056951775747</v>
      </c>
      <c r="Q45" s="14">
        <v>2712.6136228000278</v>
      </c>
      <c r="R45" s="14">
        <v>3829.0499747756962</v>
      </c>
      <c r="S45" s="14">
        <v>6888.3230255361832</v>
      </c>
      <c r="T45" s="14">
        <v>115915.4799988205</v>
      </c>
      <c r="U45" s="17"/>
      <c r="V45" s="17"/>
    </row>
    <row r="46" spans="1:62" s="18" customFormat="1" ht="20.100000000000001" customHeight="1" x14ac:dyDescent="0.15">
      <c r="A46" s="21" t="s">
        <v>42</v>
      </c>
      <c r="B46" s="14">
        <v>11843.881280720896</v>
      </c>
      <c r="C46" s="14">
        <v>1059.5165095243574</v>
      </c>
      <c r="D46" s="14">
        <v>18049.948094627311</v>
      </c>
      <c r="E46" s="14">
        <v>3411.8368587913255</v>
      </c>
      <c r="F46" s="14">
        <v>5879.6306521623737</v>
      </c>
      <c r="G46" s="14">
        <v>23251.668974853364</v>
      </c>
      <c r="H46" s="14">
        <v>2925.5176894082024</v>
      </c>
      <c r="I46" s="14">
        <v>2709.3891079612199</v>
      </c>
      <c r="J46" s="14">
        <v>6148.2659365704276</v>
      </c>
      <c r="K46" s="14">
        <v>5236.4068078303717</v>
      </c>
      <c r="L46" s="14">
        <v>11780.832763910657</v>
      </c>
      <c r="M46" s="14">
        <v>2958.1887849544255</v>
      </c>
      <c r="N46" s="14">
        <v>4025.6456553617882</v>
      </c>
      <c r="O46" s="14">
        <v>5168.8189011935428</v>
      </c>
      <c r="P46" s="14">
        <v>4896.5724641464794</v>
      </c>
      <c r="Q46" s="14">
        <v>3259.8725629517767</v>
      </c>
      <c r="R46" s="14">
        <v>4368.2195058432289</v>
      </c>
      <c r="S46" s="14">
        <v>7648.7421325696687</v>
      </c>
      <c r="T46" s="14">
        <v>125160.6938533021</v>
      </c>
      <c r="U46" s="17"/>
      <c r="V46" s="17"/>
    </row>
    <row r="47" spans="1:62" s="18" customFormat="1" ht="20.100000000000001" customHeight="1" x14ac:dyDescent="0.15">
      <c r="A47" s="21" t="s">
        <v>43</v>
      </c>
      <c r="B47" s="14">
        <v>12175.351348430431</v>
      </c>
      <c r="C47" s="14">
        <v>1065.9384772831813</v>
      </c>
      <c r="D47" s="14">
        <v>19139.655537569895</v>
      </c>
      <c r="E47" s="14">
        <v>4124.5953388186072</v>
      </c>
      <c r="F47" s="14">
        <v>5953.1419626083834</v>
      </c>
      <c r="G47" s="14">
        <v>25398.865704364442</v>
      </c>
      <c r="H47" s="14">
        <v>3297.6145226484537</v>
      </c>
      <c r="I47" s="14">
        <v>3606.5010430803777</v>
      </c>
      <c r="J47" s="14">
        <v>6840.3345416408101</v>
      </c>
      <c r="K47" s="14">
        <v>5579.7202054288364</v>
      </c>
      <c r="L47" s="14">
        <v>12115.632963377948</v>
      </c>
      <c r="M47" s="14">
        <v>3445.3134767720348</v>
      </c>
      <c r="N47" s="14">
        <v>4984.2800614958251</v>
      </c>
      <c r="O47" s="14">
        <v>5166.9573759804753</v>
      </c>
      <c r="P47" s="14">
        <v>4870.7693713783056</v>
      </c>
      <c r="Q47" s="14">
        <v>3583.6225685322802</v>
      </c>
      <c r="R47" s="14">
        <v>5023.8558014505734</v>
      </c>
      <c r="S47" s="14">
        <v>8700.3477710430871</v>
      </c>
      <c r="T47" s="14">
        <v>135449.4715973908</v>
      </c>
      <c r="U47" s="17"/>
      <c r="V47" s="17"/>
    </row>
    <row r="48" spans="1:62" s="18" customFormat="1" ht="20.100000000000001" customHeight="1" x14ac:dyDescent="0.15">
      <c r="A48" s="22">
        <v>2021</v>
      </c>
      <c r="B48" s="15">
        <v>51644.165933676995</v>
      </c>
      <c r="C48" s="15">
        <v>4354.9631826681816</v>
      </c>
      <c r="D48" s="15">
        <v>78232.421476531395</v>
      </c>
      <c r="E48" s="15">
        <v>15252.491792441295</v>
      </c>
      <c r="F48" s="15">
        <v>24999.624319265989</v>
      </c>
      <c r="G48" s="15">
        <v>101011.73986371369</v>
      </c>
      <c r="H48" s="15">
        <v>13225.297703066874</v>
      </c>
      <c r="I48" s="15">
        <v>14451.320217108279</v>
      </c>
      <c r="J48" s="15">
        <v>26378.183931581087</v>
      </c>
      <c r="K48" s="15">
        <v>22683.370945683866</v>
      </c>
      <c r="L48" s="15">
        <v>49534.606461696669</v>
      </c>
      <c r="M48" s="15">
        <v>13480.5808257838</v>
      </c>
      <c r="N48" s="15">
        <v>19373.627629152827</v>
      </c>
      <c r="O48" s="15">
        <v>21124.750317722443</v>
      </c>
      <c r="P48" s="15">
        <v>19713.259970415111</v>
      </c>
      <c r="Q48" s="15">
        <v>14964.440434411343</v>
      </c>
      <c r="R48" s="15">
        <v>19374.517385380299</v>
      </c>
      <c r="S48" s="15">
        <v>35157.207660905558</v>
      </c>
      <c r="T48" s="15">
        <v>546851.39527317311</v>
      </c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</row>
    <row r="49" spans="1:41" s="18" customFormat="1" ht="20.100000000000001" customHeight="1" x14ac:dyDescent="0.15">
      <c r="A49" s="19" t="s">
        <v>12</v>
      </c>
      <c r="B49" s="11">
        <v>14095.921612914179</v>
      </c>
      <c r="C49" s="11">
        <v>1028.3635700686098</v>
      </c>
      <c r="D49" s="11">
        <v>19555.321863931516</v>
      </c>
      <c r="E49" s="11">
        <v>3878.5349638482267</v>
      </c>
      <c r="F49" s="11">
        <v>5928.8280261926839</v>
      </c>
      <c r="G49" s="11">
        <v>24728.407600559018</v>
      </c>
      <c r="H49" s="11">
        <v>3233.8377340221077</v>
      </c>
      <c r="I49" s="11">
        <v>3332.5125867081356</v>
      </c>
      <c r="J49" s="11">
        <v>6464.5842983890643</v>
      </c>
      <c r="K49" s="11">
        <v>5516.7364085016552</v>
      </c>
      <c r="L49" s="11">
        <v>12153.091179273024</v>
      </c>
      <c r="M49" s="11">
        <v>3190.3162385145738</v>
      </c>
      <c r="N49" s="11">
        <v>4689.2685831832423</v>
      </c>
      <c r="O49" s="11">
        <v>5197.4952166484281</v>
      </c>
      <c r="P49" s="11">
        <v>5021.6303942209652</v>
      </c>
      <c r="Q49" s="11">
        <v>3463.9878543465693</v>
      </c>
      <c r="R49" s="11">
        <v>4712.9779180963824</v>
      </c>
      <c r="S49" s="11">
        <v>8792.5142898700633</v>
      </c>
      <c r="T49" s="11">
        <v>135445.82258518849</v>
      </c>
      <c r="U49" s="17"/>
      <c r="V49" s="17"/>
    </row>
    <row r="50" spans="1:41" s="18" customFormat="1" ht="20.100000000000001" customHeight="1" x14ac:dyDescent="0.15">
      <c r="A50" s="19" t="s">
        <v>41</v>
      </c>
      <c r="B50" s="11">
        <v>12550.89758509722</v>
      </c>
      <c r="C50" s="11">
        <v>1109.2778637724221</v>
      </c>
      <c r="D50" s="11">
        <v>19749.026217567312</v>
      </c>
      <c r="E50" s="11">
        <v>3653.5457688866668</v>
      </c>
      <c r="F50" s="11">
        <v>6191.1946703150616</v>
      </c>
      <c r="G50" s="11">
        <v>24792.453618068845</v>
      </c>
      <c r="H50" s="11">
        <v>3051.066560301304</v>
      </c>
      <c r="I50" s="11">
        <v>3614.4592557213064</v>
      </c>
      <c r="J50" s="11">
        <v>6481.8746887027719</v>
      </c>
      <c r="K50" s="11">
        <v>5387.3513888432899</v>
      </c>
      <c r="L50" s="11">
        <v>12224.98691178325</v>
      </c>
      <c r="M50" s="11">
        <v>3274.3652007805927</v>
      </c>
      <c r="N50" s="11">
        <v>4750.4671803551664</v>
      </c>
      <c r="O50" s="11">
        <v>5272.6633567543313</v>
      </c>
      <c r="P50" s="11">
        <v>4764.6568177571717</v>
      </c>
      <c r="Q50" s="11">
        <v>3658.0200962347326</v>
      </c>
      <c r="R50" s="11">
        <v>4521.6863187907329</v>
      </c>
      <c r="S50" s="11">
        <v>8462.7592731269942</v>
      </c>
      <c r="T50" s="11">
        <v>133933.03381859727</v>
      </c>
      <c r="U50" s="17"/>
      <c r="V50" s="17"/>
    </row>
    <row r="51" spans="1:41" s="18" customFormat="1" ht="20.100000000000001" customHeight="1" x14ac:dyDescent="0.15">
      <c r="A51" s="19" t="s">
        <v>42</v>
      </c>
      <c r="B51" s="11">
        <v>12309.449721546405</v>
      </c>
      <c r="C51" s="11">
        <v>1129.2463981500678</v>
      </c>
      <c r="D51" s="11">
        <v>18997.216338986134</v>
      </c>
      <c r="E51" s="11">
        <v>3834.4034424216343</v>
      </c>
      <c r="F51" s="11">
        <v>6377.6026021140124</v>
      </c>
      <c r="G51" s="11">
        <v>25137.455231561471</v>
      </c>
      <c r="H51" s="11">
        <v>3319.9718646260399</v>
      </c>
      <c r="I51" s="11">
        <v>3429.8646039880491</v>
      </c>
      <c r="J51" s="11">
        <v>6484.2337259904807</v>
      </c>
      <c r="K51" s="11">
        <v>5649.0655614980697</v>
      </c>
      <c r="L51" s="11">
        <v>12407.571513517962</v>
      </c>
      <c r="M51" s="11">
        <v>3292.2581523981189</v>
      </c>
      <c r="N51" s="11">
        <v>4651.3476375717064</v>
      </c>
      <c r="O51" s="11">
        <v>5331.50235420626</v>
      </c>
      <c r="P51" s="11">
        <v>5020.9233162457667</v>
      </c>
      <c r="Q51" s="11">
        <v>4023.5831805319026</v>
      </c>
      <c r="R51" s="11">
        <v>4777.1966487710497</v>
      </c>
      <c r="S51" s="11">
        <v>8599.7938756104631</v>
      </c>
      <c r="T51" s="11">
        <v>135354.0769791551</v>
      </c>
      <c r="U51" s="17"/>
      <c r="V51" s="17"/>
    </row>
    <row r="52" spans="1:41" s="18" customFormat="1" ht="20.100000000000001" customHeight="1" x14ac:dyDescent="0.15">
      <c r="A52" s="19" t="s">
        <v>43</v>
      </c>
      <c r="B52" s="11">
        <v>12687.897014119189</v>
      </c>
      <c r="C52" s="11">
        <v>1088.0753506770825</v>
      </c>
      <c r="D52" s="12">
        <v>19930.857056046432</v>
      </c>
      <c r="E52" s="11">
        <v>3886.0076172847666</v>
      </c>
      <c r="F52" s="12">
        <v>6501.9990206442317</v>
      </c>
      <c r="G52" s="11">
        <v>26353.423413524357</v>
      </c>
      <c r="H52" s="11">
        <v>3620.4215441174229</v>
      </c>
      <c r="I52" s="12">
        <v>4074.483770690787</v>
      </c>
      <c r="J52" s="11">
        <v>6947.4912184987679</v>
      </c>
      <c r="K52" s="12">
        <v>6130.2175868408476</v>
      </c>
      <c r="L52" s="11">
        <v>12748.956857122428</v>
      </c>
      <c r="M52" s="11">
        <v>3723.6412340905149</v>
      </c>
      <c r="N52" s="11">
        <v>5282.5442280427133</v>
      </c>
      <c r="O52" s="11">
        <v>5323.0893901134232</v>
      </c>
      <c r="P52" s="11">
        <v>4906.0494421912081</v>
      </c>
      <c r="Q52" s="11">
        <v>3818.8493032981378</v>
      </c>
      <c r="R52" s="11">
        <v>5362.6564997221358</v>
      </c>
      <c r="S52" s="11">
        <v>9302.1402222980396</v>
      </c>
      <c r="T52" s="11">
        <v>142118.46189023225</v>
      </c>
      <c r="U52" s="17"/>
      <c r="V52" s="17"/>
    </row>
    <row r="53" spans="1:41" s="18" customFormat="1" ht="20.100000000000001" customHeight="1" x14ac:dyDescent="0.15">
      <c r="A53" s="20" t="s">
        <v>44</v>
      </c>
      <c r="B53" s="13">
        <v>52956.886827146183</v>
      </c>
      <c r="C53" s="13">
        <v>4173.5482344836701</v>
      </c>
      <c r="D53" s="13">
        <v>81286.961719713276</v>
      </c>
      <c r="E53" s="13">
        <v>16236.031411304619</v>
      </c>
      <c r="F53" s="13">
        <v>26884.121949975441</v>
      </c>
      <c r="G53" s="13">
        <v>104114.57277941673</v>
      </c>
      <c r="H53" s="13">
        <v>14010.952800436784</v>
      </c>
      <c r="I53" s="13">
        <v>16679.412158636314</v>
      </c>
      <c r="J53" s="13">
        <v>26395.057536737808</v>
      </c>
      <c r="K53" s="13">
        <v>24851.300439692001</v>
      </c>
      <c r="L53" s="13">
        <v>51884.596277223187</v>
      </c>
      <c r="M53" s="13">
        <v>13953.156353214557</v>
      </c>
      <c r="N53" s="13">
        <v>21086.002993595241</v>
      </c>
      <c r="O53" s="13">
        <v>21795.995292142907</v>
      </c>
      <c r="P53" s="13">
        <v>20420.344321161341</v>
      </c>
      <c r="Q53" s="13">
        <v>15092.893320865154</v>
      </c>
      <c r="R53" s="13">
        <v>20265.099051776539</v>
      </c>
      <c r="S53" s="13">
        <v>35541.937387350335</v>
      </c>
      <c r="T53" s="13">
        <v>569734.49069668632</v>
      </c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</row>
    <row r="54" spans="1:41" s="18" customFormat="1" ht="20.100000000000001" customHeight="1" x14ac:dyDescent="0.15">
      <c r="A54" s="21" t="s">
        <v>12</v>
      </c>
      <c r="B54" s="14">
        <v>14631.539467728349</v>
      </c>
      <c r="C54" s="14">
        <v>1059.4691708682633</v>
      </c>
      <c r="D54" s="14">
        <v>20558.920485212471</v>
      </c>
      <c r="E54" s="14">
        <v>4097.8450136512183</v>
      </c>
      <c r="F54" s="14">
        <v>6182.1697293846755</v>
      </c>
      <c r="G54" s="14">
        <v>25528.525930377349</v>
      </c>
      <c r="H54" s="14">
        <v>3635.1384265814372</v>
      </c>
      <c r="I54" s="14">
        <v>3908.799868923521</v>
      </c>
      <c r="J54" s="14">
        <v>6408.8762359939465</v>
      </c>
      <c r="K54" s="14">
        <v>5970.4106207002988</v>
      </c>
      <c r="L54" s="14">
        <v>12770.682838446999</v>
      </c>
      <c r="M54" s="14">
        <v>3351.4392578166548</v>
      </c>
      <c r="N54" s="14">
        <v>5194.160542983017</v>
      </c>
      <c r="O54" s="14">
        <v>5352.9935343063471</v>
      </c>
      <c r="P54" s="14">
        <v>5193.8194313135764</v>
      </c>
      <c r="Q54" s="14">
        <v>3717.7781773993925</v>
      </c>
      <c r="R54" s="14">
        <v>4898.7156584326885</v>
      </c>
      <c r="S54" s="14">
        <v>8709.520002468902</v>
      </c>
      <c r="T54" s="14">
        <v>141620.1587872293</v>
      </c>
      <c r="U54" s="17"/>
      <c r="V54" s="17"/>
    </row>
    <row r="55" spans="1:41" s="18" customFormat="1" ht="20.100000000000001" customHeight="1" x14ac:dyDescent="0.15">
      <c r="A55" s="21" t="s">
        <v>41</v>
      </c>
      <c r="B55" s="14">
        <v>13073.080539929506</v>
      </c>
      <c r="C55" s="14">
        <v>977.2016917248144</v>
      </c>
      <c r="D55" s="14">
        <v>20695.914211222851</v>
      </c>
      <c r="E55" s="14">
        <v>3857.6569613815059</v>
      </c>
      <c r="F55" s="14">
        <v>6325.071535316064</v>
      </c>
      <c r="G55" s="14">
        <v>25775.871134992238</v>
      </c>
      <c r="H55" s="14">
        <v>3245.6766480718711</v>
      </c>
      <c r="I55" s="14">
        <v>4224.5664881148914</v>
      </c>
      <c r="J55" s="14">
        <v>6669.3724710446504</v>
      </c>
      <c r="K55" s="14">
        <v>6266.6626754780127</v>
      </c>
      <c r="L55" s="14">
        <v>12860.287854182257</v>
      </c>
      <c r="M55" s="14">
        <v>3409.2207018607519</v>
      </c>
      <c r="N55" s="14">
        <v>5155.7831051766934</v>
      </c>
      <c r="O55" s="14">
        <v>5476.3692974327314</v>
      </c>
      <c r="P55" s="14">
        <v>4933.2589891563994</v>
      </c>
      <c r="Q55" s="14">
        <v>3736.3572857898585</v>
      </c>
      <c r="R55" s="14">
        <v>4830.2399247287067</v>
      </c>
      <c r="S55" s="14">
        <v>8457.2463614965382</v>
      </c>
      <c r="T55" s="14">
        <v>140336.37156310197</v>
      </c>
      <c r="U55" s="17"/>
      <c r="V55" s="17"/>
    </row>
    <row r="56" spans="1:41" s="18" customFormat="1" ht="20.100000000000001" customHeight="1" x14ac:dyDescent="0.15">
      <c r="A56" s="21" t="s">
        <v>42</v>
      </c>
      <c r="B56" s="14">
        <v>12528.60120952792</v>
      </c>
      <c r="C56" s="14">
        <v>1046.5478617290346</v>
      </c>
      <c r="D56" s="14">
        <v>19612.994228770487</v>
      </c>
      <c r="E56" s="14">
        <v>4066.3158980192552</v>
      </c>
      <c r="F56" s="14">
        <v>6934.2850764062759</v>
      </c>
      <c r="G56" s="14">
        <v>25974.715753378601</v>
      </c>
      <c r="H56" s="14">
        <v>3408.9038405109673</v>
      </c>
      <c r="I56" s="14">
        <v>4010.3400529065461</v>
      </c>
      <c r="J56" s="14">
        <v>6520.2617026584639</v>
      </c>
      <c r="K56" s="14">
        <v>6211.514991054657</v>
      </c>
      <c r="L56" s="14">
        <v>13005.145785395856</v>
      </c>
      <c r="M56" s="14">
        <v>3382.6263793204898</v>
      </c>
      <c r="N56" s="14">
        <v>5141.9122457030226</v>
      </c>
      <c r="O56" s="14">
        <v>5516.2301848549359</v>
      </c>
      <c r="P56" s="14">
        <v>5211.4667446946332</v>
      </c>
      <c r="Q56" s="14">
        <v>3845.4350416688844</v>
      </c>
      <c r="R56" s="14">
        <v>4987.1223350122445</v>
      </c>
      <c r="S56" s="14">
        <v>8698.9356656602522</v>
      </c>
      <c r="T56" s="14">
        <v>140750.82426250688</v>
      </c>
      <c r="U56" s="17"/>
      <c r="V56" s="17"/>
    </row>
    <row r="57" spans="1:41" s="18" customFormat="1" ht="20.100000000000001" customHeight="1" x14ac:dyDescent="0.15">
      <c r="A57" s="21" t="s">
        <v>43</v>
      </c>
      <c r="B57" s="14">
        <v>12723.665609960412</v>
      </c>
      <c r="C57" s="14">
        <v>1090.3295101615574</v>
      </c>
      <c r="D57" s="14">
        <v>20419.132794507463</v>
      </c>
      <c r="E57" s="14">
        <v>4214.2135382526385</v>
      </c>
      <c r="F57" s="14">
        <v>7442.5956088684252</v>
      </c>
      <c r="G57" s="14">
        <v>26835.459960668537</v>
      </c>
      <c r="H57" s="14">
        <v>3721.2338852725075</v>
      </c>
      <c r="I57" s="14">
        <v>4535.7057486913554</v>
      </c>
      <c r="J57" s="14">
        <v>6796.5471270407461</v>
      </c>
      <c r="K57" s="14">
        <v>6402.7121524590339</v>
      </c>
      <c r="L57" s="14">
        <v>13248.47979919807</v>
      </c>
      <c r="M57" s="14">
        <v>3809.8700142166617</v>
      </c>
      <c r="N57" s="14">
        <v>5594.1470997325087</v>
      </c>
      <c r="O57" s="14">
        <v>5450.4022755488904</v>
      </c>
      <c r="P57" s="14">
        <v>5081.7991559967304</v>
      </c>
      <c r="Q57" s="14">
        <v>3793.3228160070184</v>
      </c>
      <c r="R57" s="14">
        <v>5549.0211336028988</v>
      </c>
      <c r="S57" s="14">
        <v>9676.2353577246395</v>
      </c>
      <c r="T57" s="14">
        <v>147027.13608384816</v>
      </c>
      <c r="U57" s="17"/>
      <c r="V57" s="17"/>
    </row>
    <row r="58" spans="1:41" s="18" customFormat="1" ht="20.100000000000001" customHeight="1" x14ac:dyDescent="0.15">
      <c r="A58" s="22" t="s">
        <v>45</v>
      </c>
      <c r="B58" s="15">
        <v>53698.491220118827</v>
      </c>
      <c r="C58" s="15">
        <v>3606.2229716785496</v>
      </c>
      <c r="D58" s="15">
        <v>82533.557421998456</v>
      </c>
      <c r="E58" s="15">
        <v>16047.742778119793</v>
      </c>
      <c r="F58" s="15">
        <v>27690.808532245297</v>
      </c>
      <c r="G58" s="15">
        <v>107762.73181598971</v>
      </c>
      <c r="H58" s="15">
        <v>14409.387577783786</v>
      </c>
      <c r="I58" s="15">
        <v>17740.817668783558</v>
      </c>
      <c r="J58" s="15">
        <v>26753.581794998307</v>
      </c>
      <c r="K58" s="15">
        <v>27585.476347414766</v>
      </c>
      <c r="L58" s="15">
        <v>54036.740191815785</v>
      </c>
      <c r="M58" s="15">
        <v>14538.945938586739</v>
      </c>
      <c r="N58" s="15">
        <v>21805.625685501116</v>
      </c>
      <c r="O58" s="15">
        <v>22430.736634649467</v>
      </c>
      <c r="P58" s="15">
        <v>21163.090936072331</v>
      </c>
      <c r="Q58" s="15">
        <v>15693.151780582226</v>
      </c>
      <c r="R58" s="15">
        <v>20882.288195208072</v>
      </c>
      <c r="S58" s="15">
        <v>39013.955881612448</v>
      </c>
      <c r="T58" s="15">
        <v>589864.10769711388</v>
      </c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</row>
    <row r="59" spans="1:41" s="18" customFormat="1" ht="20.100000000000001" customHeight="1" x14ac:dyDescent="0.15">
      <c r="A59" s="19" t="s">
        <v>12</v>
      </c>
      <c r="B59" s="11">
        <v>14968.114700986132</v>
      </c>
      <c r="C59" s="11">
        <v>966.65212682090726</v>
      </c>
      <c r="D59" s="11">
        <v>21293.884883957213</v>
      </c>
      <c r="E59" s="11">
        <v>4127.361228987751</v>
      </c>
      <c r="F59" s="11">
        <v>6765.1785841216715</v>
      </c>
      <c r="G59" s="11">
        <v>26190.192986526083</v>
      </c>
      <c r="H59" s="11">
        <v>3716.2207592261552</v>
      </c>
      <c r="I59" s="11">
        <v>4355.7681707412148</v>
      </c>
      <c r="J59" s="11">
        <v>6536.4359757766333</v>
      </c>
      <c r="K59" s="11">
        <v>6661.6176208819325</v>
      </c>
      <c r="L59" s="11">
        <v>13287.273839766376</v>
      </c>
      <c r="M59" s="11">
        <v>3518.6039575337768</v>
      </c>
      <c r="N59" s="11">
        <v>5373.0771767643428</v>
      </c>
      <c r="O59" s="11">
        <v>5541.915299184343</v>
      </c>
      <c r="P59" s="11">
        <v>5433.7690137453519</v>
      </c>
      <c r="Q59" s="11">
        <v>3705.7642632669344</v>
      </c>
      <c r="R59" s="11">
        <v>5070.1978182447419</v>
      </c>
      <c r="S59" s="11">
        <v>9317.5703180694218</v>
      </c>
      <c r="T59" s="11">
        <v>147376.14616852399</v>
      </c>
      <c r="U59" s="17"/>
      <c r="V59" s="17"/>
    </row>
    <row r="60" spans="1:41" s="18" customFormat="1" ht="20.100000000000001" customHeight="1" x14ac:dyDescent="0.15">
      <c r="A60" s="19" t="s">
        <v>41</v>
      </c>
      <c r="B60" s="11">
        <v>13323.221829722974</v>
      </c>
      <c r="C60" s="11">
        <v>905.72538982775586</v>
      </c>
      <c r="D60" s="11">
        <v>21046.161671231617</v>
      </c>
      <c r="E60" s="11">
        <v>3705.0411498357362</v>
      </c>
      <c r="F60" s="11">
        <v>6915.1875792048431</v>
      </c>
      <c r="G60" s="11">
        <v>26791.569729136965</v>
      </c>
      <c r="H60" s="11">
        <v>3289.920783941539</v>
      </c>
      <c r="I60" s="11">
        <v>4516.8195229964222</v>
      </c>
      <c r="J60" s="11">
        <v>6559.4286508513233</v>
      </c>
      <c r="K60" s="11">
        <v>7056.8864156850195</v>
      </c>
      <c r="L60" s="11">
        <v>13394.132693987904</v>
      </c>
      <c r="M60" s="11">
        <v>3603.7699797057776</v>
      </c>
      <c r="N60" s="11">
        <v>5196.3112190537022</v>
      </c>
      <c r="O60" s="11">
        <v>5641.8619121016291</v>
      </c>
      <c r="P60" s="11">
        <v>5161.1591376657052</v>
      </c>
      <c r="Q60" s="11">
        <v>3930.9369101417778</v>
      </c>
      <c r="R60" s="11">
        <v>5053.6073594413665</v>
      </c>
      <c r="S60" s="11">
        <v>9558.9230297021113</v>
      </c>
      <c r="T60" s="11">
        <v>146262.72240664647</v>
      </c>
      <c r="U60" s="17"/>
      <c r="V60" s="17"/>
    </row>
    <row r="61" spans="1:41" s="18" customFormat="1" ht="20.100000000000001" customHeight="1" x14ac:dyDescent="0.15">
      <c r="A61" s="19" t="s">
        <v>42</v>
      </c>
      <c r="B61" s="11">
        <v>12739.182122059334</v>
      </c>
      <c r="C61" s="11">
        <v>931.85623508544825</v>
      </c>
      <c r="D61" s="11">
        <v>19836.07897347839</v>
      </c>
      <c r="E61" s="11">
        <v>3975.1385194593472</v>
      </c>
      <c r="F61" s="11">
        <v>7045.9564334772185</v>
      </c>
      <c r="G61" s="11">
        <v>27174.742025163545</v>
      </c>
      <c r="H61" s="11">
        <v>3546.4140068219499</v>
      </c>
      <c r="I61" s="11">
        <v>4281.3692661663936</v>
      </c>
      <c r="J61" s="11">
        <v>6556.8169162712247</v>
      </c>
      <c r="K61" s="11">
        <v>6843.2983471537618</v>
      </c>
      <c r="L61" s="11">
        <v>13559.677114058995</v>
      </c>
      <c r="M61" s="11">
        <v>3607.8956804675418</v>
      </c>
      <c r="N61" s="11">
        <v>5418.8884204874557</v>
      </c>
      <c r="O61" s="11">
        <v>5660.6276179132119</v>
      </c>
      <c r="P61" s="11">
        <v>5371.0454077941631</v>
      </c>
      <c r="Q61" s="11">
        <v>4099.8753167511468</v>
      </c>
      <c r="R61" s="11">
        <v>5118.6028358732383</v>
      </c>
      <c r="S61" s="11">
        <v>9924.1159446293368</v>
      </c>
      <c r="T61" s="11">
        <v>146465.40495832491</v>
      </c>
      <c r="U61" s="17"/>
      <c r="V61" s="17"/>
    </row>
    <row r="62" spans="1:41" s="18" customFormat="1" ht="20.100000000000001" customHeight="1" x14ac:dyDescent="0.15">
      <c r="A62" s="19" t="s">
        <v>43</v>
      </c>
      <c r="B62" s="11">
        <v>12667.972567350389</v>
      </c>
      <c r="C62" s="11">
        <v>801.98921994443822</v>
      </c>
      <c r="D62" s="12">
        <v>20357.431893331228</v>
      </c>
      <c r="E62" s="11">
        <v>4240.2018798369591</v>
      </c>
      <c r="F62" s="12">
        <v>6964.4859354415639</v>
      </c>
      <c r="G62" s="11">
        <v>27606.227075163122</v>
      </c>
      <c r="H62" s="11">
        <v>3856.8320277941411</v>
      </c>
      <c r="I62" s="12">
        <v>4586.8607088795288</v>
      </c>
      <c r="J62" s="11">
        <v>7100.9002520991244</v>
      </c>
      <c r="K62" s="12">
        <v>7023.6739636940501</v>
      </c>
      <c r="L62" s="11">
        <v>13795.656544002519</v>
      </c>
      <c r="M62" s="11">
        <v>3808.6763208796433</v>
      </c>
      <c r="N62" s="11">
        <v>5817.3488691956163</v>
      </c>
      <c r="O62" s="11">
        <v>5586.3318054502861</v>
      </c>
      <c r="P62" s="11">
        <v>5197.1173768671106</v>
      </c>
      <c r="Q62" s="11">
        <v>3956.5752904223668</v>
      </c>
      <c r="R62" s="11">
        <v>5639.8801816487239</v>
      </c>
      <c r="S62" s="11">
        <v>10213.346589211575</v>
      </c>
      <c r="T62" s="11">
        <v>149759.83416361854</v>
      </c>
      <c r="U62" s="17"/>
      <c r="V62" s="17"/>
    </row>
    <row r="63" spans="1:41" s="18" customFormat="1" ht="20.100000000000001" customHeight="1" x14ac:dyDescent="0.15">
      <c r="A63" s="20" t="s">
        <v>46</v>
      </c>
      <c r="B63" s="13">
        <v>53738.742588877569</v>
      </c>
      <c r="C63" s="13">
        <v>3520.3664335156718</v>
      </c>
      <c r="D63" s="13">
        <v>84520.361088247257</v>
      </c>
      <c r="E63" s="13">
        <v>16656.440823043569</v>
      </c>
      <c r="F63" s="13">
        <v>27819.578174286769</v>
      </c>
      <c r="G63" s="13">
        <v>112499.67645251588</v>
      </c>
      <c r="H63" s="13">
        <v>14912.375003127929</v>
      </c>
      <c r="I63" s="13">
        <v>18806.371507875254</v>
      </c>
      <c r="J63" s="13">
        <v>27980.591700693923</v>
      </c>
      <c r="K63" s="13">
        <v>29995.314997330843</v>
      </c>
      <c r="L63" s="13">
        <v>56515.238377151734</v>
      </c>
      <c r="M63" s="13">
        <v>14943.218523780284</v>
      </c>
      <c r="N63" s="13">
        <v>22620.283303292334</v>
      </c>
      <c r="O63" s="13">
        <v>22707.555130699337</v>
      </c>
      <c r="P63" s="13">
        <v>21887.943595737965</v>
      </c>
      <c r="Q63" s="13">
        <v>16779.612152956244</v>
      </c>
      <c r="R63" s="13">
        <v>21689.890552701771</v>
      </c>
      <c r="S63" s="13">
        <v>41691.860781802898</v>
      </c>
      <c r="T63" s="13">
        <v>611405.14172615507</v>
      </c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</row>
    <row r="64" spans="1:41" s="18" customFormat="1" ht="20.100000000000001" customHeight="1" x14ac:dyDescent="0.15">
      <c r="A64" s="21" t="s">
        <v>12</v>
      </c>
      <c r="B64" s="14">
        <v>14917.836261973325</v>
      </c>
      <c r="C64" s="14">
        <v>833.93230712476986</v>
      </c>
      <c r="D64" s="14">
        <v>21342.539943885226</v>
      </c>
      <c r="E64" s="14">
        <v>4219.5168592626778</v>
      </c>
      <c r="F64" s="14">
        <v>6769.1607506058754</v>
      </c>
      <c r="G64" s="14">
        <v>27184.230914379143</v>
      </c>
      <c r="H64" s="14">
        <v>3826.5363980591246</v>
      </c>
      <c r="I64" s="14">
        <v>4476.3440546839129</v>
      </c>
      <c r="J64" s="14">
        <v>6733.0491869169</v>
      </c>
      <c r="K64" s="14">
        <v>7227.0781769349651</v>
      </c>
      <c r="L64" s="14">
        <v>13855.573584030506</v>
      </c>
      <c r="M64" s="14">
        <v>3591.5601716768447</v>
      </c>
      <c r="N64" s="14">
        <v>5514.4246495351572</v>
      </c>
      <c r="O64" s="14">
        <v>5595.0153160124028</v>
      </c>
      <c r="P64" s="14">
        <v>5631.6327170883933</v>
      </c>
      <c r="Q64" s="14">
        <v>3944.0796801942133</v>
      </c>
      <c r="R64" s="14">
        <v>5252.8762455470014</v>
      </c>
      <c r="S64" s="14">
        <v>10005.682891984847</v>
      </c>
      <c r="T64" s="14">
        <v>151618.99731062842</v>
      </c>
      <c r="U64" s="17"/>
      <c r="V64" s="17"/>
    </row>
    <row r="65" spans="1:22" s="18" customFormat="1" ht="20.100000000000001" customHeight="1" x14ac:dyDescent="0.15">
      <c r="A65" s="21" t="s">
        <v>41</v>
      </c>
      <c r="B65" s="14">
        <v>13197.660396755949</v>
      </c>
      <c r="C65" s="14">
        <v>871.31468093939441</v>
      </c>
      <c r="D65" s="14">
        <v>21899.822455747679</v>
      </c>
      <c r="E65" s="14">
        <v>4029.5182326415215</v>
      </c>
      <c r="F65" s="14">
        <v>6662.5358110944435</v>
      </c>
      <c r="G65" s="14">
        <v>28010.176169565075</v>
      </c>
      <c r="H65" s="14">
        <v>3441.8556346145506</v>
      </c>
      <c r="I65" s="14">
        <v>4616.8266166552648</v>
      </c>
      <c r="J65" s="14">
        <v>6988.6866618358445</v>
      </c>
      <c r="K65" s="14">
        <v>7517.1819613754205</v>
      </c>
      <c r="L65" s="14">
        <v>14020.333904475316</v>
      </c>
      <c r="M65" s="14">
        <v>3701.9710477870954</v>
      </c>
      <c r="N65" s="14">
        <v>5461.0946091480319</v>
      </c>
      <c r="O65" s="14">
        <v>5699.3062611545929</v>
      </c>
      <c r="P65" s="14">
        <v>5300.7906125719692</v>
      </c>
      <c r="Q65" s="14">
        <v>4219.9469680980019</v>
      </c>
      <c r="R65" s="14">
        <v>5272.6410242768416</v>
      </c>
      <c r="S65" s="14">
        <v>10380.10850355603</v>
      </c>
      <c r="T65" s="14">
        <v>151723.47354710591</v>
      </c>
      <c r="U65" s="17"/>
      <c r="V65" s="17"/>
    </row>
    <row r="66" spans="1:22" s="18" customFormat="1" ht="19.5" customHeight="1" x14ac:dyDescent="0.15">
      <c r="A66" s="21" t="s">
        <v>42</v>
      </c>
      <c r="B66" s="14">
        <v>12767.480056550343</v>
      </c>
      <c r="C66" s="14">
        <v>901.35756265877524</v>
      </c>
      <c r="D66" s="14">
        <v>20423.826955365417</v>
      </c>
      <c r="E66" s="14">
        <v>4127.8723382123981</v>
      </c>
      <c r="F66" s="14">
        <v>7155.0856838967393</v>
      </c>
      <c r="G66" s="14">
        <v>28192.672015120057</v>
      </c>
      <c r="H66" s="14">
        <v>3651.1533387973682</v>
      </c>
      <c r="I66" s="14">
        <v>4534.1149828940452</v>
      </c>
      <c r="J66" s="14">
        <v>6974.929786860198</v>
      </c>
      <c r="K66" s="14">
        <v>7515.8031182246377</v>
      </c>
      <c r="L66" s="14">
        <v>14188.161149091717</v>
      </c>
      <c r="M66" s="14">
        <v>3701.56439089273</v>
      </c>
      <c r="N66" s="14">
        <v>5553.6332564746772</v>
      </c>
      <c r="O66" s="14">
        <v>5724.5901166972644</v>
      </c>
      <c r="P66" s="14">
        <v>5548.5299961205956</v>
      </c>
      <c r="Q66" s="14">
        <v>4358.1792799129335</v>
      </c>
      <c r="R66" s="14">
        <v>5285.1167454003562</v>
      </c>
      <c r="S66" s="14">
        <v>10459.299165229742</v>
      </c>
      <c r="T66" s="14">
        <v>151612.38549559528</v>
      </c>
      <c r="U66" s="17"/>
      <c r="V66" s="17"/>
    </row>
    <row r="67" spans="1:22" s="18" customFormat="1" ht="20.100000000000001" customHeight="1" x14ac:dyDescent="0.15">
      <c r="A67" s="21" t="s">
        <v>43</v>
      </c>
      <c r="B67" s="14">
        <v>12855.765873597957</v>
      </c>
      <c r="C67" s="14">
        <v>913.76188279273197</v>
      </c>
      <c r="D67" s="14">
        <v>20854.171733248932</v>
      </c>
      <c r="E67" s="14">
        <v>4279.5333929269718</v>
      </c>
      <c r="F67" s="14">
        <v>7232.7959286897094</v>
      </c>
      <c r="G67" s="14">
        <v>29112.597353451609</v>
      </c>
      <c r="H67" s="14">
        <v>3992.8296316568849</v>
      </c>
      <c r="I67" s="14">
        <v>5179.0858536420301</v>
      </c>
      <c r="J67" s="14">
        <v>7283.9260650809811</v>
      </c>
      <c r="K67" s="14">
        <v>7735.2517407958185</v>
      </c>
      <c r="L67" s="14">
        <v>14451.169739554198</v>
      </c>
      <c r="M67" s="14">
        <v>3948.1229134236155</v>
      </c>
      <c r="N67" s="14">
        <v>6091.1307881344665</v>
      </c>
      <c r="O67" s="14">
        <v>5688.6434368350738</v>
      </c>
      <c r="P67" s="14">
        <v>5406.9902699570057</v>
      </c>
      <c r="Q67" s="14">
        <v>4257.4062247510974</v>
      </c>
      <c r="R67" s="14">
        <v>5879.2565374775741</v>
      </c>
      <c r="S67" s="14">
        <v>10846.770221032282</v>
      </c>
      <c r="T67" s="14">
        <v>156450.28537282548</v>
      </c>
      <c r="U67" s="17"/>
      <c r="V67" s="17"/>
    </row>
    <row r="68" spans="1:22" s="18" customFormat="1" ht="20.100000000000001" customHeight="1" x14ac:dyDescent="0.15">
      <c r="A68" s="22" t="s">
        <v>47</v>
      </c>
      <c r="B68" s="15">
        <v>41466.3808050566</v>
      </c>
      <c r="C68" s="15">
        <v>2688.5367334050493</v>
      </c>
      <c r="D68" s="15">
        <v>65196.160481471663</v>
      </c>
      <c r="E68" s="15">
        <v>12854.52128690702</v>
      </c>
      <c r="F68" s="15">
        <v>22299.211739831007</v>
      </c>
      <c r="G68" s="15">
        <v>86766.799906921166</v>
      </c>
      <c r="H68" s="15">
        <v>11413.029051932957</v>
      </c>
      <c r="I68" s="15">
        <v>14517.867451342405</v>
      </c>
      <c r="J68" s="15">
        <v>21586.598515294136</v>
      </c>
      <c r="K68" s="15">
        <v>24187.660842415684</v>
      </c>
      <c r="L68" s="15">
        <v>43887.879934886791</v>
      </c>
      <c r="M68" s="15">
        <v>11630.287494584842</v>
      </c>
      <c r="N68" s="15">
        <v>17357.153339854092</v>
      </c>
      <c r="O68" s="15">
        <v>17566.608903045817</v>
      </c>
      <c r="P68" s="15">
        <v>16971.768875518428</v>
      </c>
      <c r="Q68" s="15">
        <v>12839.785388860426</v>
      </c>
      <c r="R68" s="15">
        <v>16394.233977152653</v>
      </c>
      <c r="S68" s="15">
        <v>32280.458239111336</v>
      </c>
      <c r="T68" s="15">
        <v>473562.49079896288</v>
      </c>
      <c r="U68" s="17"/>
      <c r="V68" s="45"/>
    </row>
    <row r="69" spans="1:22" s="18" customFormat="1" ht="20.100000000000001" customHeight="1" x14ac:dyDescent="0.15">
      <c r="A69" s="19" t="s">
        <v>12</v>
      </c>
      <c r="B69" s="11">
        <v>14999.3623286456</v>
      </c>
      <c r="C69" s="11">
        <v>897.45508044769292</v>
      </c>
      <c r="D69" s="11">
        <v>21928.519730243494</v>
      </c>
      <c r="E69" s="11">
        <v>4513.8308651451653</v>
      </c>
      <c r="F69" s="11">
        <v>7167.2973100439003</v>
      </c>
      <c r="G69" s="11">
        <v>28298.388814575483</v>
      </c>
      <c r="H69" s="11">
        <v>3971.1283771263643</v>
      </c>
      <c r="I69" s="11">
        <v>4625.8431616916587</v>
      </c>
      <c r="J69" s="11">
        <v>7113.7000542922679</v>
      </c>
      <c r="K69" s="11">
        <v>7775.6256077434855</v>
      </c>
      <c r="L69" s="11">
        <v>14455.584492231294</v>
      </c>
      <c r="M69" s="11">
        <v>3787.9973143231346</v>
      </c>
      <c r="N69" s="11">
        <v>5827.0875533311173</v>
      </c>
      <c r="O69" s="11">
        <v>5760.3373519021688</v>
      </c>
      <c r="P69" s="11">
        <v>5872.4201604068503</v>
      </c>
      <c r="Q69" s="11">
        <v>4140.5423169634687</v>
      </c>
      <c r="R69" s="11">
        <v>5426.4764742232683</v>
      </c>
      <c r="S69" s="11">
        <v>10398.879376419127</v>
      </c>
      <c r="T69" s="11">
        <v>157608.7412037467</v>
      </c>
      <c r="U69" s="17"/>
      <c r="V69" s="45"/>
    </row>
    <row r="70" spans="1:22" s="18" customFormat="1" ht="20.100000000000001" customHeight="1" x14ac:dyDescent="0.15">
      <c r="A70" s="19" t="s">
        <v>41</v>
      </c>
      <c r="B70" s="11">
        <v>13436.355341053311</v>
      </c>
      <c r="C70" s="11">
        <v>932.95783872409595</v>
      </c>
      <c r="D70" s="11">
        <v>22290.87311710725</v>
      </c>
      <c r="E70" s="11">
        <v>4264.4572400247507</v>
      </c>
      <c r="F70" s="11">
        <v>7320.3779349214537</v>
      </c>
      <c r="G70" s="11">
        <v>29053.793555309225</v>
      </c>
      <c r="H70" s="11">
        <v>3600.2308219032648</v>
      </c>
      <c r="I70" s="11">
        <v>5048.7615030335901</v>
      </c>
      <c r="J70" s="11">
        <v>7203.8971604144826</v>
      </c>
      <c r="K70" s="11">
        <v>8203.9595563748135</v>
      </c>
      <c r="L70" s="11">
        <v>14637.439514753614</v>
      </c>
      <c r="M70" s="11">
        <v>3894.0947785942799</v>
      </c>
      <c r="N70" s="11">
        <v>5710.639062951398</v>
      </c>
      <c r="O70" s="11">
        <v>5874.9441114087313</v>
      </c>
      <c r="P70" s="11">
        <v>5432.0485095817203</v>
      </c>
      <c r="Q70" s="11">
        <v>4242.2131746485884</v>
      </c>
      <c r="R70" s="11">
        <v>5485.50518107485</v>
      </c>
      <c r="S70" s="11">
        <v>10854.929008466606</v>
      </c>
      <c r="T70" s="11">
        <v>157896.33889422868</v>
      </c>
      <c r="U70" s="17"/>
      <c r="V70" s="45"/>
    </row>
    <row r="71" spans="1:22" s="18" customFormat="1" ht="20.100000000000001" customHeight="1" x14ac:dyDescent="0.15">
      <c r="A71" s="19" t="s">
        <v>42</v>
      </c>
      <c r="B71" s="11">
        <v>13030.663135357685</v>
      </c>
      <c r="C71" s="11">
        <v>858.1238142332603</v>
      </c>
      <c r="D71" s="11">
        <v>20976.767634120923</v>
      </c>
      <c r="E71" s="11">
        <v>4076.2331817371041</v>
      </c>
      <c r="F71" s="11">
        <v>7811.5364948656552</v>
      </c>
      <c r="G71" s="11">
        <v>29414.617537036454</v>
      </c>
      <c r="H71" s="11">
        <v>3841.6698529033274</v>
      </c>
      <c r="I71" s="11">
        <v>4843.2627866171561</v>
      </c>
      <c r="J71" s="11">
        <v>7269.0013005873852</v>
      </c>
      <c r="K71" s="11">
        <v>8208.075678297384</v>
      </c>
      <c r="L71" s="11">
        <v>14794.855927901881</v>
      </c>
      <c r="M71" s="11">
        <v>3948.1954016674276</v>
      </c>
      <c r="N71" s="11">
        <v>5819.4267235715779</v>
      </c>
      <c r="O71" s="11">
        <v>5931.3274397349151</v>
      </c>
      <c r="P71" s="11">
        <v>5667.3002055298584</v>
      </c>
      <c r="Q71" s="11">
        <v>4457.0298972483697</v>
      </c>
      <c r="R71" s="11">
        <v>5482.2523218545375</v>
      </c>
      <c r="S71" s="11">
        <v>11026.649854225599</v>
      </c>
      <c r="T71" s="11">
        <v>158057.41070098753</v>
      </c>
      <c r="U71" s="17"/>
      <c r="V71" s="45"/>
    </row>
    <row r="72" spans="1:22" s="18" customFormat="1" ht="20.100000000000001" hidden="1" customHeight="1" x14ac:dyDescent="0.15">
      <c r="A72" s="19" t="s">
        <v>43</v>
      </c>
      <c r="B72" s="11" t="e">
        <v>#N/A</v>
      </c>
      <c r="C72" s="11" t="e">
        <v>#N/A</v>
      </c>
      <c r="D72" s="12" t="e">
        <v>#N/A</v>
      </c>
      <c r="E72" s="11" t="e">
        <v>#N/A</v>
      </c>
      <c r="F72" s="12" t="e">
        <v>#N/A</v>
      </c>
      <c r="G72" s="11" t="e">
        <v>#N/A</v>
      </c>
      <c r="H72" s="11" t="e">
        <v>#N/A</v>
      </c>
      <c r="I72" s="12" t="e">
        <v>#N/A</v>
      </c>
      <c r="J72" s="11" t="e">
        <v>#N/A</v>
      </c>
      <c r="K72" s="12" t="e">
        <v>#N/A</v>
      </c>
      <c r="L72" s="11" t="e">
        <v>#N/A</v>
      </c>
      <c r="M72" s="11" t="e">
        <v>#N/A</v>
      </c>
      <c r="N72" s="11" t="e">
        <v>#N/A</v>
      </c>
      <c r="O72" s="11" t="e">
        <v>#N/A</v>
      </c>
      <c r="P72" s="11" t="e">
        <v>#N/A</v>
      </c>
      <c r="Q72" s="11" t="e">
        <v>#N/A</v>
      </c>
      <c r="R72" s="11" t="e">
        <v>#N/A</v>
      </c>
      <c r="S72" s="11" t="e">
        <v>#N/A</v>
      </c>
      <c r="T72" s="11" t="e">
        <v>#N/A</v>
      </c>
      <c r="U72" s="17"/>
    </row>
    <row r="73" spans="1:22" s="18" customFormat="1" ht="20.100000000000001" hidden="1" customHeight="1" x14ac:dyDescent="0.15">
      <c r="A73" s="20">
        <v>2026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7"/>
    </row>
    <row r="74" spans="1:22" s="18" customFormat="1" ht="20.100000000000001" hidden="1" customHeight="1" x14ac:dyDescent="0.15">
      <c r="A74" s="21" t="s">
        <v>12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7"/>
    </row>
    <row r="75" spans="1:22" s="18" customFormat="1" ht="20.100000000000001" hidden="1" customHeight="1" x14ac:dyDescent="0.15">
      <c r="A75" s="21" t="s">
        <v>41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7"/>
    </row>
    <row r="76" spans="1:22" s="18" customFormat="1" ht="20.100000000000001" hidden="1" customHeight="1" x14ac:dyDescent="0.15">
      <c r="A76" s="21" t="s">
        <v>42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7"/>
    </row>
    <row r="77" spans="1:22" s="18" customFormat="1" ht="20.100000000000001" hidden="1" customHeight="1" x14ac:dyDescent="0.15">
      <c r="A77" s="21" t="s">
        <v>43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7"/>
    </row>
    <row r="78" spans="1:22" s="18" customFormat="1" ht="20.100000000000001" hidden="1" customHeight="1" x14ac:dyDescent="0.15">
      <c r="A78" s="22">
        <v>2027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7"/>
    </row>
    <row r="79" spans="1:22" s="18" customFormat="1" ht="20.100000000000001" hidden="1" customHeight="1" x14ac:dyDescent="0.15">
      <c r="A79" s="19" t="s">
        <v>12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7"/>
    </row>
    <row r="80" spans="1:22" s="18" customFormat="1" ht="20.100000000000001" hidden="1" customHeight="1" x14ac:dyDescent="0.15">
      <c r="A80" s="19" t="s">
        <v>41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7"/>
    </row>
    <row r="81" spans="1:21" s="18" customFormat="1" ht="20.100000000000001" hidden="1" customHeight="1" x14ac:dyDescent="0.15">
      <c r="A81" s="19" t="s">
        <v>42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7"/>
    </row>
    <row r="82" spans="1:21" s="18" customFormat="1" ht="20.100000000000001" hidden="1" customHeight="1" x14ac:dyDescent="0.15">
      <c r="A82" s="19" t="s">
        <v>43</v>
      </c>
      <c r="B82" s="11"/>
      <c r="C82" s="11"/>
      <c r="D82" s="12"/>
      <c r="E82" s="11"/>
      <c r="F82" s="12"/>
      <c r="G82" s="11"/>
      <c r="H82" s="11"/>
      <c r="I82" s="12"/>
      <c r="J82" s="11"/>
      <c r="K82" s="12"/>
      <c r="L82" s="11"/>
      <c r="M82" s="11"/>
      <c r="N82" s="11"/>
      <c r="O82" s="11"/>
      <c r="P82" s="11"/>
      <c r="Q82" s="11"/>
      <c r="R82" s="11"/>
      <c r="S82" s="11"/>
      <c r="T82" s="11"/>
      <c r="U82" s="17"/>
    </row>
    <row r="83" spans="1:21" s="18" customFormat="1" ht="20.100000000000001" hidden="1" customHeight="1" x14ac:dyDescent="0.15">
      <c r="A83" s="20">
        <v>2028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7"/>
    </row>
    <row r="84" spans="1:21" s="18" customFormat="1" ht="20.100000000000001" hidden="1" customHeight="1" x14ac:dyDescent="0.15">
      <c r="A84" s="21" t="s">
        <v>12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7"/>
    </row>
    <row r="85" spans="1:21" s="18" customFormat="1" ht="20.100000000000001" hidden="1" customHeight="1" x14ac:dyDescent="0.15">
      <c r="A85" s="21" t="s">
        <v>41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7"/>
    </row>
    <row r="86" spans="1:21" s="18" customFormat="1" ht="20.100000000000001" hidden="1" customHeight="1" x14ac:dyDescent="0.15">
      <c r="A86" s="21" t="s">
        <v>42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7"/>
    </row>
    <row r="87" spans="1:21" s="18" customFormat="1" ht="20.100000000000001" hidden="1" customHeight="1" x14ac:dyDescent="0.15">
      <c r="A87" s="21" t="s">
        <v>43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7"/>
    </row>
    <row r="88" spans="1:21" s="18" customFormat="1" ht="20.100000000000001" hidden="1" customHeight="1" x14ac:dyDescent="0.15">
      <c r="A88" s="22">
        <v>2029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7"/>
    </row>
    <row r="89" spans="1:21" s="18" customFormat="1" ht="20.100000000000001" hidden="1" customHeight="1" x14ac:dyDescent="0.15">
      <c r="A89" s="19" t="s">
        <v>12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7"/>
    </row>
    <row r="90" spans="1:21" s="18" customFormat="1" ht="20.100000000000001" hidden="1" customHeight="1" x14ac:dyDescent="0.15">
      <c r="A90" s="19" t="s">
        <v>41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7"/>
    </row>
    <row r="91" spans="1:21" s="18" customFormat="1" ht="20.100000000000001" hidden="1" customHeight="1" x14ac:dyDescent="0.15">
      <c r="A91" s="19" t="s">
        <v>42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7"/>
    </row>
    <row r="92" spans="1:21" s="18" customFormat="1" ht="20.100000000000001" hidden="1" customHeight="1" x14ac:dyDescent="0.15">
      <c r="A92" s="19" t="s">
        <v>43</v>
      </c>
      <c r="B92" s="11"/>
      <c r="C92" s="11"/>
      <c r="D92" s="12"/>
      <c r="E92" s="11"/>
      <c r="F92" s="12"/>
      <c r="G92" s="11"/>
      <c r="H92" s="11"/>
      <c r="I92" s="12"/>
      <c r="J92" s="11"/>
      <c r="K92" s="12"/>
      <c r="L92" s="11"/>
      <c r="M92" s="11"/>
      <c r="N92" s="11"/>
      <c r="O92" s="11"/>
      <c r="P92" s="11"/>
      <c r="Q92" s="11"/>
      <c r="R92" s="11"/>
      <c r="S92" s="11"/>
      <c r="T92" s="11"/>
      <c r="U92" s="17"/>
    </row>
    <row r="93" spans="1:21" s="18" customFormat="1" ht="20.100000000000001" hidden="1" customHeight="1" x14ac:dyDescent="0.15">
      <c r="A93" s="20">
        <v>2030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7"/>
    </row>
    <row r="94" spans="1:21" s="18" customFormat="1" ht="20.100000000000001" hidden="1" customHeight="1" x14ac:dyDescent="0.15">
      <c r="A94" s="21" t="s">
        <v>12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7"/>
    </row>
    <row r="95" spans="1:21" s="18" customFormat="1" ht="20.100000000000001" hidden="1" customHeight="1" x14ac:dyDescent="0.15">
      <c r="A95" s="21" t="s">
        <v>41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7"/>
    </row>
    <row r="96" spans="1:21" s="18" customFormat="1" ht="20.100000000000001" hidden="1" customHeight="1" x14ac:dyDescent="0.15">
      <c r="A96" s="21" t="s">
        <v>42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7"/>
    </row>
    <row r="97" spans="1:22" s="18" customFormat="1" ht="20.100000000000001" hidden="1" customHeight="1" x14ac:dyDescent="0.15">
      <c r="A97" s="23" t="s">
        <v>43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17"/>
    </row>
    <row r="98" spans="1:22" s="18" customFormat="1" ht="13.15" customHeight="1" x14ac:dyDescent="0.15">
      <c r="A98" s="25" t="s">
        <v>55</v>
      </c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spans="1:22" s="18" customFormat="1" ht="13.15" customHeight="1" x14ac:dyDescent="0.15">
      <c r="A99" s="27" t="s">
        <v>48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</row>
    <row r="100" spans="1:22" s="18" customFormat="1" ht="13.15" customHeight="1" x14ac:dyDescent="0.15">
      <c r="A100" s="27" t="s">
        <v>49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</row>
    <row r="101" spans="1:22" ht="14.1" customHeight="1" x14ac:dyDescent="0.15">
      <c r="U101" s="30"/>
      <c r="V101" s="31"/>
    </row>
    <row r="102" spans="1:22" ht="14.1" customHeight="1" x14ac:dyDescent="0.1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2" ht="14.1" customHeight="1" x14ac:dyDescent="0.15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2" ht="14.1" customHeight="1" x14ac:dyDescent="0.15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2" ht="14.1" customHeight="1" x14ac:dyDescent="0.1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2" ht="14.1" customHeight="1" x14ac:dyDescent="0.15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2" ht="14.1" customHeight="1" x14ac:dyDescent="0.15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</row>
    <row r="109" spans="1:22" ht="14.1" customHeight="1" x14ac:dyDescent="0.25">
      <c r="U109" s="46"/>
    </row>
  </sheetData>
  <mergeCells count="7">
    <mergeCell ref="A1:T1"/>
    <mergeCell ref="A2:T2"/>
    <mergeCell ref="A3:T3"/>
    <mergeCell ref="A4:T4"/>
    <mergeCell ref="A6:A7"/>
    <mergeCell ref="S6:S7"/>
    <mergeCell ref="T6:T7"/>
  </mergeCells>
  <printOptions horizontalCentered="1" verticalCentered="1"/>
  <pageMargins left="0" right="0" top="0" bottom="0" header="0" footer="0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4359-8A74-481D-B4D8-B2DC6E93D85E}">
  <sheetPr>
    <tabColor rgb="FF002060"/>
    <pageSetUpPr fitToPage="1"/>
  </sheetPr>
  <dimension ref="A1:V121"/>
  <sheetViews>
    <sheetView showGridLines="0" zoomScaleNormal="100" zoomScaleSheetLayoutView="100" workbookViewId="0">
      <pane xSplit="1" ySplit="7" topLeftCell="B8" activePane="bottomRight" state="frozen"/>
      <selection sqref="A1:T1"/>
      <selection pane="topRight" sqref="A1:T1"/>
      <selection pane="bottomLeft" sqref="A1:T1"/>
      <selection pane="bottomRight" sqref="A1:T1"/>
    </sheetView>
  </sheetViews>
  <sheetFormatPr baseColWidth="10" defaultColWidth="11.42578125" defaultRowHeight="14.1" customHeight="1" x14ac:dyDescent="0.35"/>
  <cols>
    <col min="1" max="1" width="8.5703125" style="54" customWidth="1"/>
    <col min="2" max="20" width="12.7109375" style="54" customWidth="1"/>
    <col min="21" max="16384" width="11.42578125" style="18"/>
  </cols>
  <sheetData>
    <row r="1" spans="1:21" s="1" customFormat="1" ht="21.75" x14ac:dyDescent="0.2">
      <c r="A1" s="90" t="s">
        <v>56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21" s="1" customFormat="1" ht="21.75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1" s="32" customFormat="1" ht="16.149999999999999" customHeight="1" x14ac:dyDescent="0.2">
      <c r="A3" s="91" t="str">
        <f>+'2'!A3:T3</f>
        <v>PERÍODO:  1T-2019  -  3T-2025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1" s="32" customFormat="1" ht="16.149999999999999" customHeight="1" x14ac:dyDescent="0.2">
      <c r="A4" s="91" t="s">
        <v>57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</row>
    <row r="5" spans="1:21" s="4" customFormat="1" ht="9.9499999999999993" customHeight="1" x14ac:dyDescent="0.1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1" s="48" customFormat="1" ht="20.100000000000001" customHeight="1" x14ac:dyDescent="0.5">
      <c r="A6" s="92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94" t="s">
        <v>22</v>
      </c>
      <c r="T6" s="96" t="s">
        <v>23</v>
      </c>
    </row>
    <row r="7" spans="1:21" s="48" customFormat="1" ht="90" customHeight="1" x14ac:dyDescent="0.5">
      <c r="A7" s="93"/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7" t="s">
        <v>34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95"/>
      <c r="T7" s="97"/>
    </row>
    <row r="8" spans="1:21" ht="20.100000000000001" hidden="1" customHeight="1" x14ac:dyDescent="0.15">
      <c r="A8" s="8">
        <v>2014</v>
      </c>
      <c r="B8" s="9">
        <f>'3'!B13/'3'!B8*100-100</f>
        <v>1.6053582896981595</v>
      </c>
      <c r="C8" s="9">
        <f>'3'!C13/'3'!C8*100-100</f>
        <v>46.619733387477083</v>
      </c>
      <c r="D8" s="9">
        <f>'3'!D13/'3'!D8*100-100</f>
        <v>3.4197844173740464</v>
      </c>
      <c r="E8" s="9">
        <f>'3'!E13/'3'!E8*100-100</f>
        <v>6.5191168483866591</v>
      </c>
      <c r="F8" s="9">
        <f>'3'!F13/'3'!F8*100-100</f>
        <v>7.4511388857908969</v>
      </c>
      <c r="G8" s="9">
        <f>'3'!G13/'3'!G8*100-100</f>
        <v>3.5638650528453155</v>
      </c>
      <c r="H8" s="9">
        <f>'3'!H13/'3'!H8*100-100</f>
        <v>5.0000974276180159</v>
      </c>
      <c r="I8" s="9">
        <f>'3'!I13/'3'!I8*100-100</f>
        <v>5.2312507919624949</v>
      </c>
      <c r="J8" s="9">
        <f>'3'!J13/'3'!J8*100-100</f>
        <v>1.3152522219682936</v>
      </c>
      <c r="K8" s="9">
        <f>'3'!K13/'3'!K8*100-100</f>
        <v>4.608358908255866</v>
      </c>
      <c r="L8" s="9">
        <f>'3'!L13/'3'!L8*100-100</f>
        <v>4.1534730751058078</v>
      </c>
      <c r="M8" s="9">
        <f>'3'!M13/'3'!M8*100-100</f>
        <v>4.6270272900403882</v>
      </c>
      <c r="N8" s="9">
        <f>'3'!N13/'3'!N8*100-100</f>
        <v>5.5360754712622224</v>
      </c>
      <c r="O8" s="9">
        <f>'3'!O13/'3'!O8*100-100</f>
        <v>3.7850444018005192</v>
      </c>
      <c r="P8" s="9">
        <f>'3'!P13/'3'!P8*100-100</f>
        <v>2.7118149898931847</v>
      </c>
      <c r="Q8" s="9">
        <f>'3'!Q13/'3'!Q8*100-100</f>
        <v>9.2488533820141043</v>
      </c>
      <c r="R8" s="9">
        <f>'3'!R13/'3'!R8*100-100</f>
        <v>3.1905503000168238</v>
      </c>
      <c r="S8" s="9">
        <f>'3'!S13/'3'!S8*100-100</f>
        <v>3.6509068438352017</v>
      </c>
      <c r="T8" s="9">
        <f>'3'!T13/'3'!T8*100-100</f>
        <v>4.4439778460924799</v>
      </c>
      <c r="U8" s="17"/>
    </row>
    <row r="9" spans="1:21" ht="20.100000000000001" hidden="1" customHeight="1" x14ac:dyDescent="0.15">
      <c r="A9" s="19" t="s">
        <v>12</v>
      </c>
      <c r="B9" s="11">
        <f>'3'!B14/'3'!B9*100-100</f>
        <v>1.4249415911838952</v>
      </c>
      <c r="C9" s="11">
        <f>'3'!C14/'3'!C9*100-100</f>
        <v>34.546620270513728</v>
      </c>
      <c r="D9" s="11">
        <f>'3'!D14/'3'!D9*100-100</f>
        <v>2.2791913322384687</v>
      </c>
      <c r="E9" s="11">
        <f>'3'!E14/'3'!E9*100-100</f>
        <v>12.925448003095525</v>
      </c>
      <c r="F9" s="11">
        <f>'3'!F14/'3'!F9*100-100</f>
        <v>11.467821067121164</v>
      </c>
      <c r="G9" s="11">
        <f>'3'!G14/'3'!G9*100-100</f>
        <v>2.4053679641454551</v>
      </c>
      <c r="H9" s="11">
        <f>'3'!H14/'3'!H9*100-100</f>
        <v>3.6558191445233064</v>
      </c>
      <c r="I9" s="11">
        <f>'3'!I14/'3'!I9*100-100</f>
        <v>3.1426680355060626</v>
      </c>
      <c r="J9" s="11">
        <f>'3'!J14/'3'!J9*100-100</f>
        <v>4.5352224674539485</v>
      </c>
      <c r="K9" s="11">
        <f>'3'!K14/'3'!K9*100-100</f>
        <v>4.998544940857002</v>
      </c>
      <c r="L9" s="11">
        <f>'3'!L14/'3'!L9*100-100</f>
        <v>4.1575103590042062</v>
      </c>
      <c r="M9" s="11">
        <f>'3'!M14/'3'!M9*100-100</f>
        <v>7.2020105013733655</v>
      </c>
      <c r="N9" s="11">
        <f>'3'!N14/'3'!N9*100-100</f>
        <v>4.3499854963582578</v>
      </c>
      <c r="O9" s="11">
        <f>'3'!O14/'3'!O9*100-100</f>
        <v>2.7972036205624846</v>
      </c>
      <c r="P9" s="11">
        <f>'3'!P14/'3'!P9*100-100</f>
        <v>0.94850009726530971</v>
      </c>
      <c r="Q9" s="11">
        <f>'3'!Q14/'3'!Q9*100-100</f>
        <v>11.428261557707131</v>
      </c>
      <c r="R9" s="11">
        <f>'3'!R14/'3'!R9*100-100</f>
        <v>5.1357076270441127</v>
      </c>
      <c r="S9" s="11">
        <f>'3'!S14/'3'!S9*100-100</f>
        <v>2.8112872075319615</v>
      </c>
      <c r="T9" s="11">
        <f>'3'!T14/'3'!T9*100-100</f>
        <v>4.1644482274361536</v>
      </c>
      <c r="U9" s="17"/>
    </row>
    <row r="10" spans="1:21" ht="20.100000000000001" hidden="1" customHeight="1" x14ac:dyDescent="0.15">
      <c r="A10" s="19" t="s">
        <v>41</v>
      </c>
      <c r="B10" s="11">
        <f>'3'!B15/'3'!B10*100-100</f>
        <v>1.3863099657644113</v>
      </c>
      <c r="C10" s="11">
        <f>'3'!C15/'3'!C10*100-100</f>
        <v>52.373727237741434</v>
      </c>
      <c r="D10" s="11">
        <f>'3'!D15/'3'!D10*100-100</f>
        <v>2.7559894592363179</v>
      </c>
      <c r="E10" s="11">
        <f>'3'!E15/'3'!E10*100-100</f>
        <v>13.155057096732079</v>
      </c>
      <c r="F10" s="11">
        <f>'3'!F15/'3'!F10*100-100</f>
        <v>4.7212733326100249</v>
      </c>
      <c r="G10" s="11">
        <f>'3'!G15/'3'!G10*100-100</f>
        <v>2.4526470548489385</v>
      </c>
      <c r="H10" s="11">
        <f>'3'!H15/'3'!H10*100-100</f>
        <v>4.5637871190413506</v>
      </c>
      <c r="I10" s="11">
        <f>'3'!I15/'3'!I10*100-100</f>
        <v>6.310582737719713</v>
      </c>
      <c r="J10" s="11">
        <f>'3'!J15/'3'!J10*100-100</f>
        <v>1.4647442853496386</v>
      </c>
      <c r="K10" s="11">
        <f>'3'!K15/'3'!K10*100-100</f>
        <v>3.3963016398694634</v>
      </c>
      <c r="L10" s="11">
        <f>'3'!L15/'3'!L10*100-100</f>
        <v>4.3253430089069838</v>
      </c>
      <c r="M10" s="11">
        <f>'3'!M15/'3'!M10*100-100</f>
        <v>3.4054283011629707</v>
      </c>
      <c r="N10" s="11">
        <f>'3'!N15/'3'!N10*100-100</f>
        <v>6.6050811836905154</v>
      </c>
      <c r="O10" s="11">
        <f>'3'!O15/'3'!O10*100-100</f>
        <v>4.2935098693463942</v>
      </c>
      <c r="P10" s="11">
        <f>'3'!P15/'3'!P10*100-100</f>
        <v>3.6867079871474147</v>
      </c>
      <c r="Q10" s="11">
        <f>'3'!Q15/'3'!Q10*100-100</f>
        <v>7.4049587499058305</v>
      </c>
      <c r="R10" s="11">
        <f>'3'!R15/'3'!R10*100-100</f>
        <v>7.0456080112356148</v>
      </c>
      <c r="S10" s="11">
        <f>'3'!S15/'3'!S10*100-100</f>
        <v>1.9680670415423265</v>
      </c>
      <c r="T10" s="11">
        <f>'3'!T15/'3'!T10*100-100</f>
        <v>4.3105326972361127</v>
      </c>
      <c r="U10" s="17"/>
    </row>
    <row r="11" spans="1:21" ht="20.100000000000001" hidden="1" customHeight="1" x14ac:dyDescent="0.15">
      <c r="A11" s="19" t="s">
        <v>42</v>
      </c>
      <c r="B11" s="11">
        <f>'3'!B16/'3'!B11*100-100</f>
        <v>2.0962539155429312</v>
      </c>
      <c r="C11" s="11">
        <f>'3'!C16/'3'!C11*100-100</f>
        <v>68.700357347710792</v>
      </c>
      <c r="D11" s="11">
        <f>'3'!D16/'3'!D11*100-100</f>
        <v>3.6768085766795195</v>
      </c>
      <c r="E11" s="11">
        <f>'3'!E16/'3'!E11*100-100</f>
        <v>-2.7190321996890816</v>
      </c>
      <c r="F11" s="11">
        <f>'3'!F16/'3'!F11*100-100</f>
        <v>6.6668773602857954</v>
      </c>
      <c r="G11" s="11">
        <f>'3'!G16/'3'!G11*100-100</f>
        <v>3.5010472583496579</v>
      </c>
      <c r="H11" s="11">
        <f>'3'!H16/'3'!H11*100-100</f>
        <v>6.2175922243553856</v>
      </c>
      <c r="I11" s="11">
        <f>'3'!I16/'3'!I11*100-100</f>
        <v>5.0420415119778283</v>
      </c>
      <c r="J11" s="11">
        <f>'3'!J16/'3'!J11*100-100</f>
        <v>1.4463453629122398</v>
      </c>
      <c r="K11" s="11">
        <f>'3'!K16/'3'!K11*100-100</f>
        <v>3.6570700617816669</v>
      </c>
      <c r="L11" s="11">
        <f>'3'!L16/'3'!L11*100-100</f>
        <v>4.0706478423520025</v>
      </c>
      <c r="M11" s="11">
        <f>'3'!M16/'3'!M11*100-100</f>
        <v>3.9140431382410128</v>
      </c>
      <c r="N11" s="11">
        <f>'3'!N16/'3'!N11*100-100</f>
        <v>8.4565120493625017</v>
      </c>
      <c r="O11" s="11">
        <f>'3'!O16/'3'!O11*100-100</f>
        <v>3.6095952979662798</v>
      </c>
      <c r="P11" s="11">
        <f>'3'!P16/'3'!P11*100-100</f>
        <v>2.5928015272622957</v>
      </c>
      <c r="Q11" s="11">
        <f>'3'!Q16/'3'!Q11*100-100</f>
        <v>6.5469264973863091</v>
      </c>
      <c r="R11" s="11">
        <f>'3'!R16/'3'!R11*100-100</f>
        <v>-1.0427863141776044</v>
      </c>
      <c r="S11" s="11">
        <f>'3'!S16/'3'!S11*100-100</f>
        <v>3.3434501817383762</v>
      </c>
      <c r="T11" s="11">
        <f>'3'!T16/'3'!T11*100-100</f>
        <v>4.3081541716951932</v>
      </c>
      <c r="U11" s="17"/>
    </row>
    <row r="12" spans="1:21" ht="20.100000000000001" hidden="1" customHeight="1" x14ac:dyDescent="0.15">
      <c r="A12" s="19" t="s">
        <v>43</v>
      </c>
      <c r="B12" s="11">
        <f>'3'!B17/'3'!B12*100-100</f>
        <v>1.5629362613350111</v>
      </c>
      <c r="C12" s="11">
        <f>'3'!C17/'3'!C12*100-100</f>
        <v>33.437452309507222</v>
      </c>
      <c r="D12" s="12">
        <f>'3'!D17/'3'!D12*100-100</f>
        <v>4.9966915443939541</v>
      </c>
      <c r="E12" s="11">
        <f>'3'!E17/'3'!E12*100-100</f>
        <v>4.2192696959562284</v>
      </c>
      <c r="F12" s="12">
        <f>'3'!F17/'3'!F12*100-100</f>
        <v>7.4133709094343061</v>
      </c>
      <c r="G12" s="11">
        <f>'3'!G17/'3'!G12*100-100</f>
        <v>5.8243849496512041</v>
      </c>
      <c r="H12" s="11">
        <f>'3'!H17/'3'!H12*100-100</f>
        <v>5.5785433750113356</v>
      </c>
      <c r="I12" s="12">
        <f>'3'!I17/'3'!I12*100-100</f>
        <v>6.2123356630643229</v>
      </c>
      <c r="J12" s="11">
        <f>'3'!J17/'3'!J12*100-100</f>
        <v>-1.6901586550524001</v>
      </c>
      <c r="K12" s="12">
        <f>'3'!K17/'3'!K12*100-100</f>
        <v>6.3394370193801279</v>
      </c>
      <c r="L12" s="11">
        <f>'3'!L17/'3'!L12*100-100</f>
        <v>4.0633760021025296</v>
      </c>
      <c r="M12" s="11">
        <f>'3'!M17/'3'!M12*100-100</f>
        <v>4.1740108811132899</v>
      </c>
      <c r="N12" s="11">
        <f>'3'!N17/'3'!N12*100-100</f>
        <v>3.1972791580794535</v>
      </c>
      <c r="O12" s="11">
        <f>'3'!O17/'3'!O12*100-100</f>
        <v>4.4120446298358047</v>
      </c>
      <c r="P12" s="11">
        <f>'3'!P17/'3'!P12*100-100</f>
        <v>4.0454973410198676</v>
      </c>
      <c r="Q12" s="11">
        <f>'3'!Q17/'3'!Q12*100-100</f>
        <v>11.822611289137726</v>
      </c>
      <c r="R12" s="11">
        <f>'3'!R17/'3'!R12*100-100</f>
        <v>1.9334323571032854</v>
      </c>
      <c r="S12" s="11">
        <f>'3'!S17/'3'!S12*100-100</f>
        <v>6.3311494004784379</v>
      </c>
      <c r="T12" s="11">
        <f>'3'!T17/'3'!T12*100-100</f>
        <v>4.9749705490332445</v>
      </c>
      <c r="U12" s="17"/>
    </row>
    <row r="13" spans="1:21" ht="20.100000000000001" hidden="1" customHeight="1" x14ac:dyDescent="0.15">
      <c r="A13" s="20">
        <v>2015</v>
      </c>
      <c r="B13" s="13">
        <f>'3'!B18/'3'!B13*100-100</f>
        <v>2.6257346690652383</v>
      </c>
      <c r="C13" s="13">
        <f>'3'!C18/'3'!C13*100-100</f>
        <v>4.2473975043570107</v>
      </c>
      <c r="D13" s="13">
        <f>'3'!D18/'3'!D13*100-100</f>
        <v>3.6681368326160708</v>
      </c>
      <c r="E13" s="13">
        <f>'3'!E18/'3'!E13*100-100</f>
        <v>0.55062674370216769</v>
      </c>
      <c r="F13" s="13">
        <f>'3'!F18/'3'!F13*100-100</f>
        <v>1.5717373116461459</v>
      </c>
      <c r="G13" s="13">
        <f>'3'!G18/'3'!G13*100-100</f>
        <v>3.9926338102969794</v>
      </c>
      <c r="H13" s="13">
        <f>'3'!H18/'3'!H13*100-100</f>
        <v>4.8478507902960217</v>
      </c>
      <c r="I13" s="13">
        <f>'3'!I18/'3'!I13*100-100</f>
        <v>5.6152121837758102</v>
      </c>
      <c r="J13" s="13">
        <f>'3'!J18/'3'!J13*100-100</f>
        <v>5.7746830499702213</v>
      </c>
      <c r="K13" s="13">
        <f>'3'!K18/'3'!K13*100-100</f>
        <v>8.7388929307480367</v>
      </c>
      <c r="L13" s="13">
        <f>'3'!L18/'3'!L13*100-100</f>
        <v>4.0757154819886381</v>
      </c>
      <c r="M13" s="13">
        <f>'3'!M18/'3'!M13*100-100</f>
        <v>4.2385339666142414</v>
      </c>
      <c r="N13" s="13">
        <f>'3'!N18/'3'!N13*100-100</f>
        <v>5.8198811098518064</v>
      </c>
      <c r="O13" s="13">
        <f>'3'!O18/'3'!O13*100-100</f>
        <v>4.0419169628492142</v>
      </c>
      <c r="P13" s="13">
        <f>'3'!P18/'3'!P13*100-100</f>
        <v>1.7195983850650833</v>
      </c>
      <c r="Q13" s="13">
        <f>'3'!Q18/'3'!Q13*100-100</f>
        <v>6.0587409701734884</v>
      </c>
      <c r="R13" s="13">
        <f>'3'!R18/'3'!R13*100-100</f>
        <v>4.0558640728746411</v>
      </c>
      <c r="S13" s="13">
        <f>'3'!S18/'3'!S13*100-100</f>
        <v>6.5534178839238564</v>
      </c>
      <c r="T13" s="13">
        <f>'3'!T18/'3'!T13*100-100</f>
        <v>4.0921707141637853</v>
      </c>
      <c r="U13" s="17"/>
    </row>
    <row r="14" spans="1:21" ht="20.100000000000001" hidden="1" customHeight="1" x14ac:dyDescent="0.15">
      <c r="A14" s="21" t="s">
        <v>12</v>
      </c>
      <c r="B14" s="14">
        <f>'3'!B19/'3'!B14*100-100</f>
        <v>1.8377175291761034</v>
      </c>
      <c r="C14" s="14">
        <f>'3'!C19/'3'!C14*100-100</f>
        <v>25.839837399755552</v>
      </c>
      <c r="D14" s="14">
        <f>'3'!D19/'3'!D14*100-100</f>
        <v>3.8681478189299838</v>
      </c>
      <c r="E14" s="14">
        <f>'3'!E19/'3'!E14*100-100</f>
        <v>2.0350019975640379</v>
      </c>
      <c r="F14" s="14">
        <f>'3'!F19/'3'!F14*100-100</f>
        <v>4.4604338929528922</v>
      </c>
      <c r="G14" s="14">
        <f>'3'!G19/'3'!G14*100-100</f>
        <v>3.8395719425310659</v>
      </c>
      <c r="H14" s="14">
        <f>'3'!H19/'3'!H14*100-100</f>
        <v>2.4596579447167812</v>
      </c>
      <c r="I14" s="14">
        <f>'3'!I19/'3'!I14*100-100</f>
        <v>9.0770377537372013</v>
      </c>
      <c r="J14" s="14">
        <f>'3'!J19/'3'!J14*100-100</f>
        <v>2.2668237243393463</v>
      </c>
      <c r="K14" s="14">
        <f>'3'!K19/'3'!K14*100-100</f>
        <v>6.0746062080189915</v>
      </c>
      <c r="L14" s="14">
        <f>'3'!L19/'3'!L14*100-100</f>
        <v>4.2960148662094468</v>
      </c>
      <c r="M14" s="14">
        <f>'3'!M19/'3'!M14*100-100</f>
        <v>6.6882920696263142</v>
      </c>
      <c r="N14" s="14">
        <f>'3'!N19/'3'!N14*100-100</f>
        <v>9.0925255964223481</v>
      </c>
      <c r="O14" s="14">
        <f>'3'!O19/'3'!O14*100-100</f>
        <v>5.6025181991944208</v>
      </c>
      <c r="P14" s="14">
        <f>'3'!P19/'3'!P14*100-100</f>
        <v>1.4808084796246845</v>
      </c>
      <c r="Q14" s="14">
        <f>'3'!Q19/'3'!Q14*100-100</f>
        <v>8.6537196665076124</v>
      </c>
      <c r="R14" s="14">
        <f>'3'!R19/'3'!R14*100-100</f>
        <v>4.1497175173554837</v>
      </c>
      <c r="S14" s="14">
        <f>'3'!S19/'3'!S14*100-100</f>
        <v>7.9876162829941961</v>
      </c>
      <c r="T14" s="14">
        <f>'3'!T19/'3'!T14*100-100</f>
        <v>4.667192246255496</v>
      </c>
      <c r="U14" s="17"/>
    </row>
    <row r="15" spans="1:21" ht="20.100000000000001" hidden="1" customHeight="1" x14ac:dyDescent="0.15">
      <c r="A15" s="21" t="s">
        <v>41</v>
      </c>
      <c r="B15" s="14">
        <f>'3'!B20/'3'!B15*100-100</f>
        <v>1.5048769126510422</v>
      </c>
      <c r="C15" s="14">
        <f>'3'!C20/'3'!C15*100-100</f>
        <v>-1.9459922844294368</v>
      </c>
      <c r="D15" s="14">
        <f>'3'!D20/'3'!D15*100-100</f>
        <v>2.726552414297629</v>
      </c>
      <c r="E15" s="14">
        <f>'3'!E20/'3'!E15*100-100</f>
        <v>-3.3935982796769082</v>
      </c>
      <c r="F15" s="14">
        <f>'3'!F20/'3'!F15*100-100</f>
        <v>-2.6544868839236528</v>
      </c>
      <c r="G15" s="14">
        <f>'3'!G20/'3'!G15*100-100</f>
        <v>3.7200459896545368</v>
      </c>
      <c r="H15" s="14">
        <f>'3'!H20/'3'!H15*100-100</f>
        <v>2.3792797569738582</v>
      </c>
      <c r="I15" s="14">
        <f>'3'!I20/'3'!I15*100-100</f>
        <v>4.5693280334097324</v>
      </c>
      <c r="J15" s="14">
        <f>'3'!J20/'3'!J15*100-100</f>
        <v>1.117895171772588</v>
      </c>
      <c r="K15" s="14">
        <f>'3'!K20/'3'!K15*100-100</f>
        <v>9.0308349086854776</v>
      </c>
      <c r="L15" s="14">
        <f>'3'!L20/'3'!L15*100-100</f>
        <v>3.7605680105261712</v>
      </c>
      <c r="M15" s="14">
        <f>'3'!M20/'3'!M15*100-100</f>
        <v>5.8498736679741796</v>
      </c>
      <c r="N15" s="14">
        <f>'3'!N20/'3'!N15*100-100</f>
        <v>5.7554337967634694</v>
      </c>
      <c r="O15" s="14">
        <f>'3'!O20/'3'!O15*100-100</f>
        <v>3.7157987282417224</v>
      </c>
      <c r="P15" s="14">
        <f>'3'!P20/'3'!P15*100-100</f>
        <v>1.6169935586617328</v>
      </c>
      <c r="Q15" s="14">
        <f>'3'!Q20/'3'!Q15*100-100</f>
        <v>5.6336611703157615</v>
      </c>
      <c r="R15" s="14">
        <f>'3'!R20/'3'!R15*100-100</f>
        <v>2.3082315498297987</v>
      </c>
      <c r="S15" s="14">
        <f>'3'!S20/'3'!S15*100-100</f>
        <v>8.8456482583707583</v>
      </c>
      <c r="T15" s="14">
        <f>'3'!T20/'3'!T15*100-100</f>
        <v>3.1270581006131977</v>
      </c>
      <c r="U15" s="17"/>
    </row>
    <row r="16" spans="1:21" ht="20.100000000000001" hidden="1" customHeight="1" x14ac:dyDescent="0.15">
      <c r="A16" s="21" t="s">
        <v>42</v>
      </c>
      <c r="B16" s="14">
        <f>'3'!B21/'3'!B16*100-100</f>
        <v>3.3663200010045387</v>
      </c>
      <c r="C16" s="14">
        <f>'3'!C21/'3'!C16*100-100</f>
        <v>-4.6746130029344215</v>
      </c>
      <c r="D16" s="14">
        <f>'3'!D21/'3'!D16*100-100</f>
        <v>5.1749315971180181</v>
      </c>
      <c r="E16" s="14">
        <f>'3'!E21/'3'!E16*100-100</f>
        <v>-0.47063045637317202</v>
      </c>
      <c r="F16" s="14">
        <f>'3'!F21/'3'!F16*100-100</f>
        <v>-2.9596400991564735</v>
      </c>
      <c r="G16" s="14">
        <f>'3'!G21/'3'!G16*100-100</f>
        <v>6.0538578501761862</v>
      </c>
      <c r="H16" s="14">
        <f>'3'!H21/'3'!H16*100-100</f>
        <v>5.7057761635214774</v>
      </c>
      <c r="I16" s="14">
        <f>'3'!I21/'3'!I16*100-100</f>
        <v>4.9884587076288511</v>
      </c>
      <c r="J16" s="14">
        <f>'3'!J21/'3'!J16*100-100</f>
        <v>10.296044799709918</v>
      </c>
      <c r="K16" s="14">
        <f>'3'!K21/'3'!K16*100-100</f>
        <v>8.514768201750897</v>
      </c>
      <c r="L16" s="14">
        <f>'3'!L21/'3'!L16*100-100</f>
        <v>4.2597473333800195</v>
      </c>
      <c r="M16" s="14">
        <f>'3'!M21/'3'!M16*100-100</f>
        <v>6.9475440279343417</v>
      </c>
      <c r="N16" s="14">
        <f>'3'!N21/'3'!N16*100-100</f>
        <v>4.9532372838347669</v>
      </c>
      <c r="O16" s="14">
        <f>'3'!O21/'3'!O16*100-100</f>
        <v>4.5530667823175293</v>
      </c>
      <c r="P16" s="14">
        <f>'3'!P21/'3'!P16*100-100</f>
        <v>2.3029254405381181</v>
      </c>
      <c r="Q16" s="14">
        <f>'3'!Q21/'3'!Q16*100-100</f>
        <v>6.6657048713325509</v>
      </c>
      <c r="R16" s="14">
        <f>'3'!R21/'3'!R16*100-100</f>
        <v>6.8766802708524892</v>
      </c>
      <c r="S16" s="14">
        <f>'3'!S21/'3'!S16*100-100</f>
        <v>9.1225819213881039</v>
      </c>
      <c r="T16" s="14">
        <f>'3'!T21/'3'!T16*100-100</f>
        <v>4.9188798854577556</v>
      </c>
      <c r="U16" s="17"/>
    </row>
    <row r="17" spans="1:21" ht="20.100000000000001" hidden="1" customHeight="1" x14ac:dyDescent="0.15">
      <c r="A17" s="21" t="s">
        <v>43</v>
      </c>
      <c r="B17" s="14">
        <f>'3'!B22/'3'!B17*100-100</f>
        <v>3.9218597857422424</v>
      </c>
      <c r="C17" s="14">
        <f>'3'!C22/'3'!C17*100-100</f>
        <v>1.0855813883130736</v>
      </c>
      <c r="D17" s="14">
        <f>'3'!D22/'3'!D17*100-100</f>
        <v>2.9938630905180759</v>
      </c>
      <c r="E17" s="14">
        <f>'3'!E22/'3'!E17*100-100</f>
        <v>3.5705494147721879</v>
      </c>
      <c r="F17" s="14">
        <f>'3'!F22/'3'!F17*100-100</f>
        <v>7.2823139211465104</v>
      </c>
      <c r="G17" s="14">
        <f>'3'!G22/'3'!G17*100-100</f>
        <v>2.4336769810964682</v>
      </c>
      <c r="H17" s="14">
        <f>'3'!H22/'3'!H17*100-100</f>
        <v>8.6388948880043728</v>
      </c>
      <c r="I17" s="14">
        <f>'3'!I22/'3'!I17*100-100</f>
        <v>4.2636080547219848</v>
      </c>
      <c r="J17" s="14">
        <f>'3'!J22/'3'!J17*100-100</f>
        <v>9.1718025642363301</v>
      </c>
      <c r="K17" s="14">
        <f>'3'!K22/'3'!K17*100-100</f>
        <v>11.362996552523867</v>
      </c>
      <c r="L17" s="14">
        <f>'3'!L22/'3'!L17*100-100</f>
        <v>3.9907139221649004</v>
      </c>
      <c r="M17" s="14">
        <f>'3'!M22/'3'!M17*100-100</f>
        <v>-1.7743653790245304</v>
      </c>
      <c r="N17" s="14">
        <f>'3'!N22/'3'!N17*100-100</f>
        <v>3.585466598324345</v>
      </c>
      <c r="O17" s="14">
        <f>'3'!O22/'3'!O17*100-100</f>
        <v>2.3775136746611025</v>
      </c>
      <c r="P17" s="14">
        <f>'3'!P22/'3'!P17*100-100</f>
        <v>1.4473998546603184</v>
      </c>
      <c r="Q17" s="14">
        <f>'3'!Q22/'3'!Q17*100-100</f>
        <v>3.4971324869538023</v>
      </c>
      <c r="R17" s="14">
        <f>'3'!R22/'3'!R17*100-100</f>
        <v>2.9553264419198655</v>
      </c>
      <c r="S17" s="14">
        <f>'3'!S22/'3'!S17*100-100</f>
        <v>0.7805542202291349</v>
      </c>
      <c r="T17" s="14">
        <f>'3'!T22/'3'!T17*100-100</f>
        <v>3.67623901889813</v>
      </c>
      <c r="U17" s="17"/>
    </row>
    <row r="18" spans="1:21" ht="20.100000000000001" hidden="1" customHeight="1" x14ac:dyDescent="0.15">
      <c r="A18" s="22">
        <v>2016</v>
      </c>
      <c r="B18" s="15">
        <f>'3'!B23/'3'!B18*100-100</f>
        <v>2.3887002331881177</v>
      </c>
      <c r="C18" s="15">
        <f>'3'!C23/'3'!C18*100-100</f>
        <v>-9.0664241346514984</v>
      </c>
      <c r="D18" s="15">
        <f>'3'!D23/'3'!D18*100-100</f>
        <v>2.9710956372577186</v>
      </c>
      <c r="E18" s="15">
        <f>'3'!E23/'3'!E18*100-100</f>
        <v>3.8499903219487095</v>
      </c>
      <c r="F18" s="15">
        <f>'3'!F23/'3'!F18*100-100</f>
        <v>-0.29233590894935446</v>
      </c>
      <c r="G18" s="15">
        <f>'3'!G23/'3'!G18*100-100</f>
        <v>2.9049341422689849</v>
      </c>
      <c r="H18" s="15">
        <f>'3'!H23/'3'!H18*100-100</f>
        <v>2.1325958159913654</v>
      </c>
      <c r="I18" s="15">
        <f>'3'!I23/'3'!I18*100-100</f>
        <v>4.8620707094713538</v>
      </c>
      <c r="J18" s="15">
        <f>'3'!J23/'3'!J18*100-100</f>
        <v>4.5150550091888562</v>
      </c>
      <c r="K18" s="15">
        <f>'3'!K23/'3'!K18*100-100</f>
        <v>7.4709346827903573</v>
      </c>
      <c r="L18" s="15">
        <f>'3'!L23/'3'!L18*100-100</f>
        <v>3.7756842055799211</v>
      </c>
      <c r="M18" s="15">
        <f>'3'!M23/'3'!M18*100-100</f>
        <v>-1.6139008641575288</v>
      </c>
      <c r="N18" s="15">
        <f>'3'!N23/'3'!N18*100-100</f>
        <v>0.36331184228200186</v>
      </c>
      <c r="O18" s="15">
        <f>'3'!O23/'3'!O18*100-100</f>
        <v>1.8757317103179787</v>
      </c>
      <c r="P18" s="15">
        <f>'3'!P23/'3'!P18*100-100</f>
        <v>0.57783158278030555</v>
      </c>
      <c r="Q18" s="15">
        <f>'3'!Q23/'3'!Q18*100-100</f>
        <v>5.6470029959688759</v>
      </c>
      <c r="R18" s="15">
        <f>'3'!R23/'3'!R18*100-100</f>
        <v>3.245469014496777</v>
      </c>
      <c r="S18" s="15">
        <f>'3'!S23/'3'!S18*100-100</f>
        <v>3.2646752118580906</v>
      </c>
      <c r="T18" s="15">
        <f>'3'!T23/'3'!T18*100-100</f>
        <v>2.6778027160558224</v>
      </c>
      <c r="U18" s="17"/>
    </row>
    <row r="19" spans="1:21" ht="20.100000000000001" hidden="1" customHeight="1" x14ac:dyDescent="0.15">
      <c r="A19" s="19" t="s">
        <v>12</v>
      </c>
      <c r="B19" s="11">
        <f>'3'!B24/'3'!B19*100-100</f>
        <v>1.4696263325417078</v>
      </c>
      <c r="C19" s="11">
        <f>'3'!C24/'3'!C19*100-100</f>
        <v>-10.510216587300945</v>
      </c>
      <c r="D19" s="11">
        <f>'3'!D24/'3'!D19*100-100</f>
        <v>0.80608928333876406</v>
      </c>
      <c r="E19" s="11">
        <f>'3'!E24/'3'!E19*100-100</f>
        <v>6.0138687853594774E-3</v>
      </c>
      <c r="F19" s="11">
        <f>'3'!F24/'3'!F19*100-100</f>
        <v>-3.2799369094950919</v>
      </c>
      <c r="G19" s="11">
        <f>'3'!G24/'3'!G19*100-100</f>
        <v>1.8747605375328789</v>
      </c>
      <c r="H19" s="11">
        <f>'3'!H24/'3'!H19*100-100</f>
        <v>0.9021419899143126</v>
      </c>
      <c r="I19" s="11">
        <f>'3'!I24/'3'!I19*100-100</f>
        <v>3.8308282517179606</v>
      </c>
      <c r="J19" s="11">
        <f>'3'!J24/'3'!J19*100-100</f>
        <v>6.9190160351995473</v>
      </c>
      <c r="K19" s="11">
        <f>'3'!K24/'3'!K19*100-100</f>
        <v>6.4878153360310478</v>
      </c>
      <c r="L19" s="11">
        <f>'3'!L24/'3'!L19*100-100</f>
        <v>3.1825329746242943</v>
      </c>
      <c r="M19" s="11">
        <f>'3'!M24/'3'!M19*100-100</f>
        <v>-3.4935428388507574</v>
      </c>
      <c r="N19" s="11">
        <f>'3'!N24/'3'!N19*100-100</f>
        <v>-1.3390968552780151</v>
      </c>
      <c r="O19" s="11">
        <f>'3'!O24/'3'!O19*100-100</f>
        <v>2.544571883919815</v>
      </c>
      <c r="P19" s="11">
        <f>'3'!P24/'3'!P19*100-100</f>
        <v>1.372786440061418</v>
      </c>
      <c r="Q19" s="11">
        <f>'3'!Q24/'3'!Q19*100-100</f>
        <v>4.1749049056415686</v>
      </c>
      <c r="R19" s="11">
        <f>'3'!R24/'3'!R19*100-100</f>
        <v>2.7358635534900486</v>
      </c>
      <c r="S19" s="11">
        <f>'3'!S24/'3'!S19*100-100</f>
        <v>3.9028225314073666</v>
      </c>
      <c r="T19" s="11">
        <f>'3'!T24/'3'!T19*100-100</f>
        <v>1.6759390605115101</v>
      </c>
      <c r="U19" s="17"/>
    </row>
    <row r="20" spans="1:21" ht="20.100000000000001" hidden="1" customHeight="1" x14ac:dyDescent="0.15">
      <c r="A20" s="19" t="s">
        <v>41</v>
      </c>
      <c r="B20" s="11">
        <f>'3'!B25/'3'!B20*100-100</f>
        <v>3.1620414381683588</v>
      </c>
      <c r="C20" s="11">
        <f>'3'!C25/'3'!C20*100-100</f>
        <v>-2.9376737448208559</v>
      </c>
      <c r="D20" s="11">
        <f>'3'!D25/'3'!D20*100-100</f>
        <v>4.8826179319115113</v>
      </c>
      <c r="E20" s="11">
        <f>'3'!E25/'3'!E20*100-100</f>
        <v>8.3314408010974006</v>
      </c>
      <c r="F20" s="11">
        <f>'3'!F25/'3'!F20*100-100</f>
        <v>1.2517518805388761</v>
      </c>
      <c r="G20" s="11">
        <f>'3'!G25/'3'!G20*100-100</f>
        <v>3.8121220864159682</v>
      </c>
      <c r="H20" s="11">
        <f>'3'!H25/'3'!H20*100-100</f>
        <v>4.4349064778207463</v>
      </c>
      <c r="I20" s="11">
        <f>'3'!I25/'3'!I20*100-100</f>
        <v>3.6351674158587173</v>
      </c>
      <c r="J20" s="11">
        <f>'3'!J25/'3'!J20*100-100</f>
        <v>7.7490226572495544</v>
      </c>
      <c r="K20" s="11">
        <f>'3'!K25/'3'!K20*100-100</f>
        <v>7.4173110035161045</v>
      </c>
      <c r="L20" s="11">
        <f>'3'!L25/'3'!L20*100-100</f>
        <v>3.9374998576301152</v>
      </c>
      <c r="M20" s="11">
        <f>'3'!M25/'3'!M20*100-100</f>
        <v>-2.3987181498828107</v>
      </c>
      <c r="N20" s="11">
        <f>'3'!N25/'3'!N20*100-100</f>
        <v>-5.4266525428175783E-2</v>
      </c>
      <c r="O20" s="11">
        <f>'3'!O25/'3'!O20*100-100</f>
        <v>1.3090671385797918</v>
      </c>
      <c r="P20" s="11">
        <f>'3'!P25/'3'!P20*100-100</f>
        <v>0.60352202995450455</v>
      </c>
      <c r="Q20" s="11">
        <f>'3'!Q25/'3'!Q20*100-100</f>
        <v>7.3570056402491986</v>
      </c>
      <c r="R20" s="11">
        <f>'3'!R25/'3'!R20*100-100</f>
        <v>4.0563157717880927</v>
      </c>
      <c r="S20" s="11">
        <f>'3'!S25/'3'!S20*100-100</f>
        <v>3.6708087674160339</v>
      </c>
      <c r="T20" s="11">
        <f>'3'!T25/'3'!T20*100-100</f>
        <v>3.7023818487323013</v>
      </c>
      <c r="U20" s="17"/>
    </row>
    <row r="21" spans="1:21" ht="20.100000000000001" hidden="1" customHeight="1" x14ac:dyDescent="0.15">
      <c r="A21" s="19" t="s">
        <v>42</v>
      </c>
      <c r="B21" s="11">
        <f>'3'!B26/'3'!B21*100-100</f>
        <v>3.2109838610009547</v>
      </c>
      <c r="C21" s="11">
        <f>'3'!C26/'3'!C21*100-100</f>
        <v>-12.457869455496692</v>
      </c>
      <c r="D21" s="11">
        <f>'3'!D26/'3'!D21*100-100</f>
        <v>2.5739398972105505</v>
      </c>
      <c r="E21" s="11">
        <f>'3'!E26/'3'!E21*100-100</f>
        <v>11.193954042680801</v>
      </c>
      <c r="F21" s="11">
        <f>'3'!F26/'3'!F21*100-100</f>
        <v>2.9163122794990386</v>
      </c>
      <c r="G21" s="11">
        <f>'3'!G26/'3'!G21*100-100</f>
        <v>0.59442327343010959</v>
      </c>
      <c r="H21" s="11">
        <f>'3'!H26/'3'!H21*100-100</f>
        <v>2.2406295616422085</v>
      </c>
      <c r="I21" s="11">
        <f>'3'!I26/'3'!I21*100-100</f>
        <v>6.3533692827718795</v>
      </c>
      <c r="J21" s="11">
        <f>'3'!J26/'3'!J21*100-100</f>
        <v>0.87036816834107356</v>
      </c>
      <c r="K21" s="11">
        <f>'3'!K26/'3'!K21*100-100</f>
        <v>8.673695929508483</v>
      </c>
      <c r="L21" s="11">
        <f>'3'!L26/'3'!L21*100-100</f>
        <v>3.5578977373243816</v>
      </c>
      <c r="M21" s="11">
        <f>'3'!M26/'3'!M21*100-100</f>
        <v>-5.1268311376973799</v>
      </c>
      <c r="N21" s="11">
        <f>'3'!N26/'3'!N21*100-100</f>
        <v>-0.40938968840859502</v>
      </c>
      <c r="O21" s="11">
        <f>'3'!O26/'3'!O21*100-100</f>
        <v>0.71889123636113084</v>
      </c>
      <c r="P21" s="11">
        <f>'3'!P26/'3'!P21*100-100</f>
        <v>-0.20965205561918765</v>
      </c>
      <c r="Q21" s="11">
        <f>'3'!Q26/'3'!Q21*100-100</f>
        <v>7.0269442180973556</v>
      </c>
      <c r="R21" s="11">
        <f>'3'!R26/'3'!R21*100-100</f>
        <v>1.9560108808359473</v>
      </c>
      <c r="S21" s="11">
        <f>'3'!S26/'3'!S21*100-100</f>
        <v>0.42234529672514043</v>
      </c>
      <c r="T21" s="11">
        <f>'3'!T26/'3'!T21*100-100</f>
        <v>2.0697460706239781</v>
      </c>
      <c r="U21" s="17"/>
    </row>
    <row r="22" spans="1:21" ht="20.100000000000001" hidden="1" customHeight="1" x14ac:dyDescent="0.15">
      <c r="A22" s="19" t="s">
        <v>43</v>
      </c>
      <c r="B22" s="11">
        <f>'3'!B27/'3'!B22*100-100</f>
        <v>1.8536017057968763</v>
      </c>
      <c r="C22" s="11">
        <f>'3'!C27/'3'!C22*100-100</f>
        <v>-9.8218894920976965</v>
      </c>
      <c r="D22" s="12">
        <f>'3'!D27/'3'!D22*100-100</f>
        <v>3.6610259369505229</v>
      </c>
      <c r="E22" s="11">
        <f>'3'!E27/'3'!E22*100-100</f>
        <v>-2.4425944571789984</v>
      </c>
      <c r="F22" s="12">
        <f>'3'!F27/'3'!F22*100-100</f>
        <v>-1.7914322434975674</v>
      </c>
      <c r="G22" s="11">
        <f>'3'!G27/'3'!G22*100-100</f>
        <v>5.2905290557076654</v>
      </c>
      <c r="H22" s="11">
        <f>'3'!H27/'3'!H22*100-100</f>
        <v>1.0666367721129149</v>
      </c>
      <c r="I22" s="12">
        <f>'3'!I27/'3'!I22*100-100</f>
        <v>5.4942605383730552</v>
      </c>
      <c r="J22" s="11">
        <f>'3'!J27/'3'!J22*100-100</f>
        <v>3.0512969634399099</v>
      </c>
      <c r="K22" s="12">
        <f>'3'!K27/'3'!K22*100-100</f>
        <v>7.3369367989725589</v>
      </c>
      <c r="L22" s="11">
        <f>'3'!L27/'3'!L22*100-100</f>
        <v>4.4055508085427277</v>
      </c>
      <c r="M22" s="11">
        <f>'3'!M27/'3'!M22*100-100</f>
        <v>4.3471901474924266</v>
      </c>
      <c r="N22" s="11">
        <f>'3'!N27/'3'!N22*100-100</f>
        <v>3.1372835251082876</v>
      </c>
      <c r="O22" s="11">
        <f>'3'!O27/'3'!O22*100-100</f>
        <v>2.9459574967165167</v>
      </c>
      <c r="P22" s="11">
        <f>'3'!P27/'3'!P22*100-100</f>
        <v>0.48413603631227886</v>
      </c>
      <c r="Q22" s="11">
        <f>'3'!Q27/'3'!Q22*100-100</f>
        <v>4.0335299042796464</v>
      </c>
      <c r="R22" s="11">
        <f>'3'!R27/'3'!R22*100-100</f>
        <v>4.2464563781409765</v>
      </c>
      <c r="S22" s="11">
        <f>'3'!S27/'3'!S22*100-100</f>
        <v>5.091593972730351</v>
      </c>
      <c r="T22" s="11">
        <f>'3'!T27/'3'!T22*100-100</f>
        <v>3.2619869435992541</v>
      </c>
      <c r="U22" s="17"/>
    </row>
    <row r="23" spans="1:21" ht="20.100000000000001" hidden="1" customHeight="1" x14ac:dyDescent="0.15">
      <c r="A23" s="20">
        <v>2017</v>
      </c>
      <c r="B23" s="13">
        <f>'3'!B28/'3'!B23*100-100</f>
        <v>3.3074416712681085</v>
      </c>
      <c r="C23" s="13">
        <f>'3'!C28/'3'!C23*100-100</f>
        <v>-29.311980347473508</v>
      </c>
      <c r="D23" s="13">
        <f>'3'!D28/'3'!D23*100-100</f>
        <v>2.9912963924024041</v>
      </c>
      <c r="E23" s="13">
        <f>'3'!E28/'3'!E23*100-100</f>
        <v>5.4155955183020694</v>
      </c>
      <c r="F23" s="13">
        <f>'3'!F28/'3'!F23*100-100</f>
        <v>3.0432964364188564</v>
      </c>
      <c r="G23" s="13">
        <f>'3'!G28/'3'!G23*100-100</f>
        <v>3.1274234378643229</v>
      </c>
      <c r="H23" s="13">
        <f>'3'!H28/'3'!H23*100-100</f>
        <v>2.7280789794307907</v>
      </c>
      <c r="I23" s="13">
        <f>'3'!I28/'3'!I23*100-100</f>
        <v>4.37792299058151</v>
      </c>
      <c r="J23" s="13">
        <f>'3'!J28/'3'!J23*100-100</f>
        <v>5.0647833695760767</v>
      </c>
      <c r="K23" s="13">
        <f>'3'!K28/'3'!K23*100-100</f>
        <v>4.1981596121060534</v>
      </c>
      <c r="L23" s="13">
        <f>'3'!L28/'3'!L23*100-100</f>
        <v>3.8114873975498824</v>
      </c>
      <c r="M23" s="13">
        <f>'3'!M28/'3'!M23*100-100</f>
        <v>4.6467454880357479</v>
      </c>
      <c r="N23" s="13">
        <f>'3'!N28/'3'!N23*100-100</f>
        <v>2.5997993261117358</v>
      </c>
      <c r="O23" s="13">
        <f>'3'!O28/'3'!O23*100-100</f>
        <v>3.2328715824147167</v>
      </c>
      <c r="P23" s="13">
        <f>'3'!P28/'3'!P23*100-100</f>
        <v>1.1279223351610739</v>
      </c>
      <c r="Q23" s="13">
        <f>'3'!Q28/'3'!Q23*100-100</f>
        <v>3.8450584514761204</v>
      </c>
      <c r="R23" s="13">
        <f>'3'!R28/'3'!R23*100-100</f>
        <v>3.3582228975524799</v>
      </c>
      <c r="S23" s="13">
        <f>'3'!S28/'3'!S23*100-100</f>
        <v>4.3606201328731231</v>
      </c>
      <c r="T23" s="13">
        <f>'3'!T28/'3'!T23*100-100</f>
        <v>3.0798512854564279</v>
      </c>
      <c r="U23" s="17"/>
    </row>
    <row r="24" spans="1:21" ht="20.100000000000001" hidden="1" customHeight="1" x14ac:dyDescent="0.15">
      <c r="A24" s="21" t="s">
        <v>12</v>
      </c>
      <c r="B24" s="14">
        <f>'3'!B29/'3'!B24*100-100</f>
        <v>4.5861219023360889</v>
      </c>
      <c r="C24" s="14">
        <f>'3'!C29/'3'!C24*100-100</f>
        <v>-2.8571084811551373</v>
      </c>
      <c r="D24" s="14">
        <f>'3'!D29/'3'!D24*100-100</f>
        <v>5.0861769766988374</v>
      </c>
      <c r="E24" s="14">
        <f>'3'!E29/'3'!E24*100-100</f>
        <v>6.1700851804524177</v>
      </c>
      <c r="F24" s="14">
        <f>'3'!F29/'3'!F24*100-100</f>
        <v>4.8053145241699866</v>
      </c>
      <c r="G24" s="14">
        <f>'3'!G29/'3'!G24*100-100</f>
        <v>5.3380102693297431</v>
      </c>
      <c r="H24" s="14">
        <f>'3'!H29/'3'!H24*100-100</f>
        <v>8.1019465495090373</v>
      </c>
      <c r="I24" s="14">
        <f>'3'!I29/'3'!I24*100-100</f>
        <v>2.3863195895402924</v>
      </c>
      <c r="J24" s="14">
        <f>'3'!J29/'3'!J24*100-100</f>
        <v>6.6616483960828248</v>
      </c>
      <c r="K24" s="14">
        <f>'3'!K29/'3'!K24*100-100</f>
        <v>5.9918523994243884</v>
      </c>
      <c r="L24" s="14">
        <f>'3'!L29/'3'!L24*100-100</f>
        <v>4.2172271398058285</v>
      </c>
      <c r="M24" s="14">
        <f>'3'!M29/'3'!M24*100-100</f>
        <v>7.163679988470534</v>
      </c>
      <c r="N24" s="14">
        <f>'3'!N29/'3'!N24*100-100</f>
        <v>2.0981297392429497</v>
      </c>
      <c r="O24" s="14">
        <f>'3'!O29/'3'!O24*100-100</f>
        <v>3.537221623520395</v>
      </c>
      <c r="P24" s="14">
        <f>'3'!P29/'3'!P24*100-100</f>
        <v>1.7341133422726926</v>
      </c>
      <c r="Q24" s="14">
        <f>'3'!Q29/'3'!Q24*100-100</f>
        <v>4.2483909933029906</v>
      </c>
      <c r="R24" s="14">
        <f>'3'!R29/'3'!R24*100-100</f>
        <v>7.9315733172895335</v>
      </c>
      <c r="S24" s="14">
        <f>'3'!S29/'3'!S24*100-100</f>
        <v>3.7612238700772309</v>
      </c>
      <c r="T24" s="14">
        <f>'3'!T29/'3'!T24*100-100</f>
        <v>4.7188516309116864</v>
      </c>
      <c r="U24" s="17"/>
    </row>
    <row r="25" spans="1:21" ht="20.100000000000001" hidden="1" customHeight="1" x14ac:dyDescent="0.15">
      <c r="A25" s="21" t="s">
        <v>41</v>
      </c>
      <c r="B25" s="14">
        <f>'3'!B30/'3'!B25*100-100</f>
        <v>2.4758220852338297</v>
      </c>
      <c r="C25" s="14">
        <f>'3'!C30/'3'!C25*100-100</f>
        <v>-8.730018632572893</v>
      </c>
      <c r="D25" s="14">
        <f>'3'!D30/'3'!D25*100-100</f>
        <v>1.2394981546900823</v>
      </c>
      <c r="E25" s="14">
        <f>'3'!E30/'3'!E25*100-100</f>
        <v>2.8814787414046066</v>
      </c>
      <c r="F25" s="14">
        <f>'3'!F30/'3'!F25*100-100</f>
        <v>2.9105535671509273</v>
      </c>
      <c r="G25" s="14">
        <f>'3'!G30/'3'!G25*100-100</f>
        <v>1.2724245021927345</v>
      </c>
      <c r="H25" s="14">
        <f>'3'!H30/'3'!H25*100-100</f>
        <v>2.5591417560928704</v>
      </c>
      <c r="I25" s="14">
        <f>'3'!I30/'3'!I25*100-100</f>
        <v>7.964503313568855</v>
      </c>
      <c r="J25" s="14">
        <f>'3'!J30/'3'!J25*100-100</f>
        <v>2.8971536082189573</v>
      </c>
      <c r="K25" s="14">
        <f>'3'!K30/'3'!K25*100-100</f>
        <v>4.5852949454878456</v>
      </c>
      <c r="L25" s="14">
        <f>'3'!L30/'3'!L25*100-100</f>
        <v>3.5369521148101768</v>
      </c>
      <c r="M25" s="14">
        <f>'3'!M30/'3'!M25*100-100</f>
        <v>5.0839046844544953</v>
      </c>
      <c r="N25" s="14">
        <f>'3'!N30/'3'!N25*100-100</f>
        <v>1.6781527975947625</v>
      </c>
      <c r="O25" s="14">
        <f>'3'!O30/'3'!O25*100-100</f>
        <v>3.6324125767474698</v>
      </c>
      <c r="P25" s="14">
        <f>'3'!P30/'3'!P25*100-100</f>
        <v>1.8210047689141788</v>
      </c>
      <c r="Q25" s="14">
        <f>'3'!Q30/'3'!Q25*100-100</f>
        <v>4.2838011513663048</v>
      </c>
      <c r="R25" s="14">
        <f>'3'!R30/'3'!R25*100-100</f>
        <v>3.0303603164489488</v>
      </c>
      <c r="S25" s="14">
        <f>'3'!S30/'3'!S25*100-100</f>
        <v>3.2236827986343854</v>
      </c>
      <c r="T25" s="14">
        <f>'3'!T30/'3'!T25*100-100</f>
        <v>2.4893107998021407</v>
      </c>
      <c r="U25" s="17"/>
    </row>
    <row r="26" spans="1:21" ht="20.100000000000001" hidden="1" customHeight="1" x14ac:dyDescent="0.15">
      <c r="A26" s="21" t="s">
        <v>42</v>
      </c>
      <c r="B26" s="14">
        <f>'3'!B31/'3'!B26*100-100</f>
        <v>3.4499723324672829</v>
      </c>
      <c r="C26" s="14">
        <f>'3'!C31/'3'!C26*100-100</f>
        <v>-52.95798362434055</v>
      </c>
      <c r="D26" s="14">
        <f>'3'!D31/'3'!D26*100-100</f>
        <v>3.5773881648617021</v>
      </c>
      <c r="E26" s="14">
        <f>'3'!E31/'3'!E26*100-100</f>
        <v>7.0037332902050906</v>
      </c>
      <c r="F26" s="14">
        <f>'3'!F31/'3'!F26*100-100</f>
        <v>8.8414124307067965</v>
      </c>
      <c r="G26" s="14">
        <f>'3'!G31/'3'!G26*100-100</f>
        <v>3.383114364579626</v>
      </c>
      <c r="H26" s="14">
        <f>'3'!H31/'3'!H26*100-100</f>
        <v>1.4482771746524747</v>
      </c>
      <c r="I26" s="14">
        <f>'3'!I31/'3'!I26*100-100</f>
        <v>4.3184141788046304</v>
      </c>
      <c r="J26" s="14">
        <f>'3'!J31/'3'!J26*100-100</f>
        <v>3.8980625608609785</v>
      </c>
      <c r="K26" s="14">
        <f>'3'!K31/'3'!K26*100-100</f>
        <v>3.223736416501751</v>
      </c>
      <c r="L26" s="14">
        <f>'3'!L31/'3'!L26*100-100</f>
        <v>3.9148991754617555</v>
      </c>
      <c r="M26" s="14">
        <f>'3'!M31/'3'!M26*100-100</f>
        <v>4.0980028549642213</v>
      </c>
      <c r="N26" s="14">
        <f>'3'!N31/'3'!N26*100-100</f>
        <v>2.8991885282872971</v>
      </c>
      <c r="O26" s="14">
        <f>'3'!O31/'3'!O26*100-100</f>
        <v>3.6369321951410996</v>
      </c>
      <c r="P26" s="14">
        <f>'3'!P31/'3'!P26*100-100</f>
        <v>1.1537115083331599</v>
      </c>
      <c r="Q26" s="14">
        <f>'3'!Q31/'3'!Q26*100-100</f>
        <v>0.65603130068052451</v>
      </c>
      <c r="R26" s="14">
        <f>'3'!R31/'3'!R26*100-100</f>
        <v>1.926917258769862</v>
      </c>
      <c r="S26" s="14">
        <f>'3'!S31/'3'!S26*100-100</f>
        <v>4.3048956231829436</v>
      </c>
      <c r="T26" s="14">
        <f>'3'!T31/'3'!T26*100-100</f>
        <v>3.1060360629294337</v>
      </c>
      <c r="U26" s="17"/>
    </row>
    <row r="27" spans="1:21" ht="20.100000000000001" hidden="1" customHeight="1" x14ac:dyDescent="0.15">
      <c r="A27" s="21" t="s">
        <v>43</v>
      </c>
      <c r="B27" s="14">
        <f>'3'!B32/'3'!B27*100-100</f>
        <v>2.6135426325712814</v>
      </c>
      <c r="C27" s="14">
        <f>'3'!C32/'3'!C27*100-100</f>
        <v>-55.139332812264072</v>
      </c>
      <c r="D27" s="14">
        <f>'3'!D32/'3'!D27*100-100</f>
        <v>2.122763443859796</v>
      </c>
      <c r="E27" s="14">
        <f>'3'!E32/'3'!E27*100-100</f>
        <v>5.5704103036436976</v>
      </c>
      <c r="F27" s="14">
        <f>'3'!F32/'3'!F27*100-100</f>
        <v>-3.5367751664940386</v>
      </c>
      <c r="G27" s="14">
        <f>'3'!G32/'3'!G27*100-100</f>
        <v>2.6013661904759573</v>
      </c>
      <c r="H27" s="14">
        <f>'3'!H32/'3'!H27*100-100</f>
        <v>-0.70249851125139173</v>
      </c>
      <c r="I27" s="14">
        <f>'3'!I32/'3'!I27*100-100</f>
        <v>2.9657930585490675</v>
      </c>
      <c r="J27" s="14">
        <f>'3'!J32/'3'!J27*100-100</f>
        <v>6.7084392289251298</v>
      </c>
      <c r="K27" s="14">
        <f>'3'!K32/'3'!K27*100-100</f>
        <v>3.0523168363004345</v>
      </c>
      <c r="L27" s="14">
        <f>'3'!L32/'3'!L27*100-100</f>
        <v>3.5895716850639303</v>
      </c>
      <c r="M27" s="14">
        <f>'3'!M32/'3'!M27*100-100</f>
        <v>2.515766718131502</v>
      </c>
      <c r="N27" s="14">
        <f>'3'!N32/'3'!N27*100-100</f>
        <v>3.6579470369070322</v>
      </c>
      <c r="O27" s="14">
        <f>'3'!O32/'3'!O27*100-100</f>
        <v>2.1480274188323278</v>
      </c>
      <c r="P27" s="14">
        <f>'3'!P32/'3'!P27*100-100</f>
        <v>-0.45289178865685642</v>
      </c>
      <c r="Q27" s="14">
        <f>'3'!Q32/'3'!Q27*100-100</f>
        <v>6.3327132828102179</v>
      </c>
      <c r="R27" s="14">
        <f>'3'!R32/'3'!R27*100-100</f>
        <v>0.74150052371378194</v>
      </c>
      <c r="S27" s="14">
        <f>'3'!S32/'3'!S27*100-100</f>
        <v>6.0944292769039095</v>
      </c>
      <c r="T27" s="14">
        <f>'3'!T32/'3'!T27*100-100</f>
        <v>2.0481292222917773</v>
      </c>
      <c r="U27" s="17"/>
    </row>
    <row r="28" spans="1:21" ht="20.100000000000001" hidden="1" customHeight="1" x14ac:dyDescent="0.15">
      <c r="A28" s="22">
        <v>2018</v>
      </c>
      <c r="B28" s="15">
        <f>'3'!B33/'3'!B28*100-100</f>
        <v>2.5085740240290022</v>
      </c>
      <c r="C28" s="15">
        <f>'3'!C33/'3'!C28*100-100</f>
        <v>-31.123139195733941</v>
      </c>
      <c r="D28" s="15">
        <f>'3'!D33/'3'!D28*100-100</f>
        <v>3.2849184593539746</v>
      </c>
      <c r="E28" s="15">
        <f>'3'!E33/'3'!E28*100-100</f>
        <v>3.1126994613815953</v>
      </c>
      <c r="F28" s="15">
        <f>'3'!F33/'3'!F28*100-100</f>
        <v>5.2512106107740664</v>
      </c>
      <c r="G28" s="15">
        <f>'3'!G33/'3'!G28*100-100</f>
        <v>2.6803951533717054</v>
      </c>
      <c r="H28" s="15">
        <f>'3'!H33/'3'!H28*100-100</f>
        <v>3.6290090767554801</v>
      </c>
      <c r="I28" s="15">
        <f>'3'!I33/'3'!I28*100-100</f>
        <v>4.5574738865798565</v>
      </c>
      <c r="J28" s="15">
        <f>'3'!J33/'3'!J28*100-100</f>
        <v>4.2637046226033419</v>
      </c>
      <c r="K28" s="15">
        <f>'3'!K33/'3'!K28*100-100</f>
        <v>5.9713574301502916</v>
      </c>
      <c r="L28" s="15">
        <f>'3'!L33/'3'!L28*100-100</f>
        <v>4.177073306027367</v>
      </c>
      <c r="M28" s="15">
        <f>'3'!M33/'3'!M28*100-100</f>
        <v>6.0293607255351276</v>
      </c>
      <c r="N28" s="15">
        <f>'3'!N33/'3'!N28*100-100</f>
        <v>3.4583706682235658</v>
      </c>
      <c r="O28" s="15">
        <f>'3'!O33/'3'!O28*100-100</f>
        <v>4.4296230628137607</v>
      </c>
      <c r="P28" s="15">
        <f>'3'!P33/'3'!P28*100-100</f>
        <v>1.8564780330481199</v>
      </c>
      <c r="Q28" s="15">
        <f>'3'!Q33/'3'!Q28*100-100</f>
        <v>5.2777106174478803</v>
      </c>
      <c r="R28" s="15">
        <f>'3'!R33/'3'!R28*100-100</f>
        <v>2.4299356804630179</v>
      </c>
      <c r="S28" s="15">
        <f>'3'!S33/'3'!S28*100-100</f>
        <v>5.6698111773136617</v>
      </c>
      <c r="T28" s="15">
        <f>'3'!T33/'3'!T28*100-100</f>
        <v>3.4068734726747891</v>
      </c>
      <c r="U28" s="17">
        <f>+T28-'8'!H27</f>
        <v>0</v>
      </c>
    </row>
    <row r="29" spans="1:21" ht="20.100000000000001" hidden="1" customHeight="1" x14ac:dyDescent="0.15">
      <c r="A29" s="19" t="s">
        <v>12</v>
      </c>
      <c r="B29" s="11">
        <f>'3'!B34/'3'!B29*100-100</f>
        <v>2.5923208027202094</v>
      </c>
      <c r="C29" s="11">
        <f>'3'!C34/'3'!C29*100-100</f>
        <v>-54.894790558552607</v>
      </c>
      <c r="D29" s="11">
        <f>'3'!D34/'3'!D29*100-100</f>
        <v>4.0811528173969123</v>
      </c>
      <c r="E29" s="11">
        <f>'3'!E34/'3'!E29*100-100</f>
        <v>9.1308640251899504</v>
      </c>
      <c r="F29" s="11">
        <f>'3'!F34/'3'!F29*100-100</f>
        <v>-0.67194675492309841</v>
      </c>
      <c r="G29" s="11">
        <f>'3'!G34/'3'!G29*100-100</f>
        <v>2.3704518739108948</v>
      </c>
      <c r="H29" s="11">
        <f>'3'!H34/'3'!H29*100-100</f>
        <v>2.2629629639539672</v>
      </c>
      <c r="I29" s="11">
        <f>'3'!I34/'3'!I29*100-100</f>
        <v>6.876211852988277</v>
      </c>
      <c r="J29" s="11">
        <f>'3'!J34/'3'!J29*100-100</f>
        <v>2.1603061435391879</v>
      </c>
      <c r="K29" s="11">
        <f>'3'!K34/'3'!K29*100-100</f>
        <v>4.9485197511644117</v>
      </c>
      <c r="L29" s="11">
        <f>'3'!L34/'3'!L29*100-100</f>
        <v>3.841908132835556</v>
      </c>
      <c r="M29" s="11">
        <f>'3'!M34/'3'!M29*100-100</f>
        <v>1.1653925312616167</v>
      </c>
      <c r="N29" s="11">
        <f>'3'!N34/'3'!N29*100-100</f>
        <v>2.3116350760011244</v>
      </c>
      <c r="O29" s="11">
        <f>'3'!O34/'3'!O29*100-100</f>
        <v>3.6856891273650945</v>
      </c>
      <c r="P29" s="11">
        <f>'3'!P34/'3'!P29*100-100</f>
        <v>2.5057732251934084</v>
      </c>
      <c r="Q29" s="11">
        <f>'3'!Q34/'3'!Q29*100-100</f>
        <v>5.6824807811192102</v>
      </c>
      <c r="R29" s="11">
        <f>'3'!R34/'3'!R29*100-100</f>
        <v>1.7279202743176683</v>
      </c>
      <c r="S29" s="11">
        <f>'3'!S34/'3'!S29*100-100</f>
        <v>5.3706870094603971</v>
      </c>
      <c r="T29" s="11">
        <f>'3'!T34/'3'!T29*100-100</f>
        <v>2.7067174856396434</v>
      </c>
      <c r="U29" s="17">
        <f>+T29-'8'!H28</f>
        <v>0</v>
      </c>
    </row>
    <row r="30" spans="1:21" ht="20.100000000000001" hidden="1" customHeight="1" x14ac:dyDescent="0.15">
      <c r="A30" s="19" t="s">
        <v>41</v>
      </c>
      <c r="B30" s="11">
        <f>'3'!B35/'3'!B30*100-100</f>
        <v>3.8590959219511092</v>
      </c>
      <c r="C30" s="11">
        <f>'3'!C35/'3'!C30*100-100</f>
        <v>-44.728821233396054</v>
      </c>
      <c r="D30" s="11">
        <f>'3'!D35/'3'!D30*100-100</f>
        <v>4.2986284461580908</v>
      </c>
      <c r="E30" s="11">
        <f>'3'!E35/'3'!E30*100-100</f>
        <v>4.9121185169510113</v>
      </c>
      <c r="F30" s="11">
        <f>'3'!F35/'3'!F30*100-100</f>
        <v>7.4899473174646118</v>
      </c>
      <c r="G30" s="11">
        <f>'3'!G35/'3'!G30*100-100</f>
        <v>4.3149455890965527</v>
      </c>
      <c r="H30" s="11">
        <f>'3'!H35/'3'!H30*100-100</f>
        <v>3.7463298016381117</v>
      </c>
      <c r="I30" s="11">
        <f>'3'!I35/'3'!I30*100-100</f>
        <v>0.29403100654160141</v>
      </c>
      <c r="J30" s="11">
        <f>'3'!J35/'3'!J30*100-100</f>
        <v>11.358106845695318</v>
      </c>
      <c r="K30" s="11">
        <f>'3'!K35/'3'!K30*100-100</f>
        <v>6.2872358806824451</v>
      </c>
      <c r="L30" s="11">
        <f>'3'!L35/'3'!L30*100-100</f>
        <v>4.3657941664976079</v>
      </c>
      <c r="M30" s="11">
        <f>'3'!M35/'3'!M30*100-100</f>
        <v>4.3401084013545415</v>
      </c>
      <c r="N30" s="11">
        <f>'3'!N35/'3'!N30*100-100</f>
        <v>6.021337741406569</v>
      </c>
      <c r="O30" s="11">
        <f>'3'!O35/'3'!O30*100-100</f>
        <v>5.1732031372453662</v>
      </c>
      <c r="P30" s="11">
        <f>'3'!P35/'3'!P30*100-100</f>
        <v>1.8573909303281511</v>
      </c>
      <c r="Q30" s="11">
        <f>'3'!Q35/'3'!Q30*100-100</f>
        <v>7.9427703626574697</v>
      </c>
      <c r="R30" s="11">
        <f>'3'!R35/'3'!R30*100-100</f>
        <v>1.474704468878457</v>
      </c>
      <c r="S30" s="11">
        <f>'3'!S35/'3'!S30*100-100</f>
        <v>6.200626761887662</v>
      </c>
      <c r="T30" s="11">
        <f>'3'!T35/'3'!T30*100-100</f>
        <v>4.2638031964753225</v>
      </c>
      <c r="U30" s="17">
        <f>+T30-'8'!H29</f>
        <v>0</v>
      </c>
    </row>
    <row r="31" spans="1:21" ht="20.100000000000001" hidden="1" customHeight="1" x14ac:dyDescent="0.15">
      <c r="A31" s="19" t="s">
        <v>42</v>
      </c>
      <c r="B31" s="11">
        <f>'3'!B36/'3'!B31*100-100</f>
        <v>2.6022972407404552</v>
      </c>
      <c r="C31" s="11">
        <f>'3'!C36/'3'!C31*100-100</f>
        <v>10.493248870798851</v>
      </c>
      <c r="D31" s="11">
        <f>'3'!D36/'3'!D31*100-100</f>
        <v>2.7321695907412789</v>
      </c>
      <c r="E31" s="11">
        <f>'3'!E36/'3'!E31*100-100</f>
        <v>-0.96742241390337824</v>
      </c>
      <c r="F31" s="11">
        <f>'3'!F36/'3'!F31*100-100</f>
        <v>4.7154848025022744</v>
      </c>
      <c r="G31" s="11">
        <f>'3'!G36/'3'!G31*100-100</f>
        <v>2.6605852197482562</v>
      </c>
      <c r="H31" s="11">
        <f>'3'!H36/'3'!H31*100-100</f>
        <v>4.2349240875158642</v>
      </c>
      <c r="I31" s="11">
        <f>'3'!I36/'3'!I31*100-100</f>
        <v>3.7585524928706917</v>
      </c>
      <c r="J31" s="11">
        <f>'3'!J36/'3'!J31*100-100</f>
        <v>2.6701904359039048</v>
      </c>
      <c r="K31" s="11">
        <f>'3'!K36/'3'!K31*100-100</f>
        <v>6.1821023084859945</v>
      </c>
      <c r="L31" s="11">
        <f>'3'!L36/'3'!L31*100-100</f>
        <v>4.1367778648357216</v>
      </c>
      <c r="M31" s="11">
        <f>'3'!M36/'3'!M31*100-100</f>
        <v>9.2234568984763854</v>
      </c>
      <c r="N31" s="11">
        <f>'3'!N36/'3'!N31*100-100</f>
        <v>4.1007200845133411</v>
      </c>
      <c r="O31" s="11">
        <f>'3'!O36/'3'!O31*100-100</f>
        <v>4.5536722881872436</v>
      </c>
      <c r="P31" s="11">
        <f>'3'!P36/'3'!P31*100-100</f>
        <v>1.2632411383127078</v>
      </c>
      <c r="Q31" s="11">
        <f>'3'!Q36/'3'!Q31*100-100</f>
        <v>4.4851543800521512</v>
      </c>
      <c r="R31" s="11">
        <f>'3'!R36/'3'!R31*100-100</f>
        <v>3.0542778347604695</v>
      </c>
      <c r="S31" s="11">
        <f>'3'!S36/'3'!S31*100-100</f>
        <v>5.6138277227103544</v>
      </c>
      <c r="T31" s="11">
        <f>'3'!T36/'3'!T31*100-100</f>
        <v>3.495569317180653</v>
      </c>
      <c r="U31" s="17">
        <f>+T31-'8'!H30</f>
        <v>0</v>
      </c>
    </row>
    <row r="32" spans="1:21" ht="20.100000000000001" hidden="1" customHeight="1" x14ac:dyDescent="0.15">
      <c r="A32" s="19" t="s">
        <v>43</v>
      </c>
      <c r="B32" s="11">
        <f>'3'!B37/'3'!B32*100-100</f>
        <v>0.98704739352344006</v>
      </c>
      <c r="C32" s="11">
        <f>'3'!C37/'3'!C32*100-100</f>
        <v>9.0058334473885395</v>
      </c>
      <c r="D32" s="12">
        <f>'3'!D37/'3'!D32*100-100</f>
        <v>2.0286783290597299</v>
      </c>
      <c r="E32" s="11">
        <f>'3'!E37/'3'!E32*100-100</f>
        <v>-0.13631730854025648</v>
      </c>
      <c r="F32" s="12">
        <f>'3'!F37/'3'!F32*100-100</f>
        <v>9.1390819524055331</v>
      </c>
      <c r="G32" s="11">
        <f>'3'!G37/'3'!G32*100-100</f>
        <v>1.4758066646457308</v>
      </c>
      <c r="H32" s="11">
        <f>'3'!H37/'3'!H32*100-100</f>
        <v>4.2665456235641415</v>
      </c>
      <c r="I32" s="12">
        <f>'3'!I37/'3'!I32*100-100</f>
        <v>7.2769550018953311</v>
      </c>
      <c r="J32" s="11">
        <f>'3'!J37/'3'!J32*100-100</f>
        <v>1.2803176679004196</v>
      </c>
      <c r="K32" s="12">
        <f>'3'!K37/'3'!K32*100-100</f>
        <v>6.4735925593916335</v>
      </c>
      <c r="L32" s="11">
        <f>'3'!L37/'3'!L32*100-100</f>
        <v>4.3554016200634891</v>
      </c>
      <c r="M32" s="11">
        <f>'3'!M37/'3'!M32*100-100</f>
        <v>9.2191611964144897</v>
      </c>
      <c r="N32" s="11">
        <f>'3'!N37/'3'!N32*100-100</f>
        <v>1.661523866130338</v>
      </c>
      <c r="O32" s="11">
        <f>'3'!O37/'3'!O32*100-100</f>
        <v>4.3035181544135668</v>
      </c>
      <c r="P32" s="11">
        <f>'3'!P37/'3'!P32*100-100</f>
        <v>1.7241325263440501</v>
      </c>
      <c r="Q32" s="11">
        <f>'3'!Q37/'3'!Q32*100-100</f>
        <v>3.1016314199544581</v>
      </c>
      <c r="R32" s="11">
        <f>'3'!R37/'3'!R32*100-100</f>
        <v>3.5128065785619214</v>
      </c>
      <c r="S32" s="11">
        <f>'3'!S37/'3'!S32*100-100</f>
        <v>5.5071908707558208</v>
      </c>
      <c r="T32" s="11">
        <f>'3'!T37/'3'!T32*100-100</f>
        <v>3.1859437407811129</v>
      </c>
      <c r="U32" s="17">
        <f>+T32-'8'!H31</f>
        <v>0</v>
      </c>
    </row>
    <row r="33" spans="1:22" ht="20.100000000000001" customHeight="1" x14ac:dyDescent="0.15">
      <c r="A33" s="20">
        <v>2019</v>
      </c>
      <c r="B33" s="13">
        <f>'3'!B38/'3'!B33*100-100</f>
        <v>1.6987625686443693</v>
      </c>
      <c r="C33" s="13">
        <f>'3'!C38/'3'!C33*100-100</f>
        <v>3.365698477068932</v>
      </c>
      <c r="D33" s="13">
        <f>'3'!D38/'3'!D33*100-100</f>
        <v>3.2475633829116362</v>
      </c>
      <c r="E33" s="13">
        <f>'3'!E38/'3'!E33*100-100</f>
        <v>-1.2487340089680146</v>
      </c>
      <c r="F33" s="13">
        <f>'3'!F38/'3'!F33*100-100</f>
        <v>9.8218885191647303</v>
      </c>
      <c r="G33" s="13">
        <f>'3'!G38/'3'!G33*100-100</f>
        <v>3.8077939336456694</v>
      </c>
      <c r="H33" s="13">
        <f>'3'!H38/'3'!H33*100-100</f>
        <v>2.8652961660467327</v>
      </c>
      <c r="I33" s="13">
        <f>'3'!I38/'3'!I33*100-100</f>
        <v>6.982917317568436</v>
      </c>
      <c r="J33" s="13">
        <f>'3'!J38/'3'!J33*100-100</f>
        <v>5.3307568527051643</v>
      </c>
      <c r="K33" s="13">
        <f>'3'!K38/'3'!K33*100-100</f>
        <v>7.6718841067006309</v>
      </c>
      <c r="L33" s="13">
        <f>'3'!L38/'3'!L33*100-100</f>
        <v>4.3552065257297414</v>
      </c>
      <c r="M33" s="13">
        <f>'3'!M38/'3'!M33*100-100</f>
        <v>3.6137619186689562</v>
      </c>
      <c r="N33" s="13">
        <f>'3'!N38/'3'!N33*100-100</f>
        <v>3.2263590152663966</v>
      </c>
      <c r="O33" s="13">
        <f>'3'!O38/'3'!O33*100-100</f>
        <v>2.9124031523937361</v>
      </c>
      <c r="P33" s="13">
        <f>'3'!P38/'3'!P33*100-100</f>
        <v>1.3322121222971504</v>
      </c>
      <c r="Q33" s="13">
        <f>'3'!Q38/'3'!Q33*100-100</f>
        <v>3.3007914228085866</v>
      </c>
      <c r="R33" s="13">
        <f>'3'!R38/'3'!R33*100-100</f>
        <v>2.8336238936604019</v>
      </c>
      <c r="S33" s="13">
        <f>'3'!S38/'3'!S33*100-100</f>
        <v>7.5153395689482778</v>
      </c>
      <c r="T33" s="13">
        <f>'3'!T38/'3'!T33*100-100</f>
        <v>4.0178979263574774</v>
      </c>
      <c r="U33" s="17"/>
    </row>
    <row r="34" spans="1:22" ht="20.100000000000001" customHeight="1" x14ac:dyDescent="0.15">
      <c r="A34" s="21" t="s">
        <v>12</v>
      </c>
      <c r="B34" s="14">
        <f>'3'!B39/'3'!B34*100-100</f>
        <v>2.759420172280258</v>
      </c>
      <c r="C34" s="14">
        <f>'3'!C39/'3'!C34*100-100</f>
        <v>1.0016840699498886</v>
      </c>
      <c r="D34" s="14">
        <f>'3'!D39/'3'!D34*100-100</f>
        <v>2.4409486627066315</v>
      </c>
      <c r="E34" s="14">
        <f>'3'!E39/'3'!E34*100-100</f>
        <v>-1.1513936830227181</v>
      </c>
      <c r="F34" s="14">
        <f>'3'!F39/'3'!F34*100-100</f>
        <v>8.2701112061876358</v>
      </c>
      <c r="G34" s="14">
        <f>'3'!G39/'3'!G34*100-100</f>
        <v>3.8638070413847743</v>
      </c>
      <c r="H34" s="14">
        <f>'3'!H39/'3'!H34*100-100</f>
        <v>3.4789163606150595</v>
      </c>
      <c r="I34" s="14">
        <f>'3'!I39/'3'!I34*100-100</f>
        <v>5.3779330768940099</v>
      </c>
      <c r="J34" s="14">
        <f>'3'!J39/'3'!J34*100-100</f>
        <v>9.1141516420903059</v>
      </c>
      <c r="K34" s="14">
        <f>'3'!K39/'3'!K34*100-100</f>
        <v>4.9815338621537393</v>
      </c>
      <c r="L34" s="14">
        <f>'3'!L39/'3'!L34*100-100</f>
        <v>4.4694177708097413</v>
      </c>
      <c r="M34" s="14">
        <f>'3'!M39/'3'!M34*100-100</f>
        <v>4.8990752155932</v>
      </c>
      <c r="N34" s="14">
        <f>'3'!N39/'3'!N34*100-100</f>
        <v>4.29785757296996</v>
      </c>
      <c r="O34" s="14">
        <f>'3'!O39/'3'!O34*100-100</f>
        <v>1.9247560873107119</v>
      </c>
      <c r="P34" s="14">
        <f>'3'!P39/'3'!P34*100-100</f>
        <v>1.4250355894724294</v>
      </c>
      <c r="Q34" s="14">
        <f>'3'!Q39/'3'!Q34*100-100</f>
        <v>0.93445282976205135</v>
      </c>
      <c r="R34" s="14">
        <f>'3'!R39/'3'!R34*100-100</f>
        <v>1.1261314746929401</v>
      </c>
      <c r="S34" s="14">
        <f>'3'!S39/'3'!S34*100-100</f>
        <v>6.7428284734447601</v>
      </c>
      <c r="T34" s="14">
        <f>'3'!T39/'3'!T34*100-100</f>
        <v>3.7287433358539062</v>
      </c>
      <c r="U34" s="17"/>
    </row>
    <row r="35" spans="1:22" ht="20.100000000000001" customHeight="1" x14ac:dyDescent="0.15">
      <c r="A35" s="21" t="s">
        <v>41</v>
      </c>
      <c r="B35" s="14">
        <f>'3'!B40/'3'!B35*100-100</f>
        <v>0.53035218990935107</v>
      </c>
      <c r="C35" s="14">
        <f>'3'!C40/'3'!C35*100-100</f>
        <v>2.333131709506759</v>
      </c>
      <c r="D35" s="14">
        <f>'3'!D40/'3'!D35*100-100</f>
        <v>4.1168574034919203</v>
      </c>
      <c r="E35" s="14">
        <f>'3'!E40/'3'!E35*100-100</f>
        <v>-2.395726645221572</v>
      </c>
      <c r="F35" s="14">
        <f>'3'!F40/'3'!F35*100-100</f>
        <v>14.039088973968887</v>
      </c>
      <c r="G35" s="14">
        <f>'3'!G40/'3'!G35*100-100</f>
        <v>3.2058078155998686</v>
      </c>
      <c r="H35" s="14">
        <f>'3'!H40/'3'!H35*100-100</f>
        <v>2.246549451476028</v>
      </c>
      <c r="I35" s="14">
        <f>'3'!I40/'3'!I35*100-100</f>
        <v>10.592609059546533</v>
      </c>
      <c r="J35" s="14">
        <f>'3'!J40/'3'!J35*100-100</f>
        <v>0.23257414213300365</v>
      </c>
      <c r="K35" s="14">
        <f>'3'!K40/'3'!K35*100-100</f>
        <v>8.9013519419327594</v>
      </c>
      <c r="L35" s="14">
        <f>'3'!L40/'3'!L35*100-100</f>
        <v>4.3646264890140571</v>
      </c>
      <c r="M35" s="14">
        <f>'3'!M40/'3'!M35*100-100</f>
        <v>4.92578650335102</v>
      </c>
      <c r="N35" s="14">
        <f>'3'!N40/'3'!N35*100-100</f>
        <v>1.4520571548028585</v>
      </c>
      <c r="O35" s="14">
        <f>'3'!O40/'3'!O35*100-100</f>
        <v>2.559330305787995</v>
      </c>
      <c r="P35" s="14">
        <f>'3'!P40/'3'!P35*100-100</f>
        <v>0.86241718333035067</v>
      </c>
      <c r="Q35" s="14">
        <f>'3'!Q40/'3'!Q35*100-100</f>
        <v>0.64159551129066017</v>
      </c>
      <c r="R35" s="14">
        <f>'3'!R40/'3'!R35*100-100</f>
        <v>0.868419839641561</v>
      </c>
      <c r="S35" s="14">
        <f>'3'!S40/'3'!S35*100-100</f>
        <v>8.2345936420094858</v>
      </c>
      <c r="T35" s="14">
        <f>'3'!T40/'3'!T35*100-100</f>
        <v>3.8354576152174644</v>
      </c>
      <c r="U35" s="17"/>
    </row>
    <row r="36" spans="1:22" ht="20.100000000000001" customHeight="1" x14ac:dyDescent="0.15">
      <c r="A36" s="21" t="s">
        <v>42</v>
      </c>
      <c r="B36" s="14">
        <f>'3'!B41/'3'!B36*100-100</f>
        <v>1.7649106413828832</v>
      </c>
      <c r="C36" s="14">
        <f>'3'!C41/'3'!C36*100-100</f>
        <v>6.0677451849622912</v>
      </c>
      <c r="D36" s="14">
        <f>'3'!D41/'3'!D36*100-100</f>
        <v>3.4304396742891754</v>
      </c>
      <c r="E36" s="14">
        <f>'3'!E41/'3'!E36*100-100</f>
        <v>-9.0693876329651602</v>
      </c>
      <c r="F36" s="14">
        <f>'3'!F41/'3'!F36*100-100</f>
        <v>9.4152830328524004</v>
      </c>
      <c r="G36" s="14">
        <f>'3'!G41/'3'!G36*100-100</f>
        <v>3.6142183924505673</v>
      </c>
      <c r="H36" s="14">
        <f>'3'!H41/'3'!H36*100-100</f>
        <v>3.3095955535211061</v>
      </c>
      <c r="I36" s="14">
        <f>'3'!I41/'3'!I36*100-100</f>
        <v>6.4356245621919328</v>
      </c>
      <c r="J36" s="14">
        <f>'3'!J41/'3'!J36*100-100</f>
        <v>6.1207115344416962</v>
      </c>
      <c r="K36" s="14">
        <f>'3'!K41/'3'!K36*100-100</f>
        <v>8.8034215824933852</v>
      </c>
      <c r="L36" s="14">
        <f>'3'!L41/'3'!L36*100-100</f>
        <v>4.4603844276801112</v>
      </c>
      <c r="M36" s="14">
        <f>'3'!M41/'3'!M36*100-100</f>
        <v>3.0809904420423777</v>
      </c>
      <c r="N36" s="14">
        <f>'3'!N41/'3'!N36*100-100</f>
        <v>4.3237386520601007</v>
      </c>
      <c r="O36" s="14">
        <f>'3'!O41/'3'!O36*100-100</f>
        <v>3.8087441258103212</v>
      </c>
      <c r="P36" s="14">
        <f>'3'!P41/'3'!P36*100-100</f>
        <v>1.5189975280529353</v>
      </c>
      <c r="Q36" s="14">
        <f>'3'!Q41/'3'!Q36*100-100</f>
        <v>6.3275879728278142</v>
      </c>
      <c r="R36" s="14">
        <f>'3'!R41/'3'!R36*100-100</f>
        <v>1.5644669326028833</v>
      </c>
      <c r="S36" s="14">
        <f>'3'!S41/'3'!S36*100-100</f>
        <v>7.2500937136866526</v>
      </c>
      <c r="T36" s="14">
        <f>'3'!T41/'3'!T36*100-100</f>
        <v>4.0347006340262936</v>
      </c>
      <c r="U36" s="17"/>
    </row>
    <row r="37" spans="1:22" ht="20.100000000000001" customHeight="1" x14ac:dyDescent="0.15">
      <c r="A37" s="21" t="s">
        <v>43</v>
      </c>
      <c r="B37" s="14">
        <f>'3'!B42/'3'!B37*100-100</f>
        <v>1.6372467846041445</v>
      </c>
      <c r="C37" s="14">
        <f>'3'!C42/'3'!C37*100-100</f>
        <v>3.8887529602035613</v>
      </c>
      <c r="D37" s="14">
        <f>'3'!D42/'3'!D37*100-100</f>
        <v>3.0352935333982884</v>
      </c>
      <c r="E37" s="14">
        <f>'3'!E42/'3'!E37*100-100</f>
        <v>7.0538125153717175</v>
      </c>
      <c r="F37" s="14">
        <f>'3'!F42/'3'!F37*100-100</f>
        <v>7.6259125284181124</v>
      </c>
      <c r="G37" s="14">
        <f>'3'!G42/'3'!G37*100-100</f>
        <v>4.5137090133873414</v>
      </c>
      <c r="H37" s="14">
        <f>'3'!H42/'3'!H37*100-100</f>
        <v>2.4563108043889343</v>
      </c>
      <c r="I37" s="14">
        <f>'3'!I42/'3'!I37*100-100</f>
        <v>5.7092567728299457</v>
      </c>
      <c r="J37" s="14">
        <f>'3'!J42/'3'!J37*100-100</f>
        <v>6.1958664603779283</v>
      </c>
      <c r="K37" s="14">
        <f>'3'!K42/'3'!K37*100-100</f>
        <v>8.0325139627064601</v>
      </c>
      <c r="L37" s="14">
        <f>'3'!L42/'3'!L37*100-100</f>
        <v>4.1339816043333997</v>
      </c>
      <c r="M37" s="14">
        <f>'3'!M42/'3'!M37*100-100</f>
        <v>1.8299131734699188</v>
      </c>
      <c r="N37" s="14">
        <f>'3'!N42/'3'!N37*100-100</f>
        <v>2.9157035018558588</v>
      </c>
      <c r="O37" s="14">
        <f>'3'!O42/'3'!O37*100-100</f>
        <v>3.3407948721136762</v>
      </c>
      <c r="P37" s="14">
        <f>'3'!P42/'3'!P37*100-100</f>
        <v>1.5289308205304337</v>
      </c>
      <c r="Q37" s="14">
        <f>'3'!Q42/'3'!Q37*100-100</f>
        <v>5.2578280983230741</v>
      </c>
      <c r="R37" s="14">
        <f>'3'!R42/'3'!R37*100-100</f>
        <v>7.8696639190951316</v>
      </c>
      <c r="S37" s="14">
        <f>'3'!S42/'3'!S37*100-100</f>
        <v>7.8167054387282775</v>
      </c>
      <c r="T37" s="14">
        <f>'3'!T42/'3'!T37*100-100</f>
        <v>4.4626276837545902</v>
      </c>
      <c r="U37" s="17"/>
    </row>
    <row r="38" spans="1:22" ht="20.100000000000001" customHeight="1" x14ac:dyDescent="0.15">
      <c r="A38" s="22">
        <v>2020</v>
      </c>
      <c r="B38" s="15">
        <f>'3'!B43/'3'!B38*100-100</f>
        <v>-8.9948135661018114E-2</v>
      </c>
      <c r="C38" s="15">
        <f>'3'!C43/'3'!C38*100-100</f>
        <v>-1.7036378717574649</v>
      </c>
      <c r="D38" s="15">
        <f>'3'!D43/'3'!D38*100-100</f>
        <v>-0.63296171265191958</v>
      </c>
      <c r="E38" s="15">
        <f>'3'!E43/'3'!E38*100-100</f>
        <v>1.6714465801788094</v>
      </c>
      <c r="F38" s="15">
        <f>'3'!F43/'3'!F38*100-100</f>
        <v>-2.3755959001134528</v>
      </c>
      <c r="G38" s="15">
        <f>'3'!G43/'3'!G38*100-100</f>
        <v>0.46044783504248699</v>
      </c>
      <c r="H38" s="15">
        <f>'3'!H43/'3'!H38*100-100</f>
        <v>-12.815788461805283</v>
      </c>
      <c r="I38" s="15">
        <f>'3'!I43/'3'!I38*100-100</f>
        <v>-23.817719604728353</v>
      </c>
      <c r="J38" s="15">
        <f>'3'!J43/'3'!J38*100-100</f>
        <v>1.5794917299830331</v>
      </c>
      <c r="K38" s="15">
        <f>'3'!K43/'3'!K38*100-100</f>
        <v>3.4362345206295544</v>
      </c>
      <c r="L38" s="15">
        <f>'3'!L43/'3'!L38*100-100</f>
        <v>2.5529650464978175</v>
      </c>
      <c r="M38" s="15">
        <f>'3'!M43/'3'!M38*100-100</f>
        <v>-3.1635619522427874</v>
      </c>
      <c r="N38" s="15">
        <f>'3'!N43/'3'!N38*100-100</f>
        <v>-2.7640341105162491</v>
      </c>
      <c r="O38" s="15">
        <f>'3'!O43/'3'!O38*100-100</f>
        <v>1.1643108337304113</v>
      </c>
      <c r="P38" s="15">
        <f>'3'!P43/'3'!P38*100-100</f>
        <v>-2.7032799162528107</v>
      </c>
      <c r="Q38" s="15">
        <f>'3'!Q43/'3'!Q38*100-100</f>
        <v>-0.34803469036282308</v>
      </c>
      <c r="R38" s="15">
        <f>'3'!R43/'3'!R38*100-100</f>
        <v>-10.994718853917192</v>
      </c>
      <c r="S38" s="15">
        <f>'3'!S43/'3'!S38*100-100</f>
        <v>-4.3654186976636424</v>
      </c>
      <c r="T38" s="15">
        <f>'3'!T43/'3'!T38*100-100</f>
        <v>-1.7855518345678263</v>
      </c>
      <c r="U38" s="17"/>
    </row>
    <row r="39" spans="1:22" ht="20.100000000000001" customHeight="1" x14ac:dyDescent="0.15">
      <c r="A39" s="19" t="s">
        <v>12</v>
      </c>
      <c r="B39" s="11">
        <f>'3'!B44/'3'!B39*100-100</f>
        <v>0.39153673418390156</v>
      </c>
      <c r="C39" s="11">
        <f>'3'!C44/'3'!C39*100-100</f>
        <v>3.6922091282938396</v>
      </c>
      <c r="D39" s="11">
        <f>'3'!D44/'3'!D39*100-100</f>
        <v>-1.1853230844991174</v>
      </c>
      <c r="E39" s="11">
        <f>'3'!E44/'3'!E39*100-100</f>
        <v>2.9814366600598987</v>
      </c>
      <c r="F39" s="11">
        <f>'3'!F44/'3'!F39*100-100</f>
        <v>3.2593122766446498</v>
      </c>
      <c r="G39" s="11">
        <f>'3'!G44/'3'!G39*100-100</f>
        <v>2.1024803074459157</v>
      </c>
      <c r="H39" s="11">
        <f>'3'!H44/'3'!H39*100-100</f>
        <v>-1.6973516247802962</v>
      </c>
      <c r="I39" s="11">
        <f>'3'!I44/'3'!I39*100-100</f>
        <v>-5.7713143359612928</v>
      </c>
      <c r="J39" s="11">
        <f>'3'!J44/'3'!J39*100-100</f>
        <v>1.8578929570555829</v>
      </c>
      <c r="K39" s="11">
        <f>'3'!K44/'3'!K39*100-100</f>
        <v>8.305284709678034</v>
      </c>
      <c r="L39" s="11">
        <f>'3'!L44/'3'!L39*100-100</f>
        <v>3.5036022581944195</v>
      </c>
      <c r="M39" s="11">
        <f>'3'!M44/'3'!M39*100-100</f>
        <v>0.53569644536986516</v>
      </c>
      <c r="N39" s="11">
        <f>'3'!N44/'3'!N39*100-100</f>
        <v>-1.8836359902293225</v>
      </c>
      <c r="O39" s="11">
        <f>'3'!O44/'3'!O39*100-100</f>
        <v>3.8127250655815459</v>
      </c>
      <c r="P39" s="11">
        <f>'3'!P44/'3'!P39*100-100</f>
        <v>-6.9249789774437289</v>
      </c>
      <c r="Q39" s="11">
        <f>'3'!Q44/'3'!Q39*100-100</f>
        <v>2.3084685795941482</v>
      </c>
      <c r="R39" s="11">
        <f>'3'!R44/'3'!R39*100-100</f>
        <v>-3.3011195586795594</v>
      </c>
      <c r="S39" s="11">
        <f>'3'!S44/'3'!S39*100-100</f>
        <v>2.4066070128046562</v>
      </c>
      <c r="T39" s="11">
        <f>'3'!T44/'3'!T39*100-100</f>
        <v>0.81927020777546034</v>
      </c>
      <c r="U39" s="17"/>
      <c r="V39" s="49"/>
    </row>
    <row r="40" spans="1:22" ht="20.100000000000001" customHeight="1" x14ac:dyDescent="0.15">
      <c r="A40" s="19" t="s">
        <v>41</v>
      </c>
      <c r="B40" s="11">
        <f>'3'!B45/'3'!B40*100-100</f>
        <v>-2.4460164098854165</v>
      </c>
      <c r="C40" s="11">
        <f>'3'!C45/'3'!C40*100-100</f>
        <v>-13.157445862887158</v>
      </c>
      <c r="D40" s="11">
        <f>'3'!D45/'3'!D40*100-100</f>
        <v>-8.6758868026944498</v>
      </c>
      <c r="E40" s="11">
        <f>'3'!E45/'3'!E40*100-100</f>
        <v>-8.1480726122667164</v>
      </c>
      <c r="F40" s="11">
        <f>'3'!F45/'3'!F40*100-100</f>
        <v>-7.9684421843068378</v>
      </c>
      <c r="G40" s="11">
        <f>'3'!G45/'3'!G40*100-100</f>
        <v>-7.1286532108273377</v>
      </c>
      <c r="H40" s="11">
        <f>'3'!H45/'3'!H40*100-100</f>
        <v>-30.440385896730334</v>
      </c>
      <c r="I40" s="11">
        <f>'3'!I45/'3'!I40*100-100</f>
        <v>-42.919613709014385</v>
      </c>
      <c r="J40" s="11">
        <f>'3'!J45/'3'!J40*100-100</f>
        <v>-1.8320375403217781</v>
      </c>
      <c r="K40" s="11">
        <f>'3'!K45/'3'!K40*100-100</f>
        <v>-3.7768415571723182</v>
      </c>
      <c r="L40" s="11">
        <f>'3'!L45/'3'!L40*100-100</f>
        <v>1.4083149163524666</v>
      </c>
      <c r="M40" s="11">
        <f>'3'!M45/'3'!M40*100-100</f>
        <v>-7.8721640191360791</v>
      </c>
      <c r="N40" s="11">
        <f>'3'!N45/'3'!N40*100-100</f>
        <v>-9.7019066123711895</v>
      </c>
      <c r="O40" s="11">
        <f>'3'!O45/'3'!O40*100-100</f>
        <v>0.81615394558518517</v>
      </c>
      <c r="P40" s="11">
        <f>'3'!P45/'3'!P40*100-100</f>
        <v>-14.398041685468471</v>
      </c>
      <c r="Q40" s="11">
        <f>'3'!Q45/'3'!Q40*100-100</f>
        <v>-13.772007414568833</v>
      </c>
      <c r="R40" s="11">
        <f>'3'!R45/'3'!R40*100-100</f>
        <v>-23.71119806045364</v>
      </c>
      <c r="S40" s="11">
        <f>'3'!S45/'3'!S40*100-100</f>
        <v>-15.806072448296902</v>
      </c>
      <c r="T40" s="11">
        <f>'3'!T45/'3'!T40*100-100</f>
        <v>-9.257816058780179</v>
      </c>
      <c r="U40" s="17"/>
    </row>
    <row r="41" spans="1:22" ht="20.100000000000001" customHeight="1" x14ac:dyDescent="0.15">
      <c r="A41" s="19" t="s">
        <v>42</v>
      </c>
      <c r="B41" s="11">
        <f>'3'!B46/'3'!B41*100-100</f>
        <v>0.47480746557361897</v>
      </c>
      <c r="C41" s="11">
        <f>'3'!C46/'3'!C41*100-100</f>
        <v>-1.748969932157479</v>
      </c>
      <c r="D41" s="11">
        <f>'3'!D46/'3'!D41*100-100</f>
        <v>3.1474955192892367</v>
      </c>
      <c r="E41" s="11">
        <f>'3'!E46/'3'!E41*100-100</f>
        <v>7.9744437246847895</v>
      </c>
      <c r="F41" s="11">
        <f>'3'!F46/'3'!F41*100-100</f>
        <v>-2.0454572401747271</v>
      </c>
      <c r="G41" s="11">
        <f>'3'!G46/'3'!G41*100-100</f>
        <v>1.3740482969403729</v>
      </c>
      <c r="H41" s="11">
        <f>'3'!H46/'3'!H41*100-100</f>
        <v>-12.614242072168352</v>
      </c>
      <c r="I41" s="11">
        <f>'3'!I46/'3'!I41*100-100</f>
        <v>-30.157325221631709</v>
      </c>
      <c r="J41" s="11">
        <f>'3'!J46/'3'!J41*100-100</f>
        <v>2.7731499941865678</v>
      </c>
      <c r="K41" s="11">
        <f>'3'!K46/'3'!K41*100-100</f>
        <v>3.6482795607749523</v>
      </c>
      <c r="L41" s="11">
        <f>'3'!L46/'3'!L41*100-100</f>
        <v>2.1765880986544204</v>
      </c>
      <c r="M41" s="11">
        <f>'3'!M46/'3'!M41*100-100</f>
        <v>-5.4073487100891526</v>
      </c>
      <c r="N41" s="11">
        <f>'3'!N46/'3'!N41*100-100</f>
        <v>-5.4585064334762734</v>
      </c>
      <c r="O41" s="11">
        <f>'3'!O46/'3'!O41*100-100</f>
        <v>-0.12084209415621672</v>
      </c>
      <c r="P41" s="11">
        <f>'3'!P46/'3'!P41*100-100</f>
        <v>-2.4648199148306276</v>
      </c>
      <c r="Q41" s="11">
        <f>'3'!Q46/'3'!Q41*100-100</f>
        <v>-0.29315999625370637</v>
      </c>
      <c r="R41" s="11">
        <f>'3'!R46/'3'!R41*100-100</f>
        <v>-13.08944801392623</v>
      </c>
      <c r="S41" s="11">
        <f>'3'!S46/'3'!S41*100-100</f>
        <v>-5.3226673914762159</v>
      </c>
      <c r="T41" s="11">
        <f>'3'!T46/'3'!T41*100-100</f>
        <v>-1.4102856189556547</v>
      </c>
      <c r="U41" s="17"/>
    </row>
    <row r="42" spans="1:22" ht="20.100000000000001" customHeight="1" x14ac:dyDescent="0.15">
      <c r="A42" s="19" t="s">
        <v>43</v>
      </c>
      <c r="B42" s="11">
        <f>'3'!B47/'3'!B42*100-100</f>
        <v>1.1875799866807313</v>
      </c>
      <c r="C42" s="11">
        <f>'3'!C47/'3'!C42*100-100</f>
        <v>5.0360368715355719</v>
      </c>
      <c r="D42" s="12">
        <f>'3'!D47/'3'!D42*100-100</f>
        <v>4.3690639931992337</v>
      </c>
      <c r="E42" s="11">
        <f>'3'!E47/'3'!E42*100-100</f>
        <v>3.8408481842358952</v>
      </c>
      <c r="F42" s="12">
        <f>'3'!F47/'3'!F42*100-100</f>
        <v>-1.9766516637776164</v>
      </c>
      <c r="G42" s="11">
        <f>'3'!G47/'3'!G42*100-100</f>
        <v>5.1837928049600634</v>
      </c>
      <c r="H42" s="11">
        <f>'3'!H47/'3'!H42*100-100</f>
        <v>-6.9178769403985427</v>
      </c>
      <c r="I42" s="12">
        <f>'3'!I47/'3'!I42*100-100</f>
        <v>-15.964448794486358</v>
      </c>
      <c r="J42" s="11">
        <f>'3'!J47/'3'!J42*100-100</f>
        <v>3.3705507608340781</v>
      </c>
      <c r="K42" s="12">
        <f>'3'!K47/'3'!K42*100-100</f>
        <v>5.551613720041999</v>
      </c>
      <c r="L42" s="11">
        <f>'3'!L47/'3'!L42*100-100</f>
        <v>3.1241826106722925</v>
      </c>
      <c r="M42" s="11">
        <f>'3'!M47/'3'!M42*100-100</f>
        <v>-7.7469573073003062E-2</v>
      </c>
      <c r="N42" s="11">
        <f>'3'!N47/'3'!N42*100-100</f>
        <v>5.2433829649084913</v>
      </c>
      <c r="O42" s="11">
        <f>'3'!O47/'3'!O42*100-100</f>
        <v>0.23269326499332976</v>
      </c>
      <c r="P42" s="11">
        <f>'3'!P47/'3'!P42*100-100</f>
        <v>15.921005963707671</v>
      </c>
      <c r="Q42" s="11">
        <f>'3'!Q47/'3'!Q42*100-100</f>
        <v>10.120392742636895</v>
      </c>
      <c r="R42" s="11">
        <f>'3'!R47/'3'!R42*100-100</f>
        <v>-4.1080930813668317</v>
      </c>
      <c r="S42" s="11">
        <f>'3'!S47/'3'!S42*100-100</f>
        <v>1.0512947197410085</v>
      </c>
      <c r="T42" s="11">
        <f>'3'!T47/'3'!T42*100-100</f>
        <v>2.5447189716570477</v>
      </c>
      <c r="U42" s="17"/>
    </row>
    <row r="43" spans="1:22" ht="20.100000000000001" customHeight="1" x14ac:dyDescent="0.15">
      <c r="A43" s="20">
        <v>2021</v>
      </c>
      <c r="B43" s="13">
        <f>'3'!B48/'3'!B43*100-100</f>
        <v>4.2521827861573058</v>
      </c>
      <c r="C43" s="13">
        <f>'3'!C48/'3'!C43*100-100</f>
        <v>8.7051319085274486</v>
      </c>
      <c r="D43" s="13">
        <f>'3'!D48/'3'!D43*100-100</f>
        <v>8.1713354730642322</v>
      </c>
      <c r="E43" s="13">
        <f>'3'!E48/'3'!E43*100-100</f>
        <v>5.7428225537135518</v>
      </c>
      <c r="F43" s="13">
        <f>'3'!F48/'3'!F43*100-100</f>
        <v>10.775709271912334</v>
      </c>
      <c r="G43" s="13">
        <f>'3'!G48/'3'!G43*100-100</f>
        <v>8.5752026340191208</v>
      </c>
      <c r="H43" s="13">
        <f>'3'!H48/'3'!H43*100-100</f>
        <v>11.257576471094694</v>
      </c>
      <c r="I43" s="13">
        <f>'3'!I48/'3'!I43*100-100</f>
        <v>21.305380025269315</v>
      </c>
      <c r="J43" s="13">
        <f>'3'!J48/'3'!J43*100-100</f>
        <v>5.0782816344800494</v>
      </c>
      <c r="K43" s="13">
        <f>'3'!K48/'3'!K43*100-100</f>
        <v>7.7600208103651482</v>
      </c>
      <c r="L43" s="13">
        <f>'3'!L48/'3'!L43*100-100</f>
        <v>5.059013817834952</v>
      </c>
      <c r="M43" s="13">
        <f>'3'!M48/'3'!M43*100-100</f>
        <v>9.1043080964773822</v>
      </c>
      <c r="N43" s="13">
        <f>'3'!N48/'3'!N43*100-100</f>
        <v>11.505942639560757</v>
      </c>
      <c r="O43" s="13">
        <f>'3'!O48/'3'!O43*100-100</f>
        <v>2.1212408950388522</v>
      </c>
      <c r="P43" s="13">
        <f>'3'!P48/'3'!P43*100-100</f>
        <v>3.7597811602142741</v>
      </c>
      <c r="Q43" s="13">
        <f>'3'!Q48/'3'!Q43*100-100</f>
        <v>18.476642603611239</v>
      </c>
      <c r="R43" s="13">
        <f>'3'!R48/'3'!R43*100-100</f>
        <v>7.4465640053861506</v>
      </c>
      <c r="S43" s="13">
        <f>'3'!S48/'3'!S43*100-100</f>
        <v>11.578824341170389</v>
      </c>
      <c r="T43" s="13">
        <f>'3'!T48/'3'!T43*100-100</f>
        <v>8.041703922396735</v>
      </c>
      <c r="U43" s="17"/>
    </row>
    <row r="44" spans="1:22" ht="20.100000000000001" customHeight="1" x14ac:dyDescent="0.15">
      <c r="A44" s="21" t="s">
        <v>12</v>
      </c>
      <c r="B44" s="14">
        <f>'3'!B49/'3'!B44*100-100</f>
        <v>3.0363220286092627</v>
      </c>
      <c r="C44" s="14">
        <f>'3'!C49/'3'!C44*100-100</f>
        <v>4.9938448644730755</v>
      </c>
      <c r="D44" s="14">
        <f>'3'!D49/'3'!D44*100-100</f>
        <v>6.4404525382381337</v>
      </c>
      <c r="E44" s="14">
        <f>'3'!E49/'3'!E44*100-100</f>
        <v>2.876717621286204</v>
      </c>
      <c r="F44" s="14">
        <f>'3'!F49/'3'!F44*100-100</f>
        <v>12.412183604870791</v>
      </c>
      <c r="G44" s="14">
        <f>'3'!G49/'3'!G44*100-100</f>
        <v>6.2219503975489374</v>
      </c>
      <c r="H44" s="14">
        <f>'3'!H49/'3'!H44*100-100</f>
        <v>-2.8110810006362783</v>
      </c>
      <c r="I44" s="14">
        <f>'3'!I49/'3'!I44*100-100</f>
        <v>-1.603058777010915</v>
      </c>
      <c r="J44" s="14">
        <f>'3'!J49/'3'!J44*100-100</f>
        <v>4.8653706739162317</v>
      </c>
      <c r="K44" s="14">
        <f>'3'!K49/'3'!K44*100-100</f>
        <v>2.6300363464523997</v>
      </c>
      <c r="L44" s="14">
        <f>'3'!L49/'3'!L44*100-100</f>
        <v>4.2078170961593173</v>
      </c>
      <c r="M44" s="14">
        <f>'3'!M49/'3'!M44*100-100</f>
        <v>4.6534826202142341</v>
      </c>
      <c r="N44" s="14">
        <f>'3'!N49/'3'!N44*100-100</f>
        <v>6.3951515878044205</v>
      </c>
      <c r="O44" s="14">
        <f>'3'!O49/'3'!O44*100-100</f>
        <v>0.17925906665125524</v>
      </c>
      <c r="P44" s="14">
        <f>'3'!P49/'3'!P44*100-100</f>
        <v>-1.8003312492357537</v>
      </c>
      <c r="Q44" s="14">
        <f>'3'!Q49/'3'!Q44*100-100</f>
        <v>12.664643420080552</v>
      </c>
      <c r="R44" s="14">
        <f>'3'!R49/'3'!R44*100-100</f>
        <v>-2.0302243994001969</v>
      </c>
      <c r="S44" s="14">
        <f>'3'!S49/'3'!S44*100-100</f>
        <v>6.2996804747200059</v>
      </c>
      <c r="T44" s="14">
        <f>'3'!T49/'3'!T44*100-100</f>
        <v>4.4922898117369101</v>
      </c>
      <c r="U44" s="17"/>
    </row>
    <row r="45" spans="1:22" ht="20.100000000000001" customHeight="1" x14ac:dyDescent="0.15">
      <c r="A45" s="21" t="s">
        <v>41</v>
      </c>
      <c r="B45" s="14">
        <f>'3'!B50/'3'!B45*100-100</f>
        <v>6.0224523964262886</v>
      </c>
      <c r="C45" s="14">
        <f>'3'!C50/'3'!C45*100-100</f>
        <v>23.073893164818159</v>
      </c>
      <c r="D45" s="14">
        <f>'3'!D50/'3'!D45*100-100</f>
        <v>17.827176907512097</v>
      </c>
      <c r="E45" s="14">
        <f>'3'!E50/'3'!E45*100-100</f>
        <v>17.18997723128777</v>
      </c>
      <c r="F45" s="14">
        <f>'3'!F50/'3'!F45*100-100</f>
        <v>13.37468332846332</v>
      </c>
      <c r="G45" s="14">
        <f>'3'!G50/'3'!G45*100-100</f>
        <v>17.480743980919129</v>
      </c>
      <c r="H45" s="14">
        <f>'3'!H50/'3'!H45*100-100</f>
        <v>30.57755585540113</v>
      </c>
      <c r="I45" s="14">
        <f>'3'!I50/'3'!I45*100-100</f>
        <v>63.514815198085472</v>
      </c>
      <c r="J45" s="14">
        <f>'3'!J50/'3'!J45*100-100</f>
        <v>8.9370062396690457</v>
      </c>
      <c r="K45" s="14">
        <f>'3'!K50/'3'!K45*100-100</f>
        <v>10.887236839109306</v>
      </c>
      <c r="L45" s="14">
        <f>'3'!L50/'3'!L45*100-100</f>
        <v>5.4742895249268742</v>
      </c>
      <c r="M45" s="14">
        <f>'3'!M50/'3'!M45*100-100</f>
        <v>12.764401172880781</v>
      </c>
      <c r="N45" s="14">
        <f>'3'!N50/'3'!N45*100-100</f>
        <v>20.046449413782511</v>
      </c>
      <c r="O45" s="14">
        <f>'3'!O50/'3'!O45*100-100</f>
        <v>2.1441981385005704</v>
      </c>
      <c r="P45" s="14">
        <f>'3'!P50/'3'!P45*100-100</f>
        <v>15.705826467492898</v>
      </c>
      <c r="Q45" s="14">
        <f>'3'!Q50/'3'!Q45*100-100</f>
        <v>34.852234962192398</v>
      </c>
      <c r="R45" s="14">
        <f>'3'!R50/'3'!R45*100-100</f>
        <v>18.088986787267274</v>
      </c>
      <c r="S45" s="14">
        <f>'3'!S50/'3'!S45*100-100</f>
        <v>22.856597197229405</v>
      </c>
      <c r="T45" s="14">
        <f>'3'!T50/'3'!T45*100-100</f>
        <v>15.543699443732706</v>
      </c>
      <c r="U45" s="17"/>
    </row>
    <row r="46" spans="1:22" ht="20.100000000000001" customHeight="1" x14ac:dyDescent="0.15">
      <c r="A46" s="21" t="s">
        <v>42</v>
      </c>
      <c r="B46" s="14">
        <f>'3'!B51/'3'!B46*100-100</f>
        <v>3.9308773010360056</v>
      </c>
      <c r="C46" s="14">
        <f>'3'!C51/'3'!C46*100-100</f>
        <v>6.5812932596032567</v>
      </c>
      <c r="D46" s="14">
        <f>'3'!D51/'3'!D46*100-100</f>
        <v>5.2480386059436057</v>
      </c>
      <c r="E46" s="14">
        <f>'3'!E51/'3'!E46*100-100</f>
        <v>12.385310350976368</v>
      </c>
      <c r="F46" s="14">
        <f>'3'!F51/'3'!F46*100-100</f>
        <v>8.46944271522392</v>
      </c>
      <c r="G46" s="14">
        <f>'3'!G51/'3'!G46*100-100</f>
        <v>8.110326440427059</v>
      </c>
      <c r="H46" s="14">
        <f>'3'!H51/'3'!H46*100-100</f>
        <v>13.483226460942404</v>
      </c>
      <c r="I46" s="14">
        <f>'3'!I51/'3'!I46*100-100</f>
        <v>26.591806024088498</v>
      </c>
      <c r="J46" s="14">
        <f>'3'!J51/'3'!J46*100-100</f>
        <v>5.4644316444037742</v>
      </c>
      <c r="K46" s="14">
        <f>'3'!K51/'3'!K46*100-100</f>
        <v>7.8805709489686819</v>
      </c>
      <c r="L46" s="14">
        <f>'3'!L51/'3'!L46*100-100</f>
        <v>5.3199868138970032</v>
      </c>
      <c r="M46" s="14">
        <f>'3'!M51/'3'!M46*100-100</f>
        <v>11.293037453958178</v>
      </c>
      <c r="N46" s="14">
        <f>'3'!N51/'3'!N46*100-100</f>
        <v>15.542897606413547</v>
      </c>
      <c r="O46" s="14">
        <f>'3'!O51/'3'!O46*100-100</f>
        <v>3.1474009076841725</v>
      </c>
      <c r="P46" s="14">
        <f>'3'!P51/'3'!P46*100-100</f>
        <v>2.5395488989452275</v>
      </c>
      <c r="Q46" s="14">
        <f>'3'!Q51/'3'!Q46*100-100</f>
        <v>23.427621872696605</v>
      </c>
      <c r="R46" s="14">
        <f>'3'!R51/'3'!R46*100-100</f>
        <v>9.3625593306550883</v>
      </c>
      <c r="S46" s="14">
        <f>'3'!S51/'3'!S46*100-100</f>
        <v>12.434093430749243</v>
      </c>
      <c r="T46" s="14">
        <f>'3'!T51/'3'!T46*100-100</f>
        <v>8.1442366705001064</v>
      </c>
      <c r="U46" s="17"/>
    </row>
    <row r="47" spans="1:22" ht="20.100000000000001" customHeight="1" x14ac:dyDescent="0.15">
      <c r="A47" s="21" t="s">
        <v>43</v>
      </c>
      <c r="B47" s="14">
        <f>'3'!B52/'3'!B47*100-100</f>
        <v>4.2096991784539455</v>
      </c>
      <c r="C47" s="14">
        <f>'3'!C52/'3'!C47*100-100</f>
        <v>2.0767496310221105</v>
      </c>
      <c r="D47" s="14">
        <f>'3'!D52/'3'!D47*100-100</f>
        <v>4.1338336362609027</v>
      </c>
      <c r="E47" s="14">
        <f>'3'!E52/'3'!E47*100-100</f>
        <v>-5.7845122232567547</v>
      </c>
      <c r="F47" s="14">
        <f>'3'!F52/'3'!F47*100-100</f>
        <v>9.2196198492025445</v>
      </c>
      <c r="G47" s="14">
        <f>'3'!G52/'3'!G47*100-100</f>
        <v>3.7582690513454224</v>
      </c>
      <c r="H47" s="14">
        <f>'3'!H52/'3'!H47*100-100</f>
        <v>9.7891072243856172</v>
      </c>
      <c r="I47" s="14">
        <f>'3'!I52/'3'!I47*100-100</f>
        <v>12.976087404946284</v>
      </c>
      <c r="J47" s="14">
        <f>'3'!J52/'3'!J47*100-100</f>
        <v>1.5665414638076101</v>
      </c>
      <c r="K47" s="14">
        <f>'3'!K52/'3'!K47*100-100</f>
        <v>9.8660391765952795</v>
      </c>
      <c r="L47" s="14">
        <f>'3'!L52/'3'!L47*100-100</f>
        <v>5.227328160722891</v>
      </c>
      <c r="M47" s="14">
        <f>'3'!M52/'3'!M47*100-100</f>
        <v>8.0784450876513461</v>
      </c>
      <c r="N47" s="14">
        <f>'3'!N52/'3'!N47*100-100</f>
        <v>5.9840972591210289</v>
      </c>
      <c r="O47" s="14">
        <f>'3'!O52/'3'!O47*100-100</f>
        <v>3.0217399287781177</v>
      </c>
      <c r="P47" s="14">
        <f>'3'!P52/'3'!P47*100-100</f>
        <v>0.72432234258957351</v>
      </c>
      <c r="Q47" s="14">
        <f>'3'!Q52/'3'!Q47*100-100</f>
        <v>6.5639371967176174</v>
      </c>
      <c r="R47" s="14">
        <f>'3'!R52/'3'!R47*100-100</f>
        <v>6.7438380332042698</v>
      </c>
      <c r="S47" s="14">
        <f>'3'!S52/'3'!S47*100-100</f>
        <v>6.9168781190318356</v>
      </c>
      <c r="T47" s="14">
        <f>'3'!T52/'3'!T47*100-100</f>
        <v>4.9236000806738502</v>
      </c>
      <c r="U47" s="17"/>
    </row>
    <row r="48" spans="1:22" ht="20.100000000000001" customHeight="1" x14ac:dyDescent="0.15">
      <c r="A48" s="22" t="s">
        <v>44</v>
      </c>
      <c r="B48" s="15">
        <f>'3'!B53/'3'!B48*100-100</f>
        <v>2.5418570902181443</v>
      </c>
      <c r="C48" s="15">
        <f>'3'!C53/'3'!C48*100-100</f>
        <v>-4.1657056690284833</v>
      </c>
      <c r="D48" s="15">
        <f>'3'!D53/'3'!D48*100-100</f>
        <v>3.9044429221690251</v>
      </c>
      <c r="E48" s="15">
        <f>'3'!E53/'3'!E48*100-100</f>
        <v>6.4483864816812257</v>
      </c>
      <c r="F48" s="15">
        <f>'3'!F53/'3'!F48*100-100</f>
        <v>7.5381037996525464</v>
      </c>
      <c r="G48" s="15">
        <f>'3'!G53/'3'!G48*100-100</f>
        <v>3.0717547483979786</v>
      </c>
      <c r="H48" s="15">
        <f>'3'!H53/'3'!H48*100-100</f>
        <v>5.9405475400959915</v>
      </c>
      <c r="I48" s="15">
        <f>'3'!I53/'3'!I48*100-100</f>
        <v>15.417912744679867</v>
      </c>
      <c r="J48" s="15">
        <f>'3'!J53/'3'!J48*100-100</f>
        <v>6.3968032069567471E-2</v>
      </c>
      <c r="K48" s="15">
        <f>'3'!K53/'3'!K48*100-100</f>
        <v>9.5573515029988982</v>
      </c>
      <c r="L48" s="15">
        <f>'3'!L53/'3'!L48*100-100</f>
        <v>4.7441374493278516</v>
      </c>
      <c r="M48" s="15">
        <f>'3'!M53/'3'!M48*100-100</f>
        <v>3.5056021215857527</v>
      </c>
      <c r="N48" s="15">
        <f>'3'!N53/'3'!N48*100-100</f>
        <v>8.8386924597729148</v>
      </c>
      <c r="O48" s="15">
        <f>'3'!O53/'3'!O48*100-100</f>
        <v>3.1775285592716642</v>
      </c>
      <c r="P48" s="15">
        <f>'3'!P53/'3'!P48*100-100</f>
        <v>3.586846375522839</v>
      </c>
      <c r="Q48" s="15">
        <f>'3'!Q53/'3'!Q48*100-100</f>
        <v>0.85838750213760306</v>
      </c>
      <c r="R48" s="15">
        <f>'3'!R53/'3'!R48*100-100</f>
        <v>4.5966650352191891</v>
      </c>
      <c r="S48" s="15">
        <f>'3'!S53/'3'!S48*100-100</f>
        <v>1.0943125237804026</v>
      </c>
      <c r="T48" s="15">
        <f>'3'!T53/'3'!T48*100-100</f>
        <v>4.1845180649273459</v>
      </c>
      <c r="U48" s="17"/>
    </row>
    <row r="49" spans="1:21" ht="20.100000000000001" customHeight="1" x14ac:dyDescent="0.15">
      <c r="A49" s="19" t="s">
        <v>12</v>
      </c>
      <c r="B49" s="11">
        <f>'3'!B54/'3'!B49*100-100</f>
        <v>3.7998072742080069</v>
      </c>
      <c r="C49" s="11">
        <f>'3'!C54/'3'!C49*100-100</f>
        <v>3.0247668922750819</v>
      </c>
      <c r="D49" s="11">
        <f>'3'!D54/'3'!D49*100-100</f>
        <v>5.1320997335872391</v>
      </c>
      <c r="E49" s="11">
        <f>'3'!E54/'3'!E49*100-100</f>
        <v>5.654455918205656</v>
      </c>
      <c r="F49" s="11">
        <f>'3'!F54/'3'!F49*100-100</f>
        <v>4.2730486037504392</v>
      </c>
      <c r="G49" s="11">
        <f>'3'!G54/'3'!G49*100-100</f>
        <v>3.2356241564064305</v>
      </c>
      <c r="H49" s="11">
        <f>'3'!H54/'3'!H49*100-100</f>
        <v>12.409425752485376</v>
      </c>
      <c r="I49" s="11">
        <f>'3'!I54/'3'!I49*100-100</f>
        <v>17.292876387442064</v>
      </c>
      <c r="J49" s="11">
        <f>'3'!J54/'3'!J49*100-100</f>
        <v>-0.8617423769847079</v>
      </c>
      <c r="K49" s="11">
        <f>'3'!K54/'3'!K49*100-100</f>
        <v>8.2235977687732316</v>
      </c>
      <c r="L49" s="11">
        <f>'3'!L54/'3'!L49*100-100</f>
        <v>5.0817660302530356</v>
      </c>
      <c r="M49" s="11">
        <f>'3'!M54/'3'!M49*100-100</f>
        <v>5.050377682216876</v>
      </c>
      <c r="N49" s="11">
        <f>'3'!N54/'3'!N49*100-100</f>
        <v>10.766966123681399</v>
      </c>
      <c r="O49" s="11">
        <f>'3'!O54/'3'!O49*100-100</f>
        <v>2.9917933769295644</v>
      </c>
      <c r="P49" s="11">
        <f>'3'!P54/'3'!P49*100-100</f>
        <v>3.4289468474376577</v>
      </c>
      <c r="Q49" s="11">
        <f>'3'!Q54/'3'!Q49*100-100</f>
        <v>7.326536169414382</v>
      </c>
      <c r="R49" s="11">
        <f>'3'!R54/'3'!R49*100-100</f>
        <v>3.9409847354287422</v>
      </c>
      <c r="S49" s="11">
        <f>'3'!S54/'3'!S49*100-100</f>
        <v>-0.94391984664477491</v>
      </c>
      <c r="T49" s="11">
        <f>'3'!T54/'3'!T49*100-100</f>
        <v>4.5585283356800943</v>
      </c>
      <c r="U49" s="17"/>
    </row>
    <row r="50" spans="1:21" ht="20.100000000000001" customHeight="1" x14ac:dyDescent="0.15">
      <c r="A50" s="19" t="s">
        <v>41</v>
      </c>
      <c r="B50" s="11">
        <f>'3'!B55/'3'!B50*100-100</f>
        <v>4.1605227936232865</v>
      </c>
      <c r="C50" s="11">
        <f>'3'!C55/'3'!C50*100-100</f>
        <v>-11.906500288254577</v>
      </c>
      <c r="D50" s="11">
        <f>'3'!D55/'3'!D50*100-100</f>
        <v>4.7946059882854115</v>
      </c>
      <c r="E50" s="11">
        <f>'3'!E55/'3'!E50*100-100</f>
        <v>5.5866603405665671</v>
      </c>
      <c r="F50" s="11">
        <f>'3'!F55/'3'!F50*100-100</f>
        <v>2.162375310905702</v>
      </c>
      <c r="G50" s="11">
        <f>'3'!G55/'3'!G50*100-100</f>
        <v>3.9666002085678116</v>
      </c>
      <c r="H50" s="11">
        <f>'3'!H55/'3'!H50*100-100</f>
        <v>6.3784281307631971</v>
      </c>
      <c r="I50" s="11">
        <f>'3'!I55/'3'!I50*100-100</f>
        <v>16.879626777583681</v>
      </c>
      <c r="J50" s="11">
        <f>'3'!J55/'3'!J50*100-100</f>
        <v>2.892647441467318</v>
      </c>
      <c r="K50" s="11">
        <f>'3'!K55/'3'!K50*100-100</f>
        <v>16.321773412732938</v>
      </c>
      <c r="L50" s="11">
        <f>'3'!L55/'3'!L50*100-100</f>
        <v>5.1967412888324986</v>
      </c>
      <c r="M50" s="11">
        <f>'3'!M55/'3'!M50*100-100</f>
        <v>4.1185235247433809</v>
      </c>
      <c r="N50" s="11">
        <f>'3'!N55/'3'!N50*100-100</f>
        <v>8.5321276715193193</v>
      </c>
      <c r="O50" s="11">
        <f>'3'!O55/'3'!O50*100-100</f>
        <v>3.8634353626512308</v>
      </c>
      <c r="P50" s="11">
        <f>'3'!P55/'3'!P50*100-100</f>
        <v>3.5386005298612986</v>
      </c>
      <c r="Q50" s="11">
        <f>'3'!Q55/'3'!Q50*100-100</f>
        <v>2.1415188406362233</v>
      </c>
      <c r="R50" s="11">
        <f>'3'!R55/'3'!R50*100-100</f>
        <v>6.8238613690587044</v>
      </c>
      <c r="S50" s="11">
        <f>'3'!S55/'3'!S50*100-100</f>
        <v>-6.5143193284029621E-2</v>
      </c>
      <c r="T50" s="11">
        <f>'3'!T55/'3'!T50*100-100</f>
        <v>4.780999550251039</v>
      </c>
      <c r="U50" s="17"/>
    </row>
    <row r="51" spans="1:21" ht="20.100000000000001" customHeight="1" x14ac:dyDescent="0.15">
      <c r="A51" s="19" t="s">
        <v>42</v>
      </c>
      <c r="B51" s="11">
        <f>'3'!B56/'3'!B51*100-100</f>
        <v>1.7803516236628525</v>
      </c>
      <c r="C51" s="11">
        <f>'3'!C56/'3'!C51*100-100</f>
        <v>-7.3233385164220977</v>
      </c>
      <c r="D51" s="11">
        <f>'3'!D56/'3'!D51*100-100</f>
        <v>3.2414111562263628</v>
      </c>
      <c r="E51" s="11">
        <f>'3'!E56/'3'!E51*100-100</f>
        <v>6.0482017367258436</v>
      </c>
      <c r="F51" s="11">
        <f>'3'!F56/'3'!F51*100-100</f>
        <v>8.7287105989911851</v>
      </c>
      <c r="G51" s="11">
        <f>'3'!G56/'3'!G51*100-100</f>
        <v>3.3307290419990636</v>
      </c>
      <c r="H51" s="11">
        <f>'3'!H56/'3'!H51*100-100</f>
        <v>2.6786966730799406</v>
      </c>
      <c r="I51" s="11">
        <f>'3'!I56/'3'!I51*100-100</f>
        <v>16.924150540623486</v>
      </c>
      <c r="J51" s="11">
        <f>'3'!J56/'3'!J51*100-100</f>
        <v>0.55562427559594596</v>
      </c>
      <c r="K51" s="11">
        <f>'3'!K56/'3'!K51*100-100</f>
        <v>9.956503840033875</v>
      </c>
      <c r="L51" s="11">
        <f>'3'!L56/'3'!L51*100-100</f>
        <v>4.8162065495801727</v>
      </c>
      <c r="M51" s="11">
        <f>'3'!M56/'3'!M51*100-100</f>
        <v>2.7448706249400914</v>
      </c>
      <c r="N51" s="11">
        <f>'3'!N56/'3'!N51*100-100</f>
        <v>10.54671992625822</v>
      </c>
      <c r="O51" s="11">
        <f>'3'!O56/'3'!O51*100-100</f>
        <v>3.4648363327259233</v>
      </c>
      <c r="P51" s="11">
        <f>'3'!P56/'3'!P51*100-100</f>
        <v>3.7949878229038347</v>
      </c>
      <c r="Q51" s="11">
        <f>'3'!Q56/'3'!Q51*100-100</f>
        <v>-4.4275992534462176</v>
      </c>
      <c r="R51" s="11">
        <f>'3'!R56/'3'!R51*100-100</f>
        <v>4.3943279223223755</v>
      </c>
      <c r="S51" s="11">
        <f>'3'!S56/'3'!S51*100-100</f>
        <v>1.1528391434004135</v>
      </c>
      <c r="T51" s="11">
        <f>'3'!T56/'3'!T51*100-100</f>
        <v>3.9871331575648696</v>
      </c>
      <c r="U51" s="17"/>
    </row>
    <row r="52" spans="1:21" ht="20.100000000000001" customHeight="1" x14ac:dyDescent="0.15">
      <c r="A52" s="19" t="s">
        <v>43</v>
      </c>
      <c r="B52" s="11">
        <f>'3'!B57/'3'!B52*100-100</f>
        <v>0.2819111457274488</v>
      </c>
      <c r="C52" s="11">
        <f>'3'!C57/'3'!C52*100-100</f>
        <v>0.2071694283922767</v>
      </c>
      <c r="D52" s="12">
        <f>'3'!D57/'3'!D52*100-100</f>
        <v>2.4498481780687058</v>
      </c>
      <c r="E52" s="11">
        <f>'3'!E57/'3'!E52*100-100</f>
        <v>8.4458383331012641</v>
      </c>
      <c r="F52" s="12">
        <f>'3'!F57/'3'!F52*100-100</f>
        <v>14.466267762233471</v>
      </c>
      <c r="G52" s="11">
        <f>'3'!G57/'3'!G52*100-100</f>
        <v>1.8291230690613105</v>
      </c>
      <c r="H52" s="11">
        <f>'3'!H57/'3'!H52*100-100</f>
        <v>2.7845470458788952</v>
      </c>
      <c r="I52" s="12">
        <f>'3'!I57/'3'!I52*100-100</f>
        <v>11.319764759361718</v>
      </c>
      <c r="J52" s="11">
        <f>'3'!J57/'3'!J52*100-100</f>
        <v>-2.1726417020306599</v>
      </c>
      <c r="K52" s="12">
        <f>'3'!K57/'3'!K52*100-100</f>
        <v>4.4451043010793683</v>
      </c>
      <c r="L52" s="11">
        <f>'3'!L57/'3'!L52*100-100</f>
        <v>3.9181475604145248</v>
      </c>
      <c r="M52" s="11">
        <f>'3'!M57/'3'!M52*100-100</f>
        <v>2.3157112811166911</v>
      </c>
      <c r="N52" s="11">
        <f>'3'!N57/'3'!N52*100-100</f>
        <v>5.8987271708135012</v>
      </c>
      <c r="O52" s="11">
        <f>'3'!O57/'3'!O52*100-100</f>
        <v>2.3917104543073293</v>
      </c>
      <c r="P52" s="11">
        <f>'3'!P57/'3'!P52*100-100</f>
        <v>3.5823062094340941</v>
      </c>
      <c r="Q52" s="11">
        <f>'3'!Q57/'3'!Q52*100-100</f>
        <v>-0.66843400364275851</v>
      </c>
      <c r="R52" s="11">
        <f>'3'!R57/'3'!R52*100-100</f>
        <v>3.4752297464963391</v>
      </c>
      <c r="S52" s="11">
        <f>'3'!S57/'3'!S52*100-100</f>
        <v>4.0216028407082263</v>
      </c>
      <c r="T52" s="11">
        <f>'3'!T57/'3'!T52*100-100</f>
        <v>3.4539314092824895</v>
      </c>
      <c r="U52" s="17"/>
    </row>
    <row r="53" spans="1:21" ht="20.100000000000001" customHeight="1" x14ac:dyDescent="0.15">
      <c r="A53" s="20" t="s">
        <v>52</v>
      </c>
      <c r="B53" s="13">
        <f>'3'!B58/'3'!B53*100-100</f>
        <v>1.4003927296430305</v>
      </c>
      <c r="C53" s="13">
        <f>'3'!C58/'3'!C53*100-100</f>
        <v>-13.593355843299776</v>
      </c>
      <c r="D53" s="13">
        <f>'3'!D58/'3'!D53*100-100</f>
        <v>1.5335739901112078</v>
      </c>
      <c r="E53" s="13">
        <f>'3'!E58/'3'!E53*100-100</f>
        <v>-1.1596961622883128</v>
      </c>
      <c r="F53" s="13">
        <f>'3'!F58/'3'!F53*100-100</f>
        <v>3.0006060222866608</v>
      </c>
      <c r="G53" s="13">
        <f>'3'!G58/'3'!G53*100-100</f>
        <v>3.5039850226367406</v>
      </c>
      <c r="H53" s="13">
        <f>'3'!H58/'3'!H53*100-100</f>
        <v>2.8437379171998884</v>
      </c>
      <c r="I53" s="13">
        <f>'3'!I58/'3'!I53*100-100</f>
        <v>6.3635666536225415</v>
      </c>
      <c r="J53" s="13">
        <f>'3'!J58/'3'!J53*100-100</f>
        <v>1.3583007264200546</v>
      </c>
      <c r="K53" s="13">
        <f>'3'!K58/'3'!K53*100-100</f>
        <v>11.002144191037161</v>
      </c>
      <c r="L53" s="13">
        <f>'3'!L58/'3'!L53*100-100</f>
        <v>4.1479438388486898</v>
      </c>
      <c r="M53" s="13">
        <f>'3'!M58/'3'!M53*100-100</f>
        <v>4.1982585914134489</v>
      </c>
      <c r="N53" s="13">
        <f>'3'!N58/'3'!N53*100-100</f>
        <v>3.4127980164114291</v>
      </c>
      <c r="O53" s="13">
        <f>'3'!O58/'3'!O53*100-100</f>
        <v>2.9121925105910265</v>
      </c>
      <c r="P53" s="13">
        <f>'3'!P58/'3'!P53*100-100</f>
        <v>3.6372874190044371</v>
      </c>
      <c r="Q53" s="13">
        <f>'3'!Q58/'3'!Q53*100-100</f>
        <v>3.9770933707405476</v>
      </c>
      <c r="R53" s="13">
        <f>'3'!R58/'3'!R53*100-100</f>
        <v>3.045576741838957</v>
      </c>
      <c r="S53" s="13">
        <f>'3'!S58/'3'!S53*100-100</f>
        <v>9.7687935703185218</v>
      </c>
      <c r="T53" s="13">
        <f>'3'!T58/'3'!T53*100-100</f>
        <v>3.5331575197093343</v>
      </c>
      <c r="U53" s="17"/>
    </row>
    <row r="54" spans="1:21" ht="20.100000000000001" customHeight="1" x14ac:dyDescent="0.15">
      <c r="A54" s="21" t="s">
        <v>12</v>
      </c>
      <c r="B54" s="14">
        <f>'3'!B59/'3'!B54*100-100</f>
        <v>2.3003405349118538</v>
      </c>
      <c r="C54" s="14">
        <f>'3'!C59/'3'!C54*100-100</f>
        <v>-8.760712118814169</v>
      </c>
      <c r="D54" s="14">
        <f>'3'!D59/'3'!D54*100-100</f>
        <v>3.5749172689946533</v>
      </c>
      <c r="E54" s="14">
        <f>'3'!E59/'3'!E54*100-100</f>
        <v>0.72028627823172542</v>
      </c>
      <c r="F54" s="14">
        <f>'3'!F59/'3'!F54*100-100</f>
        <v>9.4304892983749369</v>
      </c>
      <c r="G54" s="14">
        <f>'3'!G59/'3'!G54*100-100</f>
        <v>2.5918733339843669</v>
      </c>
      <c r="H54" s="14">
        <f>'3'!H59/'3'!H54*100-100</f>
        <v>2.2305156813785914</v>
      </c>
      <c r="I54" s="14">
        <f>'3'!I59/'3'!I54*100-100</f>
        <v>11.434924191726097</v>
      </c>
      <c r="J54" s="14">
        <f>'3'!J59/'3'!J54*100-100</f>
        <v>1.9903604795217973</v>
      </c>
      <c r="K54" s="14">
        <f>'3'!K59/'3'!K54*100-100</f>
        <v>11.577210414726196</v>
      </c>
      <c r="L54" s="14">
        <f>'3'!L59/'3'!L54*100-100</f>
        <v>4.0451321816884018</v>
      </c>
      <c r="M54" s="14">
        <f>'3'!M59/'3'!M54*100-100</f>
        <v>4.9878481111432507</v>
      </c>
      <c r="N54" s="14">
        <f>'3'!N59/'3'!N54*100-100</f>
        <v>3.4445726561731078</v>
      </c>
      <c r="O54" s="14">
        <f>'3'!O59/'3'!O54*100-100</f>
        <v>3.5292731752286244</v>
      </c>
      <c r="P54" s="14">
        <f>'3'!P59/'3'!P54*100-100</f>
        <v>4.6199061327607467</v>
      </c>
      <c r="Q54" s="14">
        <f>'3'!Q59/'3'!Q54*100-100</f>
        <v>-0.32314768550450879</v>
      </c>
      <c r="R54" s="14">
        <f>'3'!R59/'3'!R54*100-100</f>
        <v>3.5005534464296346</v>
      </c>
      <c r="S54" s="14">
        <f>'3'!S59/'3'!S54*100-100</f>
        <v>6.9814446195445328</v>
      </c>
      <c r="T54" s="14">
        <f>'3'!T59/'3'!T54*100-100</f>
        <v>4.0643842166160198</v>
      </c>
      <c r="U54" s="17"/>
    </row>
    <row r="55" spans="1:21" ht="20.100000000000001" customHeight="1" x14ac:dyDescent="0.15">
      <c r="A55" s="21" t="s">
        <v>41</v>
      </c>
      <c r="B55" s="14">
        <f>'3'!B60/'3'!B55*100-100</f>
        <v>1.9134073949093704</v>
      </c>
      <c r="C55" s="14">
        <f>'3'!C60/'3'!C55*100-100</f>
        <v>-7.3143858122982692</v>
      </c>
      <c r="D55" s="14">
        <f>'3'!D60/'3'!D55*100-100</f>
        <v>1.6923507530720201</v>
      </c>
      <c r="E55" s="14">
        <f>'3'!E60/'3'!E55*100-100</f>
        <v>-3.9561789208731284</v>
      </c>
      <c r="F55" s="14">
        <f>'3'!F60/'3'!F55*100-100</f>
        <v>9.329792407783259</v>
      </c>
      <c r="G55" s="14">
        <f>'3'!G60/'3'!G55*100-100</f>
        <v>3.940501521075106</v>
      </c>
      <c r="H55" s="14">
        <f>'3'!H60/'3'!H55*100-100</f>
        <v>1.3631714020542205</v>
      </c>
      <c r="I55" s="14">
        <f>'3'!I60/'3'!I55*100-100</f>
        <v>6.9179414196399875</v>
      </c>
      <c r="J55" s="14">
        <f>'3'!J60/'3'!J55*100-100</f>
        <v>-1.6484882298994847</v>
      </c>
      <c r="K55" s="14">
        <f>'3'!K60/'3'!K55*100-100</f>
        <v>12.609961332356704</v>
      </c>
      <c r="L55" s="14">
        <f>'3'!L60/'3'!L55*100-100</f>
        <v>4.1511111248729691</v>
      </c>
      <c r="M55" s="14">
        <f>'3'!M60/'3'!M55*100-100</f>
        <v>5.7065615534612135</v>
      </c>
      <c r="N55" s="14">
        <f>'3'!N60/'3'!N55*100-100</f>
        <v>0.78607096245603714</v>
      </c>
      <c r="O55" s="14">
        <f>'3'!O60/'3'!O55*100-100</f>
        <v>3.0219403710863446</v>
      </c>
      <c r="P55" s="14">
        <f>'3'!P60/'3'!P55*100-100</f>
        <v>4.6196672222205422</v>
      </c>
      <c r="Q55" s="14">
        <f>'3'!Q60/'3'!Q55*100-100</f>
        <v>5.2077360238525898</v>
      </c>
      <c r="R55" s="14">
        <f>'3'!R60/'3'!R55*100-100</f>
        <v>4.6243548600788102</v>
      </c>
      <c r="S55" s="14">
        <f>'3'!S60/'3'!S55*100-100</f>
        <v>13.026422799047182</v>
      </c>
      <c r="T55" s="14">
        <f>'3'!T60/'3'!T55*100-100</f>
        <v>4.2229614301234193</v>
      </c>
      <c r="U55" s="17"/>
    </row>
    <row r="56" spans="1:21" ht="20.100000000000001" customHeight="1" x14ac:dyDescent="0.15">
      <c r="A56" s="21" t="s">
        <v>42</v>
      </c>
      <c r="B56" s="14">
        <f>'3'!B61/'3'!B56*100-100</f>
        <v>1.6808014638638866</v>
      </c>
      <c r="C56" s="14">
        <f>'3'!C61/'3'!C56*100-100</f>
        <v>-10.959042661852152</v>
      </c>
      <c r="D56" s="14">
        <f>'3'!D61/'3'!D56*100-100</f>
        <v>1.1374333878131608</v>
      </c>
      <c r="E56" s="14">
        <f>'3'!E61/'3'!E56*100-100</f>
        <v>-2.2422600911139625</v>
      </c>
      <c r="F56" s="14">
        <f>'3'!F61/'3'!F56*100-100</f>
        <v>1.6104235092800252</v>
      </c>
      <c r="G56" s="14">
        <f>'3'!G61/'3'!G56*100-100</f>
        <v>4.6199784558907311</v>
      </c>
      <c r="H56" s="14">
        <f>'3'!H61/'3'!H56*100-100</f>
        <v>4.0338528965478559</v>
      </c>
      <c r="I56" s="14">
        <f>'3'!I61/'3'!I56*100-100</f>
        <v>6.7582601396461541</v>
      </c>
      <c r="J56" s="14">
        <f>'3'!J61/'3'!J56*100-100</f>
        <v>0.56064028224291462</v>
      </c>
      <c r="K56" s="14">
        <f>'3'!K61/'3'!K56*100-100</f>
        <v>10.171163669554858</v>
      </c>
      <c r="L56" s="14">
        <f>'3'!L61/'3'!L56*100-100</f>
        <v>4.2639378121070308</v>
      </c>
      <c r="M56" s="14">
        <f>'3'!M61/'3'!M56*100-100</f>
        <v>6.6595974809462888</v>
      </c>
      <c r="N56" s="14">
        <f>'3'!N61/'3'!N56*100-100</f>
        <v>5.3866375299558342</v>
      </c>
      <c r="O56" s="14">
        <f>'3'!O61/'3'!O56*100-100</f>
        <v>2.6176832405349018</v>
      </c>
      <c r="P56" s="14">
        <f>'3'!P61/'3'!P56*100-100</f>
        <v>3.0620681454407048</v>
      </c>
      <c r="Q56" s="14">
        <f>'3'!Q61/'3'!Q56*100-100</f>
        <v>6.6166837386450084</v>
      </c>
      <c r="R56" s="14">
        <f>'3'!R61/'3'!R56*100-100</f>
        <v>2.6364001528081644</v>
      </c>
      <c r="S56" s="14">
        <f>'3'!S61/'3'!S56*100-100</f>
        <v>14.084254971623508</v>
      </c>
      <c r="T56" s="14">
        <f>'3'!T61/'3'!T56*100-100</f>
        <v>4.0600690800645509</v>
      </c>
      <c r="U56" s="17"/>
    </row>
    <row r="57" spans="1:21" ht="20.100000000000001" customHeight="1" x14ac:dyDescent="0.15">
      <c r="A57" s="21" t="s">
        <v>43</v>
      </c>
      <c r="B57" s="14">
        <f>'3'!B62/'3'!B57*100-100</f>
        <v>-0.43771224674770792</v>
      </c>
      <c r="C57" s="14">
        <f>'3'!C62/'3'!C57*100-100</f>
        <v>-26.445243160885823</v>
      </c>
      <c r="D57" s="14">
        <f>'3'!D62/'3'!D57*100-100</f>
        <v>-0.30217199622126145</v>
      </c>
      <c r="E57" s="14">
        <f>'3'!E62/'3'!E57*100-100</f>
        <v>0.61668307380304554</v>
      </c>
      <c r="F57" s="14">
        <f>'3'!F62/'3'!F57*100-100</f>
        <v>-6.4239641457498635</v>
      </c>
      <c r="G57" s="14">
        <f>'3'!G62/'3'!G57*100-100</f>
        <v>2.8721963984379641</v>
      </c>
      <c r="H57" s="14">
        <f>'3'!H62/'3'!H57*100-100</f>
        <v>3.6439027135136257</v>
      </c>
      <c r="I57" s="14">
        <f>'3'!I62/'3'!I57*100-100</f>
        <v>1.1278280166858963</v>
      </c>
      <c r="J57" s="14">
        <f>'3'!J62/'3'!J57*100-100</f>
        <v>4.4780550972342894</v>
      </c>
      <c r="K57" s="14">
        <f>'3'!K62/'3'!K57*100-100</f>
        <v>9.6984183647320208</v>
      </c>
      <c r="L57" s="14">
        <f>'3'!L62/'3'!L57*100-100</f>
        <v>4.1301096661487691</v>
      </c>
      <c r="M57" s="14">
        <f>'3'!M62/'3'!M57*100-100</f>
        <v>-3.1331602720413798E-2</v>
      </c>
      <c r="N57" s="14">
        <f>'3'!N62/'3'!N57*100-100</f>
        <v>3.9899159869031706</v>
      </c>
      <c r="O57" s="14">
        <f>'3'!O62/'3'!O57*100-100</f>
        <v>2.4939357322520976</v>
      </c>
      <c r="P57" s="14">
        <f>'3'!P62/'3'!P57*100-100</f>
        <v>2.2692400335086091</v>
      </c>
      <c r="Q57" s="14">
        <f>'3'!Q62/'3'!Q57*100-100</f>
        <v>4.3036799748879133</v>
      </c>
      <c r="R57" s="14">
        <f>'3'!R62/'3'!R57*100-100</f>
        <v>1.6373887548493116</v>
      </c>
      <c r="S57" s="14">
        <f>'3'!S62/'3'!S57*100-100</f>
        <v>5.5508285157424666</v>
      </c>
      <c r="T57" s="14">
        <f>'3'!T62/'3'!T57*100-100</f>
        <v>1.858635182971895</v>
      </c>
      <c r="U57" s="17"/>
    </row>
    <row r="58" spans="1:21" ht="20.100000000000001" customHeight="1" x14ac:dyDescent="0.15">
      <c r="A58" s="22" t="s">
        <v>46</v>
      </c>
      <c r="B58" s="15">
        <f>'3'!B63/'3'!B58*100-100</f>
        <v>7.4958100021362384E-2</v>
      </c>
      <c r="C58" s="15">
        <f>'3'!C63/'3'!C58*100-100</f>
        <v>-2.380788399307292</v>
      </c>
      <c r="D58" s="15">
        <f>'3'!D63/'3'!D58*100-100</f>
        <v>2.4072676960841051</v>
      </c>
      <c r="E58" s="15">
        <f>'3'!E63/'3'!E58*100-100</f>
        <v>3.7930446252771617</v>
      </c>
      <c r="F58" s="15">
        <f>'3'!F63/'3'!F58*100-100</f>
        <v>0.46502665998909265</v>
      </c>
      <c r="G58" s="15">
        <f>'3'!G63/'3'!G58*100-100</f>
        <v>4.3957169205906439</v>
      </c>
      <c r="H58" s="15">
        <f>'3'!H63/'3'!H58*100-100</f>
        <v>3.4906925962602458</v>
      </c>
      <c r="I58" s="15">
        <f>'3'!I63/'3'!I58*100-100</f>
        <v>6.0062273283301124</v>
      </c>
      <c r="J58" s="15">
        <f>'3'!J63/'3'!J58*100-100</f>
        <v>4.5863388128650939</v>
      </c>
      <c r="K58" s="15">
        <f>'3'!K63/'3'!K58*100-100</f>
        <v>8.7358964535043242</v>
      </c>
      <c r="L58" s="15">
        <f>'3'!L63/'3'!L58*100-100</f>
        <v>4.5866907895220095</v>
      </c>
      <c r="M58" s="15">
        <f>'3'!M63/'3'!M58*100-100</f>
        <v>2.7806182573428089</v>
      </c>
      <c r="N58" s="15">
        <f>'3'!N63/'3'!N58*100-100</f>
        <v>3.7359974418569379</v>
      </c>
      <c r="O58" s="15">
        <f>'3'!O63/'3'!O58*100-100</f>
        <v>1.2341034561578255</v>
      </c>
      <c r="P58" s="15">
        <f>'3'!P63/'3'!P58*100-100</f>
        <v>3.4250793603600016</v>
      </c>
      <c r="Q58" s="15">
        <f>'3'!Q63/'3'!Q58*100-100</f>
        <v>6.9231495850205107</v>
      </c>
      <c r="R58" s="15">
        <f>'3'!R63/'3'!R58*100-100</f>
        <v>3.8674035620245064</v>
      </c>
      <c r="S58" s="15">
        <f>'3'!S63/'3'!S58*100-100</f>
        <v>6.8639665977901103</v>
      </c>
      <c r="T58" s="15">
        <f>'3'!T63/'3'!T58*100-100</f>
        <v>3.6518638357467665</v>
      </c>
      <c r="U58" s="17"/>
    </row>
    <row r="59" spans="1:21" ht="20.100000000000001" customHeight="1" x14ac:dyDescent="0.15">
      <c r="A59" s="19" t="s">
        <v>12</v>
      </c>
      <c r="B59" s="11">
        <f>'3'!B64/'3'!B59*100-100</f>
        <v>-0.3359036192413356</v>
      </c>
      <c r="C59" s="11">
        <f>'3'!C64/'3'!C59*100-100</f>
        <v>-13.729843033876293</v>
      </c>
      <c r="D59" s="11">
        <f>'3'!D64/'3'!D59*100-100</f>
        <v>0.22849311054868338</v>
      </c>
      <c r="E59" s="11">
        <f>'3'!E64/'3'!E59*100-100</f>
        <v>2.2327977892433637</v>
      </c>
      <c r="F59" s="11">
        <f>'3'!F64/'3'!F59*100-100</f>
        <v>5.8862695709919421E-2</v>
      </c>
      <c r="G59" s="11">
        <f>'3'!G64/'3'!G59*100-100</f>
        <v>3.795458583922823</v>
      </c>
      <c r="H59" s="11">
        <f>'3'!H64/'3'!H59*100-100</f>
        <v>2.9684899251233077</v>
      </c>
      <c r="I59" s="11">
        <f>'3'!I64/'3'!I59*100-100</f>
        <v>2.7681887376981251</v>
      </c>
      <c r="J59" s="11">
        <f>'3'!J64/'3'!J59*100-100</f>
        <v>3.0079574231109234</v>
      </c>
      <c r="K59" s="11">
        <f>'3'!K64/'3'!K59*100-100</f>
        <v>8.4883370411490375</v>
      </c>
      <c r="L59" s="11">
        <f>'3'!L64/'3'!L59*100-100</f>
        <v>4.2770228951202398</v>
      </c>
      <c r="M59" s="11">
        <f>'3'!M64/'3'!M59*100-100</f>
        <v>2.073442053256926</v>
      </c>
      <c r="N59" s="11">
        <f>'3'!N64/'3'!N59*100-100</f>
        <v>2.6306615021661344</v>
      </c>
      <c r="O59" s="11">
        <f>'3'!O64/'3'!O59*100-100</f>
        <v>0.95815280388487167</v>
      </c>
      <c r="P59" s="11">
        <f>'3'!P64/'3'!P59*100-100</f>
        <v>3.6413712626083736</v>
      </c>
      <c r="Q59" s="11">
        <f>'3'!Q64/'3'!Q59*100-100</f>
        <v>6.4309383975003271</v>
      </c>
      <c r="R59" s="11">
        <f>'3'!R64/'3'!R59*100-100</f>
        <v>3.6029842197656308</v>
      </c>
      <c r="S59" s="11">
        <f>'3'!S64/'3'!S59*100-100</f>
        <v>7.3851073877164879</v>
      </c>
      <c r="T59" s="11">
        <f>'3'!T64/'3'!T59*100-100</f>
        <v>2.8789266461430856</v>
      </c>
      <c r="U59" s="17"/>
    </row>
    <row r="60" spans="1:21" ht="20.100000000000001" customHeight="1" x14ac:dyDescent="0.15">
      <c r="A60" s="19" t="s">
        <v>41</v>
      </c>
      <c r="B60" s="11">
        <f>'3'!B65/'3'!B60*100-100</f>
        <v>-0.94242544762639113</v>
      </c>
      <c r="C60" s="11">
        <f>'3'!C65/'3'!C60*100-100</f>
        <v>-3.7992430459419353</v>
      </c>
      <c r="D60" s="11">
        <f>'3'!D65/'3'!D60*100-100</f>
        <v>4.0561352604401293</v>
      </c>
      <c r="E60" s="11">
        <f>'3'!E65/'3'!E60*100-100</f>
        <v>8.7577187319544549</v>
      </c>
      <c r="F60" s="11">
        <f>'3'!F65/'3'!F60*100-100</f>
        <v>-3.6535779429927118</v>
      </c>
      <c r="G60" s="11">
        <f>'3'!G65/'3'!G60*100-100</f>
        <v>4.5484697341299238</v>
      </c>
      <c r="H60" s="11">
        <f>'3'!H65/'3'!H60*100-100</f>
        <v>4.6181917636017857</v>
      </c>
      <c r="I60" s="11">
        <f>'3'!I65/'3'!I60*100-100</f>
        <v>2.2141042640662931</v>
      </c>
      <c r="J60" s="11">
        <f>'3'!J65/'3'!J60*100-100</f>
        <v>6.5441372081821498</v>
      </c>
      <c r="K60" s="11">
        <f>'3'!K65/'3'!K60*100-100</f>
        <v>6.5226435367774087</v>
      </c>
      <c r="L60" s="11">
        <f>'3'!L65/'3'!L60*100-100</f>
        <v>4.6751904344540947</v>
      </c>
      <c r="M60" s="11">
        <f>'3'!M65/'3'!M60*100-100</f>
        <v>2.7249538298594445</v>
      </c>
      <c r="N60" s="11">
        <f>'3'!N65/'3'!N60*100-100</f>
        <v>5.0956029947442119</v>
      </c>
      <c r="O60" s="11">
        <f>'3'!O65/'3'!O60*100-100</f>
        <v>1.0181806989949109</v>
      </c>
      <c r="P60" s="11">
        <f>'3'!P65/'3'!P60*100-100</f>
        <v>2.7054285903963944</v>
      </c>
      <c r="Q60" s="11">
        <f>'3'!Q65/'3'!Q60*100-100</f>
        <v>7.3521927357974306</v>
      </c>
      <c r="R60" s="11">
        <f>'3'!R65/'3'!R60*100-100</f>
        <v>4.3342042477096498</v>
      </c>
      <c r="S60" s="11">
        <f>'3'!S65/'3'!S60*100-100</f>
        <v>8.5907739951695135</v>
      </c>
      <c r="T60" s="11">
        <f>'3'!T65/'3'!T60*100-100</f>
        <v>3.7335221515138954</v>
      </c>
      <c r="U60" s="17"/>
    </row>
    <row r="61" spans="1:21" ht="20.100000000000001" customHeight="1" x14ac:dyDescent="0.15">
      <c r="A61" s="19" t="s">
        <v>42</v>
      </c>
      <c r="B61" s="11">
        <f>'3'!B66/'3'!B61*100-100</f>
        <v>0.22213305548091</v>
      </c>
      <c r="C61" s="11">
        <f>'3'!C66/'3'!C61*100-100</f>
        <v>-3.2728946030904069</v>
      </c>
      <c r="D61" s="11">
        <f>'3'!D66/'3'!D61*100-100</f>
        <v>2.9630250145347077</v>
      </c>
      <c r="E61" s="11">
        <f>'3'!E66/'3'!E61*100-100</f>
        <v>3.8422263275953412</v>
      </c>
      <c r="F61" s="11">
        <f>'3'!F66/'3'!F61*100-100</f>
        <v>1.5488209649014948</v>
      </c>
      <c r="G61" s="11">
        <f>'3'!G66/'3'!G61*100-100</f>
        <v>3.7458680896176304</v>
      </c>
      <c r="H61" s="11">
        <f>'3'!H66/'3'!H61*100-100</f>
        <v>2.9533870488312743</v>
      </c>
      <c r="I61" s="11">
        <f>'3'!I66/'3'!I61*100-100</f>
        <v>5.903385132531767</v>
      </c>
      <c r="J61" s="11">
        <f>'3'!J66/'3'!J61*100-100</f>
        <v>6.3767659815450202</v>
      </c>
      <c r="K61" s="11">
        <f>'3'!K66/'3'!K61*100-100</f>
        <v>9.8272022781321624</v>
      </c>
      <c r="L61" s="11">
        <f>'3'!L66/'3'!L61*100-100</f>
        <v>4.6349483822228734</v>
      </c>
      <c r="M61" s="11">
        <f>'3'!M66/'3'!M61*100-100</f>
        <v>2.5962144895788697</v>
      </c>
      <c r="N61" s="11">
        <f>'3'!N66/'3'!N61*100-100</f>
        <v>2.4865770529207651</v>
      </c>
      <c r="O61" s="11">
        <f>'3'!O66/'3'!O61*100-100</f>
        <v>1.129954187087705</v>
      </c>
      <c r="P61" s="11">
        <f>'3'!P66/'3'!P61*100-100</f>
        <v>3.3044700770706044</v>
      </c>
      <c r="Q61" s="11">
        <f>'3'!Q66/'3'!Q61*100-100</f>
        <v>6.3002882577042385</v>
      </c>
      <c r="R61" s="11">
        <f>'3'!R66/'3'!R61*100-100</f>
        <v>3.2531125165664605</v>
      </c>
      <c r="S61" s="11">
        <f>'3'!S66/'3'!S61*100-100</f>
        <v>5.3927546149844545</v>
      </c>
      <c r="T61" s="11">
        <f>'3'!T66/'3'!T61*100-100</f>
        <v>3.5141271337998887</v>
      </c>
      <c r="U61" s="17"/>
    </row>
    <row r="62" spans="1:21" ht="20.100000000000001" customHeight="1" x14ac:dyDescent="0.15">
      <c r="A62" s="19" t="s">
        <v>43</v>
      </c>
      <c r="B62" s="11">
        <f>'3'!B67/'3'!B62*100-100</f>
        <v>1.4824258992443191</v>
      </c>
      <c r="C62" s="11">
        <f>'3'!C67/'3'!C62*100-100</f>
        <v>13.936928336273311</v>
      </c>
      <c r="D62" s="12">
        <f>'3'!D67/'3'!D62*100-100</f>
        <v>2.4400908843537792</v>
      </c>
      <c r="E62" s="11">
        <f>'3'!E67/'3'!E62*100-100</f>
        <v>0.92758586040542923</v>
      </c>
      <c r="F62" s="12">
        <f>'3'!F67/'3'!F62*100-100</f>
        <v>3.8525455537607343</v>
      </c>
      <c r="G62" s="11">
        <f>'3'!G67/'3'!G62*100-100</f>
        <v>5.4566322090559822</v>
      </c>
      <c r="H62" s="11">
        <f>'3'!H67/'3'!H62*100-100</f>
        <v>3.5261479598458294</v>
      </c>
      <c r="I62" s="12">
        <f>'3'!I67/'3'!I62*100-100</f>
        <v>12.911339200164406</v>
      </c>
      <c r="J62" s="11">
        <f>'3'!J67/'3'!J62*100-100</f>
        <v>2.5775015347913239</v>
      </c>
      <c r="K62" s="12">
        <f>'3'!K67/'3'!K62*100-100</f>
        <v>10.131133375210368</v>
      </c>
      <c r="L62" s="11">
        <f>'3'!L67/'3'!L62*100-100</f>
        <v>4.7515911508876627</v>
      </c>
      <c r="M62" s="11">
        <f>'3'!M67/'3'!M62*100-100</f>
        <v>3.6612875654333834</v>
      </c>
      <c r="N62" s="11">
        <f>'3'!N67/'3'!N62*100-100</f>
        <v>4.7063005003635965</v>
      </c>
      <c r="O62" s="11">
        <f>'3'!O67/'3'!O62*100-100</f>
        <v>1.8314635604882596</v>
      </c>
      <c r="P62" s="11">
        <f>'3'!P67/'3'!P62*100-100</f>
        <v>4.0382557843326765</v>
      </c>
      <c r="Q62" s="11">
        <f>'3'!Q67/'3'!Q62*100-100</f>
        <v>7.6033163088529534</v>
      </c>
      <c r="R62" s="11">
        <f>'3'!R67/'3'!R62*100-100</f>
        <v>4.2443517968297186</v>
      </c>
      <c r="S62" s="11">
        <f>'3'!S67/'3'!S62*100-100</f>
        <v>6.2019204605256135</v>
      </c>
      <c r="T62" s="11">
        <f>'3'!T67/'3'!T62*100-100</f>
        <v>4.4674536711207509</v>
      </c>
      <c r="U62" s="17"/>
    </row>
    <row r="63" spans="1:21" ht="20.100000000000001" customHeight="1" x14ac:dyDescent="0.15">
      <c r="A63" s="20" t="s">
        <v>47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7"/>
    </row>
    <row r="64" spans="1:21" ht="20.100000000000001" customHeight="1" x14ac:dyDescent="0.15">
      <c r="A64" s="21" t="s">
        <v>12</v>
      </c>
      <c r="B64" s="14">
        <f>'3'!B69/'3'!B64*100-100</f>
        <v>0.5465006133637047</v>
      </c>
      <c r="C64" s="14">
        <f>'3'!C69/'3'!C64*100-100</f>
        <v>7.617257753442459</v>
      </c>
      <c r="D64" s="14">
        <f>'3'!D69/'3'!D64*100-100</f>
        <v>2.7455953597788891</v>
      </c>
      <c r="E64" s="14">
        <f>'3'!E69/'3'!E64*100-100</f>
        <v>6.9750641056548943</v>
      </c>
      <c r="F64" s="14">
        <f>'3'!F69/'3'!F64*100-100</f>
        <v>5.8816236473980865</v>
      </c>
      <c r="G64" s="14">
        <f>'3'!G69/'3'!G64*100-100</f>
        <v>4.0985448648723946</v>
      </c>
      <c r="H64" s="14">
        <f>'3'!H69/'3'!H64*100-100</f>
        <v>3.7786646728508657</v>
      </c>
      <c r="I64" s="14">
        <f>'3'!I69/'3'!I64*100-100</f>
        <v>3.3397590797631835</v>
      </c>
      <c r="J64" s="14">
        <f>'3'!J69/'3'!J64*100-100</f>
        <v>5.6534692797880695</v>
      </c>
      <c r="K64" s="14">
        <f>'3'!K69/'3'!K64*100-100</f>
        <v>7.5901687705440395</v>
      </c>
      <c r="L64" s="14">
        <f>'3'!L69/'3'!L64*100-100</f>
        <v>4.330466036370666</v>
      </c>
      <c r="M64" s="14">
        <f>'3'!M69/'3'!M64*100-100</f>
        <v>5.4694097622364666</v>
      </c>
      <c r="N64" s="14">
        <f>'3'!N69/'3'!N64*100-100</f>
        <v>5.6699098032342476</v>
      </c>
      <c r="O64" s="14">
        <f>'3'!O69/'3'!O64*100-100</f>
        <v>2.9548093535442206</v>
      </c>
      <c r="P64" s="14">
        <f>'3'!P69/'3'!P64*100-100</f>
        <v>4.2756240581496314</v>
      </c>
      <c r="Q64" s="14">
        <f>'3'!Q69/'3'!Q64*100-100</f>
        <v>4.9812035430171875</v>
      </c>
      <c r="R64" s="14">
        <f>'3'!R69/'3'!R64*100-100</f>
        <v>3.3048604338134169</v>
      </c>
      <c r="S64" s="14">
        <f>'3'!S69/'3'!S64*100-100</f>
        <v>3.9297316203100223</v>
      </c>
      <c r="T64" s="14">
        <f>'3'!T69/'3'!T64*100-100</f>
        <v>3.9505233508745761</v>
      </c>
      <c r="U64" s="17"/>
    </row>
    <row r="65" spans="1:21" ht="20.100000000000001" customHeight="1" x14ac:dyDescent="0.15">
      <c r="A65" s="21" t="s">
        <v>41</v>
      </c>
      <c r="B65" s="14">
        <f>'3'!B70/'3'!B65*100-100</f>
        <v>1.8086155964131052</v>
      </c>
      <c r="C65" s="14">
        <f>'3'!C70/'3'!C65*100-100</f>
        <v>7.0747296164276605</v>
      </c>
      <c r="D65" s="14">
        <f>'3'!D70/'3'!D65*100-100</f>
        <v>1.7856339344748449</v>
      </c>
      <c r="E65" s="14">
        <f>'3'!E70/'3'!E65*100-100</f>
        <v>5.8304490467391759</v>
      </c>
      <c r="F65" s="14">
        <f>'3'!F70/'3'!F65*100-100</f>
        <v>9.8737499126319506</v>
      </c>
      <c r="G65" s="14">
        <f>'3'!G70/'3'!G65*100-100</f>
        <v>3.7258508458726283</v>
      </c>
      <c r="H65" s="14">
        <f>'3'!H70/'3'!H65*100-100</f>
        <v>4.601447710239313</v>
      </c>
      <c r="I65" s="14">
        <f>'3'!I70/'3'!I65*100-100</f>
        <v>9.3556661803177548</v>
      </c>
      <c r="J65" s="14">
        <f>'3'!J70/'3'!J65*100-100</f>
        <v>3.0794126134438216</v>
      </c>
      <c r="K65" s="14">
        <f>'3'!K70/'3'!K65*100-100</f>
        <v>9.13610444084199</v>
      </c>
      <c r="L65" s="14">
        <f>'3'!L70/'3'!L65*100-100</f>
        <v>4.4015043755934755</v>
      </c>
      <c r="M65" s="14">
        <f>'3'!M70/'3'!M65*100-100</f>
        <v>5.1897685942743834</v>
      </c>
      <c r="N65" s="14">
        <f>'3'!N70/'3'!N65*100-100</f>
        <v>4.5694951591819688</v>
      </c>
      <c r="O65" s="14">
        <f>'3'!O70/'3'!O65*100-100</f>
        <v>3.0817408682044913</v>
      </c>
      <c r="P65" s="14">
        <f>'3'!P70/'3'!P65*100-100</f>
        <v>2.4761947151514363</v>
      </c>
      <c r="Q65" s="14">
        <f>'3'!Q70/'3'!Q65*100-100</f>
        <v>0.52764185708764444</v>
      </c>
      <c r="R65" s="14">
        <f>'3'!R70/'3'!R65*100-100</f>
        <v>4.0371448732792032</v>
      </c>
      <c r="S65" s="14">
        <f>'3'!S70/'3'!S65*100-100</f>
        <v>4.5743308439204924</v>
      </c>
      <c r="T65" s="14">
        <f>'3'!T70/'3'!T65*100-100</f>
        <v>4.0684972488494111</v>
      </c>
      <c r="U65" s="17"/>
    </row>
    <row r="66" spans="1:21" ht="20.100000000000001" customHeight="1" x14ac:dyDescent="0.15">
      <c r="A66" s="21" t="s">
        <v>42</v>
      </c>
      <c r="B66" s="14">
        <f>'3'!B71/'3'!B66*100-100</f>
        <v>2.0613549239289171</v>
      </c>
      <c r="C66" s="14">
        <f>'3'!C71/'3'!C66*100-100</f>
        <v>-4.7965147480414316</v>
      </c>
      <c r="D66" s="14">
        <f>'3'!D71/'3'!D66*100-100</f>
        <v>2.7073313927106426</v>
      </c>
      <c r="E66" s="14">
        <f>'3'!E71/'3'!E66*100-100</f>
        <v>-1.250987245832718</v>
      </c>
      <c r="F66" s="14">
        <f>'3'!F71/'3'!F66*100-100</f>
        <v>9.1746044697455886</v>
      </c>
      <c r="G66" s="14">
        <f>'3'!G71/'3'!G66*100-100</f>
        <v>4.3342664408008318</v>
      </c>
      <c r="H66" s="14">
        <f>'3'!H71/'3'!H66*100-100</f>
        <v>5.2179817287189678</v>
      </c>
      <c r="I66" s="14">
        <f>'3'!I71/'3'!I66*100-100</f>
        <v>6.8182612238427964</v>
      </c>
      <c r="J66" s="14">
        <f>'3'!J71/'3'!J66*100-100</f>
        <v>4.2161214910174039</v>
      </c>
      <c r="K66" s="14">
        <f>'3'!K71/'3'!K66*100-100</f>
        <v>9.2108926908169622</v>
      </c>
      <c r="L66" s="14">
        <f>'3'!L71/'3'!L66*100-100</f>
        <v>4.2760634900809862</v>
      </c>
      <c r="M66" s="14">
        <f>'3'!M71/'3'!M66*100-100</f>
        <v>6.6628858701338345</v>
      </c>
      <c r="N66" s="14">
        <f>'3'!N71/'3'!N66*100-100</f>
        <v>4.7859384086449381</v>
      </c>
      <c r="O66" s="14">
        <f>'3'!O71/'3'!O66*100-100</f>
        <v>3.6113908388767868</v>
      </c>
      <c r="P66" s="14">
        <f>'3'!P71/'3'!P66*100-100</f>
        <v>2.140570736615004</v>
      </c>
      <c r="Q66" s="14">
        <f>'3'!Q71/'3'!Q66*100-100</f>
        <v>2.268163170593823</v>
      </c>
      <c r="R66" s="14">
        <f>'3'!R71/'3'!R66*100-100</f>
        <v>3.7300136581798</v>
      </c>
      <c r="S66" s="14">
        <f>'3'!S71/'3'!S66*100-100</f>
        <v>5.4243662030619078</v>
      </c>
      <c r="T66" s="14">
        <f>'3'!T71/'3'!T66*100-100</f>
        <v>4.2509885879867539</v>
      </c>
      <c r="U66" s="17"/>
    </row>
    <row r="67" spans="1:21" ht="20.100000000000001" hidden="1" customHeight="1" x14ac:dyDescent="0.15">
      <c r="A67" s="21" t="s">
        <v>43</v>
      </c>
      <c r="B67" s="14" t="e">
        <f>'3'!B72/'3'!B67*100-100</f>
        <v>#N/A</v>
      </c>
      <c r="C67" s="14" t="e">
        <f>'3'!C72/'3'!C67*100-100</f>
        <v>#N/A</v>
      </c>
      <c r="D67" s="14" t="e">
        <f>'3'!D72/'3'!D67*100-100</f>
        <v>#N/A</v>
      </c>
      <c r="E67" s="14" t="e">
        <f>'3'!E72/'3'!E67*100-100</f>
        <v>#N/A</v>
      </c>
      <c r="F67" s="14" t="e">
        <f>'3'!F72/'3'!F67*100-100</f>
        <v>#N/A</v>
      </c>
      <c r="G67" s="14" t="e">
        <f>'3'!G72/'3'!G67*100-100</f>
        <v>#N/A</v>
      </c>
      <c r="H67" s="14" t="e">
        <f>'3'!H72/'3'!H67*100-100</f>
        <v>#N/A</v>
      </c>
      <c r="I67" s="14" t="e">
        <f>'3'!I72/'3'!I67*100-100</f>
        <v>#N/A</v>
      </c>
      <c r="J67" s="14" t="e">
        <f>'3'!J72/'3'!J67*100-100</f>
        <v>#N/A</v>
      </c>
      <c r="K67" s="14" t="e">
        <f>'3'!K72/'3'!K67*100-100</f>
        <v>#N/A</v>
      </c>
      <c r="L67" s="14" t="e">
        <f>'3'!L72/'3'!L67*100-100</f>
        <v>#N/A</v>
      </c>
      <c r="M67" s="14" t="e">
        <f>'3'!M72/'3'!M67*100-100</f>
        <v>#N/A</v>
      </c>
      <c r="N67" s="14" t="e">
        <f>'3'!N72/'3'!N67*100-100</f>
        <v>#N/A</v>
      </c>
      <c r="O67" s="14" t="e">
        <f>'3'!O72/'3'!O67*100-100</f>
        <v>#N/A</v>
      </c>
      <c r="P67" s="14" t="e">
        <f>'3'!P72/'3'!P67*100-100</f>
        <v>#N/A</v>
      </c>
      <c r="Q67" s="14" t="e">
        <f>'3'!Q72/'3'!Q67*100-100</f>
        <v>#N/A</v>
      </c>
      <c r="R67" s="14" t="e">
        <f>'3'!R72/'3'!R67*100-100</f>
        <v>#N/A</v>
      </c>
      <c r="S67" s="14" t="e">
        <f>'3'!S72/'3'!S67*100-100</f>
        <v>#N/A</v>
      </c>
      <c r="T67" s="14" t="e">
        <f>'3'!T72/'3'!T67*100-100</f>
        <v>#N/A</v>
      </c>
      <c r="U67" s="17"/>
    </row>
    <row r="68" spans="1:21" ht="20.100000000000001" hidden="1" customHeight="1" x14ac:dyDescent="0.15">
      <c r="A68" s="22">
        <v>2026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7"/>
    </row>
    <row r="69" spans="1:21" ht="20.100000000000001" hidden="1" customHeight="1" x14ac:dyDescent="0.15">
      <c r="A69" s="19" t="s">
        <v>12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7"/>
    </row>
    <row r="70" spans="1:21" ht="20.100000000000001" hidden="1" customHeight="1" x14ac:dyDescent="0.15">
      <c r="A70" s="19" t="s">
        <v>41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7"/>
    </row>
    <row r="71" spans="1:21" ht="20.100000000000001" hidden="1" customHeight="1" x14ac:dyDescent="0.15">
      <c r="A71" s="19" t="s">
        <v>42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7"/>
    </row>
    <row r="72" spans="1:21" ht="20.100000000000001" hidden="1" customHeight="1" x14ac:dyDescent="0.15">
      <c r="A72" s="19" t="s">
        <v>43</v>
      </c>
      <c r="B72" s="11"/>
      <c r="C72" s="11"/>
      <c r="D72" s="12"/>
      <c r="E72" s="11"/>
      <c r="F72" s="12"/>
      <c r="G72" s="11"/>
      <c r="H72" s="11"/>
      <c r="I72" s="12"/>
      <c r="J72" s="11"/>
      <c r="K72" s="12"/>
      <c r="L72" s="11"/>
      <c r="M72" s="11"/>
      <c r="N72" s="11"/>
      <c r="O72" s="11"/>
      <c r="P72" s="11"/>
      <c r="Q72" s="11"/>
      <c r="R72" s="11"/>
      <c r="S72" s="11"/>
      <c r="T72" s="11"/>
      <c r="U72" s="17"/>
    </row>
    <row r="73" spans="1:21" ht="20.100000000000001" hidden="1" customHeight="1" x14ac:dyDescent="0.15">
      <c r="A73" s="20">
        <v>2027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7"/>
    </row>
    <row r="74" spans="1:21" ht="20.100000000000001" hidden="1" customHeight="1" x14ac:dyDescent="0.15">
      <c r="A74" s="21" t="s">
        <v>12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7"/>
    </row>
    <row r="75" spans="1:21" ht="20.100000000000001" hidden="1" customHeight="1" x14ac:dyDescent="0.15">
      <c r="A75" s="21" t="s">
        <v>41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7"/>
    </row>
    <row r="76" spans="1:21" ht="20.100000000000001" hidden="1" customHeight="1" x14ac:dyDescent="0.15">
      <c r="A76" s="21" t="s">
        <v>42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7"/>
    </row>
    <row r="77" spans="1:21" ht="20.100000000000001" hidden="1" customHeight="1" x14ac:dyDescent="0.15">
      <c r="A77" s="21" t="s">
        <v>43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7"/>
    </row>
    <row r="78" spans="1:21" ht="20.100000000000001" hidden="1" customHeight="1" x14ac:dyDescent="0.15">
      <c r="A78" s="22">
        <v>2028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7"/>
    </row>
    <row r="79" spans="1:21" ht="20.100000000000001" hidden="1" customHeight="1" x14ac:dyDescent="0.15">
      <c r="A79" s="19" t="s">
        <v>12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7"/>
    </row>
    <row r="80" spans="1:21" ht="20.100000000000001" hidden="1" customHeight="1" x14ac:dyDescent="0.15">
      <c r="A80" s="19" t="s">
        <v>41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7"/>
    </row>
    <row r="81" spans="1:21" ht="20.100000000000001" hidden="1" customHeight="1" x14ac:dyDescent="0.15">
      <c r="A81" s="19" t="s">
        <v>42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7"/>
    </row>
    <row r="82" spans="1:21" ht="20.100000000000001" hidden="1" customHeight="1" x14ac:dyDescent="0.15">
      <c r="A82" s="19" t="s">
        <v>43</v>
      </c>
      <c r="B82" s="11"/>
      <c r="C82" s="11"/>
      <c r="D82" s="12"/>
      <c r="E82" s="11"/>
      <c r="F82" s="12"/>
      <c r="G82" s="11"/>
      <c r="H82" s="11"/>
      <c r="I82" s="12"/>
      <c r="J82" s="11"/>
      <c r="K82" s="12"/>
      <c r="L82" s="11"/>
      <c r="M82" s="11"/>
      <c r="N82" s="11"/>
      <c r="O82" s="11"/>
      <c r="P82" s="11"/>
      <c r="Q82" s="11"/>
      <c r="R82" s="11"/>
      <c r="S82" s="11"/>
      <c r="T82" s="11"/>
      <c r="U82" s="17"/>
    </row>
    <row r="83" spans="1:21" ht="20.100000000000001" hidden="1" customHeight="1" x14ac:dyDescent="0.15">
      <c r="A83" s="20">
        <v>2029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7"/>
    </row>
    <row r="84" spans="1:21" ht="20.100000000000001" hidden="1" customHeight="1" x14ac:dyDescent="0.15">
      <c r="A84" s="21" t="s">
        <v>12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7"/>
    </row>
    <row r="85" spans="1:21" ht="20.100000000000001" hidden="1" customHeight="1" x14ac:dyDescent="0.15">
      <c r="A85" s="21" t="s">
        <v>41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7"/>
    </row>
    <row r="86" spans="1:21" ht="20.100000000000001" hidden="1" customHeight="1" x14ac:dyDescent="0.15">
      <c r="A86" s="21" t="s">
        <v>42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7"/>
    </row>
    <row r="87" spans="1:21" ht="20.100000000000001" hidden="1" customHeight="1" x14ac:dyDescent="0.15">
      <c r="A87" s="21" t="s">
        <v>43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7"/>
    </row>
    <row r="88" spans="1:21" ht="20.100000000000001" hidden="1" customHeight="1" x14ac:dyDescent="0.15">
      <c r="A88" s="22">
        <v>2030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7"/>
    </row>
    <row r="89" spans="1:21" ht="20.100000000000001" hidden="1" customHeight="1" x14ac:dyDescent="0.15">
      <c r="A89" s="19" t="s">
        <v>12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7"/>
    </row>
    <row r="90" spans="1:21" ht="20.100000000000001" hidden="1" customHeight="1" x14ac:dyDescent="0.15">
      <c r="A90" s="19" t="s">
        <v>41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7"/>
    </row>
    <row r="91" spans="1:21" ht="20.100000000000001" hidden="1" customHeight="1" x14ac:dyDescent="0.15">
      <c r="A91" s="19" t="s">
        <v>42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7"/>
    </row>
    <row r="92" spans="1:21" ht="20.100000000000001" hidden="1" customHeight="1" x14ac:dyDescent="0.15">
      <c r="A92" s="33" t="s">
        <v>43</v>
      </c>
      <c r="B92" s="34"/>
      <c r="C92" s="34"/>
      <c r="D92" s="35"/>
      <c r="E92" s="34"/>
      <c r="F92" s="35"/>
      <c r="G92" s="34"/>
      <c r="H92" s="34"/>
      <c r="I92" s="35"/>
      <c r="J92" s="34"/>
      <c r="K92" s="35"/>
      <c r="L92" s="34"/>
      <c r="M92" s="34"/>
      <c r="N92" s="34"/>
      <c r="O92" s="34"/>
      <c r="P92" s="34"/>
      <c r="Q92" s="34"/>
      <c r="R92" s="34"/>
      <c r="S92" s="34"/>
      <c r="T92" s="34"/>
      <c r="U92" s="17"/>
    </row>
    <row r="93" spans="1:21" ht="13.15" customHeight="1" x14ac:dyDescent="0.35">
      <c r="A93" s="50" t="s">
        <v>48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2"/>
    </row>
    <row r="94" spans="1:21" ht="13.15" customHeight="1" x14ac:dyDescent="0.35">
      <c r="A94" s="53" t="s">
        <v>49</v>
      </c>
    </row>
    <row r="96" spans="1:21" ht="14.1" customHeight="1" x14ac:dyDescent="0.35"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</row>
    <row r="97" spans="1:21" ht="14.1" customHeight="1" x14ac:dyDescent="0.25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38"/>
      <c r="U97" s="41"/>
    </row>
    <row r="98" spans="1:21" ht="14.1" customHeight="1" x14ac:dyDescent="0.15">
      <c r="A98" s="58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</row>
    <row r="99" spans="1:21" ht="15.75" customHeight="1" x14ac:dyDescent="0.35">
      <c r="A99" s="42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1" ht="14.1" customHeight="1" x14ac:dyDescent="0.15">
      <c r="A100" s="18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</row>
    <row r="101" spans="1:21" ht="14.1" customHeight="1" x14ac:dyDescent="0.15">
      <c r="A101" s="18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</row>
    <row r="102" spans="1:21" ht="14.1" customHeight="1" x14ac:dyDescent="0.15">
      <c r="A102" s="18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</row>
    <row r="103" spans="1:21" ht="14.1" customHeight="1" x14ac:dyDescent="0.15">
      <c r="A103" s="18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</row>
    <row r="104" spans="1:21" ht="14.1" customHeight="1" x14ac:dyDescent="0.15">
      <c r="A104" s="18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</row>
    <row r="105" spans="1:21" ht="14.1" customHeight="1" x14ac:dyDescent="0.15">
      <c r="A105" s="18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</row>
    <row r="106" spans="1:21" ht="14.1" customHeight="1" x14ac:dyDescent="0.15">
      <c r="A106" s="61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</row>
    <row r="107" spans="1:21" ht="14.1" customHeight="1" x14ac:dyDescent="0.15">
      <c r="A107" s="61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</row>
    <row r="108" spans="1:21" ht="14.1" customHeight="1" x14ac:dyDescent="0.15">
      <c r="A108" s="18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</row>
    <row r="109" spans="1:21" ht="14.1" customHeight="1" x14ac:dyDescent="0.15">
      <c r="A109" s="18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</row>
    <row r="110" spans="1:21" ht="14.1" customHeight="1" x14ac:dyDescent="0.15">
      <c r="A110" s="18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</row>
    <row r="111" spans="1:21" ht="14.1" customHeight="1" x14ac:dyDescent="0.15">
      <c r="A111" s="18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</row>
    <row r="112" spans="1:21" ht="14.1" customHeight="1" x14ac:dyDescent="0.15">
      <c r="A112" s="18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</row>
    <row r="113" spans="1:20" ht="14.1" customHeight="1" x14ac:dyDescent="0.15">
      <c r="A113" s="18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</row>
    <row r="114" spans="1:20" ht="14.1" customHeight="1" x14ac:dyDescent="0.15">
      <c r="A114" s="18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</row>
    <row r="115" spans="1:20" ht="14.1" customHeight="1" x14ac:dyDescent="0.15">
      <c r="A115" s="18"/>
      <c r="B115" s="60"/>
      <c r="C115" s="60"/>
      <c r="D115" s="60"/>
      <c r="E115" s="60"/>
      <c r="F115" s="60"/>
      <c r="G115" s="60"/>
      <c r="H115" s="63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</row>
    <row r="116" spans="1:20" ht="14.1" customHeight="1" x14ac:dyDescent="0.15">
      <c r="A116" s="18"/>
      <c r="B116" s="60"/>
      <c r="C116" s="60"/>
      <c r="D116" s="60"/>
      <c r="E116" s="60"/>
      <c r="F116" s="60"/>
      <c r="G116" s="60"/>
      <c r="H116" s="63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</row>
    <row r="117" spans="1:20" ht="14.1" customHeight="1" x14ac:dyDescent="0.15">
      <c r="A117" s="61"/>
      <c r="B117" s="62"/>
      <c r="C117" s="62"/>
      <c r="D117" s="62"/>
      <c r="E117" s="62"/>
      <c r="F117" s="62"/>
      <c r="G117" s="62"/>
      <c r="H117" s="64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</row>
    <row r="118" spans="1:20" ht="14.1" customHeight="1" x14ac:dyDescent="0.15">
      <c r="A118" s="61"/>
      <c r="B118" s="62"/>
      <c r="C118" s="62"/>
      <c r="D118" s="62"/>
      <c r="E118" s="62"/>
      <c r="F118" s="62"/>
      <c r="G118" s="62"/>
      <c r="H118" s="64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</row>
    <row r="119" spans="1:20" ht="14.1" customHeight="1" x14ac:dyDescent="0.15">
      <c r="A119" s="61"/>
      <c r="B119" s="62"/>
      <c r="C119" s="62"/>
      <c r="D119" s="62"/>
      <c r="E119" s="62"/>
      <c r="F119" s="62"/>
      <c r="G119" s="62"/>
      <c r="H119" s="64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</row>
    <row r="120" spans="1:20" ht="14.1" customHeight="1" x14ac:dyDescent="0.15">
      <c r="A120" s="61"/>
      <c r="B120" s="62"/>
      <c r="C120" s="62"/>
      <c r="D120" s="62"/>
      <c r="E120" s="62"/>
      <c r="F120" s="62"/>
      <c r="G120" s="62"/>
      <c r="H120" s="64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</row>
    <row r="121" spans="1:20" ht="14.1" customHeight="1" x14ac:dyDescent="0.15">
      <c r="A121" s="61"/>
      <c r="B121" s="62"/>
      <c r="C121" s="62"/>
      <c r="D121" s="62"/>
      <c r="E121" s="62"/>
      <c r="F121" s="62"/>
      <c r="G121" s="62"/>
      <c r="H121" s="64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</row>
  </sheetData>
  <mergeCells count="7">
    <mergeCell ref="A1:T1"/>
    <mergeCell ref="A2:T2"/>
    <mergeCell ref="A3:T3"/>
    <mergeCell ref="A4:T4"/>
    <mergeCell ref="A6:A7"/>
    <mergeCell ref="S6:S7"/>
    <mergeCell ref="T6:T7"/>
  </mergeCells>
  <printOptions horizontalCentered="1" verticalCentered="1"/>
  <pageMargins left="0" right="0" top="0" bottom="0" header="0" footer="0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2C646-CB86-46B6-88DE-12920BBBCFF4}">
  <sheetPr>
    <tabColor rgb="FF00B0F0"/>
    <pageSetUpPr fitToPage="1"/>
  </sheetPr>
  <dimension ref="A1:T108"/>
  <sheetViews>
    <sheetView showGridLines="0" zoomScaleNormal="100" zoomScaleSheetLayoutView="100" workbookViewId="0">
      <pane xSplit="1" ySplit="6" topLeftCell="B7" activePane="bottomRight" state="frozen"/>
      <selection sqref="A1:T1"/>
      <selection pane="topRight" sqref="A1:T1"/>
      <selection pane="bottomLeft" sqref="A1:T1"/>
      <selection pane="bottomRight" sqref="A1:I1"/>
    </sheetView>
  </sheetViews>
  <sheetFormatPr baseColWidth="10" defaultColWidth="11.42578125" defaultRowHeight="14.1" customHeight="1" x14ac:dyDescent="0.15"/>
  <cols>
    <col min="1" max="1" width="10.28515625" style="4" customWidth="1"/>
    <col min="2" max="9" width="13.5703125" style="4" customWidth="1"/>
    <col min="10" max="16384" width="11.42578125" style="4"/>
  </cols>
  <sheetData>
    <row r="1" spans="1:20" s="1" customFormat="1" ht="18.95" customHeight="1" x14ac:dyDescent="0.2">
      <c r="A1" s="90" t="s">
        <v>58</v>
      </c>
      <c r="B1" s="90"/>
      <c r="C1" s="90"/>
      <c r="D1" s="90"/>
      <c r="E1" s="90"/>
      <c r="F1" s="90"/>
      <c r="G1" s="90"/>
      <c r="H1" s="90"/>
      <c r="I1" s="90"/>
    </row>
    <row r="2" spans="1:20" s="1" customFormat="1" ht="18.95" customHeight="1" x14ac:dyDescent="0.2">
      <c r="A2" s="90" t="s">
        <v>59</v>
      </c>
      <c r="B2" s="90"/>
      <c r="C2" s="90"/>
      <c r="D2" s="90"/>
      <c r="E2" s="90"/>
      <c r="F2" s="90"/>
      <c r="G2" s="90"/>
      <c r="H2" s="90"/>
      <c r="I2" s="90"/>
    </row>
    <row r="3" spans="1:20" s="2" customFormat="1" ht="16.149999999999999" customHeight="1" x14ac:dyDescent="0.2">
      <c r="A3" s="91" t="str">
        <f>+'1'!A3:T3</f>
        <v>PERÍODO:  1T-2019  -  3T-2025</v>
      </c>
      <c r="B3" s="91"/>
      <c r="C3" s="91"/>
      <c r="D3" s="91"/>
      <c r="E3" s="91"/>
      <c r="F3" s="91"/>
      <c r="G3" s="91"/>
      <c r="H3" s="91"/>
      <c r="I3" s="91"/>
    </row>
    <row r="4" spans="1:20" s="2" customFormat="1" ht="16.149999999999999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</row>
    <row r="5" spans="1:20" ht="9.9499999999999993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20" s="68" customFormat="1" ht="90" customHeight="1" x14ac:dyDescent="0.45">
      <c r="A6" s="65" t="s">
        <v>4</v>
      </c>
      <c r="B6" s="66" t="s">
        <v>60</v>
      </c>
      <c r="C6" s="66" t="s">
        <v>61</v>
      </c>
      <c r="D6" s="66" t="s">
        <v>62</v>
      </c>
      <c r="E6" s="66" t="s">
        <v>63</v>
      </c>
      <c r="F6" s="66" t="s">
        <v>64</v>
      </c>
      <c r="G6" s="66" t="s">
        <v>65</v>
      </c>
      <c r="H6" s="66" t="s">
        <v>66</v>
      </c>
      <c r="I6" s="67" t="s">
        <v>67</v>
      </c>
    </row>
    <row r="7" spans="1:20" ht="20.100000000000001" hidden="1" customHeight="1" x14ac:dyDescent="0.15">
      <c r="A7" s="69">
        <v>2013</v>
      </c>
      <c r="B7" s="70">
        <v>356250.54830505641</v>
      </c>
      <c r="C7" s="70">
        <v>47001.124266590385</v>
      </c>
      <c r="D7" s="70">
        <f>SUM(D8:D11)</f>
        <v>403251.67257164675</v>
      </c>
      <c r="E7" s="70">
        <v>62834.591902600238</v>
      </c>
      <c r="F7" s="70">
        <v>3131.4471320740431</v>
      </c>
      <c r="G7" s="70">
        <v>91596.629184036836</v>
      </c>
      <c r="H7" s="70">
        <v>144431.12049050044</v>
      </c>
      <c r="I7" s="70">
        <v>416383.22029985744</v>
      </c>
      <c r="J7" s="29"/>
      <c r="K7" s="29"/>
      <c r="M7" s="29"/>
      <c r="N7" s="29"/>
      <c r="O7" s="29"/>
      <c r="P7" s="29"/>
      <c r="Q7" s="29"/>
      <c r="R7" s="29"/>
      <c r="S7" s="29"/>
      <c r="T7" s="29"/>
    </row>
    <row r="8" spans="1:20" s="18" customFormat="1" ht="20.100000000000001" hidden="1" customHeight="1" x14ac:dyDescent="0.15">
      <c r="A8" s="19" t="s">
        <v>12</v>
      </c>
      <c r="B8" s="11">
        <v>85731.610787916201</v>
      </c>
      <c r="C8" s="11">
        <v>9430.143974127408</v>
      </c>
      <c r="D8" s="11">
        <f t="shared" ref="D8:D63" si="0">+C8+B8</f>
        <v>95161.754762043609</v>
      </c>
      <c r="E8" s="11">
        <v>14521.321643617142</v>
      </c>
      <c r="F8" s="11">
        <v>4688.25065023349</v>
      </c>
      <c r="G8" s="11">
        <v>23778.565481225894</v>
      </c>
      <c r="H8" s="11">
        <v>34315.328941427826</v>
      </c>
      <c r="I8" s="11">
        <v>103834.56359569229</v>
      </c>
      <c r="J8" s="17"/>
      <c r="K8" s="17"/>
    </row>
    <row r="9" spans="1:20" s="18" customFormat="1" ht="20.100000000000001" hidden="1" customHeight="1" x14ac:dyDescent="0.15">
      <c r="A9" s="19" t="s">
        <v>41</v>
      </c>
      <c r="B9" s="11">
        <v>88630.942865951962</v>
      </c>
      <c r="C9" s="11">
        <v>11800.432439354512</v>
      </c>
      <c r="D9" s="11">
        <f t="shared" si="0"/>
        <v>100431.37530530647</v>
      </c>
      <c r="E9" s="11">
        <v>15653.602008509824</v>
      </c>
      <c r="F9" s="11">
        <v>-793.1598392241566</v>
      </c>
      <c r="G9" s="11">
        <v>23284.220110695547</v>
      </c>
      <c r="H9" s="11">
        <v>36399.447369130685</v>
      </c>
      <c r="I9" s="11">
        <v>102176.59021615703</v>
      </c>
      <c r="J9" s="17"/>
      <c r="K9" s="17"/>
    </row>
    <row r="10" spans="1:20" s="18" customFormat="1" ht="20.100000000000001" hidden="1" customHeight="1" x14ac:dyDescent="0.15">
      <c r="A10" s="19" t="s">
        <v>42</v>
      </c>
      <c r="B10" s="11">
        <v>89423.325593320158</v>
      </c>
      <c r="C10" s="11">
        <v>12004.062585015014</v>
      </c>
      <c r="D10" s="11">
        <f t="shared" si="0"/>
        <v>101427.38817833517</v>
      </c>
      <c r="E10" s="11">
        <v>16060.583632127018</v>
      </c>
      <c r="F10" s="11">
        <v>-403.60963783601818</v>
      </c>
      <c r="G10" s="11">
        <v>21766.353197062766</v>
      </c>
      <c r="H10" s="11">
        <v>36633.451190231492</v>
      </c>
      <c r="I10" s="11">
        <v>102217.26417945744</v>
      </c>
      <c r="J10" s="17"/>
      <c r="K10" s="17"/>
    </row>
    <row r="11" spans="1:20" s="18" customFormat="1" ht="20.100000000000001" hidden="1" customHeight="1" x14ac:dyDescent="0.15">
      <c r="A11" s="19" t="s">
        <v>43</v>
      </c>
      <c r="B11" s="11">
        <v>92464.669057868043</v>
      </c>
      <c r="C11" s="11">
        <v>13766.485268093456</v>
      </c>
      <c r="D11" s="11">
        <f t="shared" si="0"/>
        <v>106231.1543259615</v>
      </c>
      <c r="E11" s="11">
        <v>16599.08461834626</v>
      </c>
      <c r="F11" s="11">
        <v>-360.03404109927209</v>
      </c>
      <c r="G11" s="11">
        <v>22767.490395052628</v>
      </c>
      <c r="H11" s="11">
        <v>37082.892989710432</v>
      </c>
      <c r="I11" s="11">
        <v>108154.80230855069</v>
      </c>
      <c r="J11" s="17"/>
      <c r="K11" s="17"/>
    </row>
    <row r="12" spans="1:20" s="18" customFormat="1" ht="20.100000000000001" hidden="1" customHeight="1" x14ac:dyDescent="0.15">
      <c r="A12" s="20">
        <v>2014</v>
      </c>
      <c r="B12" s="13">
        <v>381426.23909023468</v>
      </c>
      <c r="C12" s="13">
        <v>50348.300348591809</v>
      </c>
      <c r="D12" s="13">
        <f>SUM(D13:D16)</f>
        <v>431774.53943882644</v>
      </c>
      <c r="E12" s="13">
        <v>67867.35536280759</v>
      </c>
      <c r="F12" s="13">
        <v>-450.07848828096928</v>
      </c>
      <c r="G12" s="13">
        <v>97268.259775824379</v>
      </c>
      <c r="H12" s="13">
        <v>149133.74986907002</v>
      </c>
      <c r="I12" s="13">
        <v>447326.3262201075</v>
      </c>
      <c r="J12" s="17"/>
      <c r="K12" s="17"/>
      <c r="M12" s="17"/>
      <c r="N12" s="17"/>
      <c r="O12" s="17"/>
      <c r="P12" s="17"/>
      <c r="Q12" s="17"/>
      <c r="R12" s="17"/>
      <c r="S12" s="17"/>
      <c r="T12" s="17"/>
    </row>
    <row r="13" spans="1:20" s="18" customFormat="1" ht="20.100000000000001" hidden="1" customHeight="1" x14ac:dyDescent="0.15">
      <c r="A13" s="21" t="s">
        <v>12</v>
      </c>
      <c r="B13" s="14">
        <v>91248.715806737629</v>
      </c>
      <c r="C13" s="14">
        <v>10326.90445117325</v>
      </c>
      <c r="D13" s="14">
        <f t="shared" si="0"/>
        <v>101575.62025791088</v>
      </c>
      <c r="E13" s="14">
        <v>15781.525679113787</v>
      </c>
      <c r="F13" s="14">
        <v>3443.6323981743381</v>
      </c>
      <c r="G13" s="14">
        <v>24335.802732665252</v>
      </c>
      <c r="H13" s="14">
        <v>35612.8638505079</v>
      </c>
      <c r="I13" s="14">
        <v>109523.71721735636</v>
      </c>
      <c r="J13" s="17"/>
      <c r="K13" s="17"/>
    </row>
    <row r="14" spans="1:20" s="18" customFormat="1" ht="20.100000000000001" hidden="1" customHeight="1" x14ac:dyDescent="0.15">
      <c r="A14" s="21" t="s">
        <v>41</v>
      </c>
      <c r="B14" s="14">
        <v>94483.355224443207</v>
      </c>
      <c r="C14" s="14">
        <v>12334.7911848686</v>
      </c>
      <c r="D14" s="14">
        <f t="shared" si="0"/>
        <v>106818.14640931181</v>
      </c>
      <c r="E14" s="14">
        <v>16955.547699586554</v>
      </c>
      <c r="F14" s="14">
        <v>-1433.2319587793145</v>
      </c>
      <c r="G14" s="14">
        <v>24870.081824571193</v>
      </c>
      <c r="H14" s="14">
        <v>37806.951545858406</v>
      </c>
      <c r="I14" s="14">
        <v>109403.59242883185</v>
      </c>
      <c r="J14" s="17"/>
      <c r="K14" s="17"/>
    </row>
    <row r="15" spans="1:20" s="18" customFormat="1" ht="20.100000000000001" hidden="1" customHeight="1" x14ac:dyDescent="0.15">
      <c r="A15" s="21" t="s">
        <v>42</v>
      </c>
      <c r="B15" s="14">
        <v>96950.876846475105</v>
      </c>
      <c r="C15" s="14">
        <v>12904.117796845549</v>
      </c>
      <c r="D15" s="14">
        <f t="shared" si="0"/>
        <v>109854.99464332065</v>
      </c>
      <c r="E15" s="14">
        <v>17134.954001054208</v>
      </c>
      <c r="F15" s="14">
        <v>-1726.1082277719177</v>
      </c>
      <c r="G15" s="14">
        <v>24269.485363893404</v>
      </c>
      <c r="H15" s="14">
        <v>38199.080303047085</v>
      </c>
      <c r="I15" s="14">
        <v>111334.24547744927</v>
      </c>
      <c r="J15" s="17"/>
      <c r="K15" s="17"/>
    </row>
    <row r="16" spans="1:20" s="18" customFormat="1" ht="20.100000000000001" hidden="1" customHeight="1" x14ac:dyDescent="0.15">
      <c r="A16" s="21" t="s">
        <v>43</v>
      </c>
      <c r="B16" s="14">
        <v>98743.291212578697</v>
      </c>
      <c r="C16" s="14">
        <v>14782.48691570441</v>
      </c>
      <c r="D16" s="14">
        <f t="shared" si="0"/>
        <v>113525.77812828311</v>
      </c>
      <c r="E16" s="14">
        <v>17995.327983053037</v>
      </c>
      <c r="F16" s="14">
        <v>-734.3706999040752</v>
      </c>
      <c r="G16" s="14">
        <v>23792.889854694531</v>
      </c>
      <c r="H16" s="14">
        <v>37514.854169656624</v>
      </c>
      <c r="I16" s="14">
        <v>117064.77109646999</v>
      </c>
      <c r="J16" s="17"/>
      <c r="K16" s="17"/>
    </row>
    <row r="17" spans="1:20" s="18" customFormat="1" ht="20.100000000000001" hidden="1" customHeight="1" x14ac:dyDescent="0.15">
      <c r="A17" s="22">
        <v>2015</v>
      </c>
      <c r="B17" s="15">
        <v>401369.94281199179</v>
      </c>
      <c r="C17" s="15">
        <v>52781.92759674546</v>
      </c>
      <c r="D17" s="15">
        <f>SUM(D18:D21)</f>
        <v>454151.87040873728</v>
      </c>
      <c r="E17" s="15">
        <v>69102.237298612963</v>
      </c>
      <c r="F17" s="15">
        <v>1483.1649317975205</v>
      </c>
      <c r="G17" s="15">
        <v>94394.886253004894</v>
      </c>
      <c r="H17" s="15">
        <v>143109.33759096905</v>
      </c>
      <c r="I17" s="15">
        <v>476022.82130118355</v>
      </c>
      <c r="J17" s="17"/>
      <c r="K17" s="17"/>
      <c r="M17" s="17"/>
      <c r="N17" s="17"/>
      <c r="O17" s="17"/>
      <c r="P17" s="17"/>
      <c r="Q17" s="17"/>
      <c r="R17" s="17"/>
      <c r="S17" s="17"/>
      <c r="T17" s="17"/>
    </row>
    <row r="18" spans="1:20" s="18" customFormat="1" ht="20.100000000000001" hidden="1" customHeight="1" x14ac:dyDescent="0.15">
      <c r="A18" s="19" t="s">
        <v>12</v>
      </c>
      <c r="B18" s="11">
        <v>96635.612511329455</v>
      </c>
      <c r="C18" s="11">
        <v>11855.612166103974</v>
      </c>
      <c r="D18" s="11">
        <f t="shared" si="0"/>
        <v>108491.22467743343</v>
      </c>
      <c r="E18" s="11">
        <v>16063.272234297498</v>
      </c>
      <c r="F18" s="11">
        <v>3029.4071379854813</v>
      </c>
      <c r="G18" s="11">
        <v>24243.481385226285</v>
      </c>
      <c r="H18" s="11">
        <v>33930.110092880182</v>
      </c>
      <c r="I18" s="11">
        <v>117897.27534206252</v>
      </c>
      <c r="J18" s="17"/>
      <c r="K18" s="17"/>
    </row>
    <row r="19" spans="1:20" s="18" customFormat="1" ht="20.100000000000001" hidden="1" customHeight="1" x14ac:dyDescent="0.15">
      <c r="A19" s="19" t="s">
        <v>41</v>
      </c>
      <c r="B19" s="11">
        <v>98920.096490826923</v>
      </c>
      <c r="C19" s="11">
        <v>12492.362134486246</v>
      </c>
      <c r="D19" s="11">
        <f t="shared" si="0"/>
        <v>111412.45862531317</v>
      </c>
      <c r="E19" s="11">
        <v>16287.518308002383</v>
      </c>
      <c r="F19" s="11">
        <v>-576.71956700406747</v>
      </c>
      <c r="G19" s="11">
        <v>24496.684366869402</v>
      </c>
      <c r="H19" s="11">
        <v>35436.499721397551</v>
      </c>
      <c r="I19" s="11">
        <v>116183.44201178334</v>
      </c>
      <c r="J19" s="17"/>
      <c r="K19" s="17"/>
    </row>
    <row r="20" spans="1:20" s="18" customFormat="1" ht="20.100000000000001" hidden="1" customHeight="1" x14ac:dyDescent="0.15">
      <c r="A20" s="19" t="s">
        <v>42</v>
      </c>
      <c r="B20" s="11">
        <v>101467.0956369284</v>
      </c>
      <c r="C20" s="11">
        <v>13431.810868255196</v>
      </c>
      <c r="D20" s="11">
        <f t="shared" si="0"/>
        <v>114898.90650518359</v>
      </c>
      <c r="E20" s="11">
        <v>17793.53729232675</v>
      </c>
      <c r="F20" s="11">
        <v>-77.044562845076825</v>
      </c>
      <c r="G20" s="11">
        <v>23366.998748395217</v>
      </c>
      <c r="H20" s="11">
        <v>37265.867272145697</v>
      </c>
      <c r="I20" s="11">
        <v>118716.53071091478</v>
      </c>
      <c r="J20" s="17"/>
      <c r="K20" s="17"/>
    </row>
    <row r="21" spans="1:20" s="18" customFormat="1" ht="20.100000000000001" hidden="1" customHeight="1" x14ac:dyDescent="0.15">
      <c r="A21" s="19" t="s">
        <v>43</v>
      </c>
      <c r="B21" s="11">
        <v>104347.13817290701</v>
      </c>
      <c r="C21" s="11">
        <v>15002.142427900038</v>
      </c>
      <c r="D21" s="11">
        <f t="shared" si="0"/>
        <v>119349.28060080705</v>
      </c>
      <c r="E21" s="11">
        <v>18957.909463986329</v>
      </c>
      <c r="F21" s="11">
        <v>-892.47807633881644</v>
      </c>
      <c r="G21" s="11">
        <v>22287.721752513979</v>
      </c>
      <c r="H21" s="11">
        <v>36476.860504545621</v>
      </c>
      <c r="I21" s="11">
        <v>123225.5732364229</v>
      </c>
      <c r="J21" s="17"/>
      <c r="K21" s="17"/>
    </row>
    <row r="22" spans="1:20" s="18" customFormat="1" ht="20.100000000000001" hidden="1" customHeight="1" x14ac:dyDescent="0.15">
      <c r="A22" s="20">
        <v>2016</v>
      </c>
      <c r="B22" s="13">
        <v>424513.91453215911</v>
      </c>
      <c r="C22" s="13">
        <v>52410.748506940799</v>
      </c>
      <c r="D22" s="13">
        <f>SUM(D23:D26)</f>
        <v>476924.66303909989</v>
      </c>
      <c r="E22" s="13">
        <v>69636.256065417925</v>
      </c>
      <c r="F22" s="13">
        <v>-48.936655157154405</v>
      </c>
      <c r="G22" s="13">
        <v>94140.828174135051</v>
      </c>
      <c r="H22" s="13">
        <v>138651.10637605554</v>
      </c>
      <c r="I22" s="13">
        <v>502001.70424744015</v>
      </c>
      <c r="J22" s="17"/>
      <c r="K22" s="17"/>
      <c r="M22" s="17"/>
      <c r="N22" s="17"/>
      <c r="O22" s="17"/>
      <c r="P22" s="17"/>
      <c r="Q22" s="17"/>
      <c r="R22" s="17"/>
      <c r="S22" s="17"/>
      <c r="T22" s="17"/>
    </row>
    <row r="23" spans="1:20" s="18" customFormat="1" ht="20.100000000000001" hidden="1" customHeight="1" x14ac:dyDescent="0.15">
      <c r="A23" s="21" t="s">
        <v>12</v>
      </c>
      <c r="B23" s="14">
        <v>102827.45311863284</v>
      </c>
      <c r="C23" s="14">
        <v>11252.324221736008</v>
      </c>
      <c r="D23" s="14">
        <f t="shared" si="0"/>
        <v>114079.77734036885</v>
      </c>
      <c r="E23" s="14">
        <v>16061.272323328089</v>
      </c>
      <c r="F23" s="14">
        <v>2120.7419393101727</v>
      </c>
      <c r="G23" s="14">
        <v>23867.370234932532</v>
      </c>
      <c r="H23" s="14">
        <v>32290.618386579314</v>
      </c>
      <c r="I23" s="14">
        <v>123838.54345136032</v>
      </c>
      <c r="J23" s="17"/>
      <c r="K23" s="17"/>
    </row>
    <row r="24" spans="1:20" s="18" customFormat="1" ht="20.100000000000001" hidden="1" customHeight="1" x14ac:dyDescent="0.15">
      <c r="A24" s="21" t="s">
        <v>41</v>
      </c>
      <c r="B24" s="14">
        <v>105141.61409436088</v>
      </c>
      <c r="C24" s="14">
        <v>11552.849518594054</v>
      </c>
      <c r="D24" s="14">
        <f t="shared" si="0"/>
        <v>116694.46361295493</v>
      </c>
      <c r="E24" s="14">
        <v>17445.984364331747</v>
      </c>
      <c r="F24" s="14">
        <v>-95.804505754694247</v>
      </c>
      <c r="G24" s="14">
        <v>24118.640742197422</v>
      </c>
      <c r="H24" s="14">
        <v>35363.917351835073</v>
      </c>
      <c r="I24" s="14">
        <v>122799.36686189433</v>
      </c>
      <c r="J24" s="17"/>
      <c r="K24" s="17"/>
    </row>
    <row r="25" spans="1:20" s="18" customFormat="1" ht="20.100000000000001" hidden="1" customHeight="1" x14ac:dyDescent="0.15">
      <c r="A25" s="21" t="s">
        <v>42</v>
      </c>
      <c r="B25" s="14">
        <v>106775.97846061067</v>
      </c>
      <c r="C25" s="14">
        <v>13968.338718689702</v>
      </c>
      <c r="D25" s="14">
        <f t="shared" si="0"/>
        <v>120744.31717930037</v>
      </c>
      <c r="E25" s="14">
        <v>17127.936736557975</v>
      </c>
      <c r="F25" s="14">
        <v>-1326.7543132854005</v>
      </c>
      <c r="G25" s="14">
        <v>22703.146384888092</v>
      </c>
      <c r="H25" s="14">
        <v>34730.596443764043</v>
      </c>
      <c r="I25" s="14">
        <v>124518.04954369698</v>
      </c>
      <c r="J25" s="17"/>
      <c r="K25" s="17"/>
    </row>
    <row r="26" spans="1:20" s="18" customFormat="1" ht="20.100000000000001" hidden="1" customHeight="1" x14ac:dyDescent="0.15">
      <c r="A26" s="21" t="s">
        <v>43</v>
      </c>
      <c r="B26" s="14">
        <v>109768.86885855472</v>
      </c>
      <c r="C26" s="14">
        <v>15637.236047921031</v>
      </c>
      <c r="D26" s="14">
        <f t="shared" si="0"/>
        <v>125406.10490647575</v>
      </c>
      <c r="E26" s="14">
        <v>19001.062641200111</v>
      </c>
      <c r="F26" s="14">
        <v>-747.11977542723241</v>
      </c>
      <c r="G26" s="14">
        <v>23451.670812117012</v>
      </c>
      <c r="H26" s="14">
        <v>36265.974193877111</v>
      </c>
      <c r="I26" s="14">
        <v>130845.74439048854</v>
      </c>
      <c r="J26" s="17"/>
      <c r="K26" s="17"/>
    </row>
    <row r="27" spans="1:20" s="18" customFormat="1" ht="20.100000000000001" hidden="1" customHeight="1" x14ac:dyDescent="0.15">
      <c r="A27" s="22">
        <v>2017</v>
      </c>
      <c r="B27" s="15">
        <v>447059.54307099822</v>
      </c>
      <c r="C27" s="15">
        <v>55666.696890563391</v>
      </c>
      <c r="D27" s="15">
        <f>SUM(D28:D31)</f>
        <v>502726.23996156151</v>
      </c>
      <c r="E27" s="15">
        <v>71654.654484968545</v>
      </c>
      <c r="F27" s="15">
        <v>-70.145877664845557</v>
      </c>
      <c r="G27" s="15">
        <v>97377.790216995258</v>
      </c>
      <c r="H27" s="15">
        <v>145181.12451188156</v>
      </c>
      <c r="I27" s="15">
        <v>526507.41427397891</v>
      </c>
      <c r="J27" s="17"/>
      <c r="K27" s="17"/>
      <c r="M27" s="17"/>
      <c r="N27" s="17"/>
      <c r="O27" s="17"/>
      <c r="P27" s="17"/>
      <c r="Q27" s="17"/>
      <c r="R27" s="17"/>
      <c r="S27" s="17"/>
      <c r="T27" s="17"/>
    </row>
    <row r="28" spans="1:20" s="18" customFormat="1" ht="20.100000000000001" hidden="1" customHeight="1" x14ac:dyDescent="0.15">
      <c r="A28" s="19" t="s">
        <v>12</v>
      </c>
      <c r="B28" s="11">
        <v>108265.28522916388</v>
      </c>
      <c r="C28" s="11">
        <v>11742.319457054757</v>
      </c>
      <c r="D28" s="11">
        <f t="shared" si="0"/>
        <v>120007.60468621863</v>
      </c>
      <c r="E28" s="11">
        <v>16797.886460151974</v>
      </c>
      <c r="F28" s="11">
        <v>3619.7154169253731</v>
      </c>
      <c r="G28" s="11">
        <v>25904.65309529717</v>
      </c>
      <c r="H28" s="11">
        <v>34647.151260483712</v>
      </c>
      <c r="I28" s="11">
        <v>131682.70839810942</v>
      </c>
      <c r="J28" s="17"/>
      <c r="K28" s="17"/>
    </row>
    <row r="29" spans="1:20" s="18" customFormat="1" ht="20.100000000000001" hidden="1" customHeight="1" x14ac:dyDescent="0.15">
      <c r="A29" s="19" t="s">
        <v>41</v>
      </c>
      <c r="B29" s="11">
        <v>109436.68822627717</v>
      </c>
      <c r="C29" s="11">
        <v>11995.862819274458</v>
      </c>
      <c r="D29" s="11">
        <f t="shared" si="0"/>
        <v>121432.55104555163</v>
      </c>
      <c r="E29" s="11">
        <v>17179.231472040032</v>
      </c>
      <c r="F29" s="11">
        <v>-1096.8543845613381</v>
      </c>
      <c r="G29" s="11">
        <v>24993.888085373441</v>
      </c>
      <c r="H29" s="11">
        <v>34858.402264723045</v>
      </c>
      <c r="I29" s="11">
        <v>127650.41395368073</v>
      </c>
      <c r="J29" s="17"/>
      <c r="K29" s="17"/>
    </row>
    <row r="30" spans="1:20" s="18" customFormat="1" ht="20.100000000000001" hidden="1" customHeight="1" x14ac:dyDescent="0.15">
      <c r="A30" s="19" t="s">
        <v>42</v>
      </c>
      <c r="B30" s="11">
        <v>112095.83049571697</v>
      </c>
      <c r="C30" s="11">
        <v>14345.686656482567</v>
      </c>
      <c r="D30" s="11">
        <f t="shared" si="0"/>
        <v>126441.51715219954</v>
      </c>
      <c r="E30" s="11">
        <v>18703.369609381276</v>
      </c>
      <c r="F30" s="11">
        <v>-2080.490257551412</v>
      </c>
      <c r="G30" s="11">
        <v>23188.113005390664</v>
      </c>
      <c r="H30" s="11">
        <v>35960.840381928014</v>
      </c>
      <c r="I30" s="11">
        <v>130291.66912749206</v>
      </c>
      <c r="J30" s="17"/>
      <c r="K30" s="17"/>
    </row>
    <row r="31" spans="1:20" s="18" customFormat="1" ht="20.100000000000001" hidden="1" customHeight="1" x14ac:dyDescent="0.15">
      <c r="A31" s="19" t="s">
        <v>43</v>
      </c>
      <c r="B31" s="11">
        <v>117261.73911984015</v>
      </c>
      <c r="C31" s="11">
        <v>17582.827957751608</v>
      </c>
      <c r="D31" s="11">
        <f t="shared" si="0"/>
        <v>134844.56707759175</v>
      </c>
      <c r="E31" s="11">
        <v>18974.166943395263</v>
      </c>
      <c r="F31" s="11">
        <v>-512.5166524774686</v>
      </c>
      <c r="G31" s="11">
        <v>23291.13603093398</v>
      </c>
      <c r="H31" s="11">
        <v>39714.730604746801</v>
      </c>
      <c r="I31" s="11">
        <v>136882.62279469671</v>
      </c>
      <c r="J31" s="17"/>
      <c r="K31" s="17"/>
    </row>
    <row r="32" spans="1:20" s="18" customFormat="1" ht="20.100000000000001" hidden="1" customHeight="1" x14ac:dyDescent="0.15">
      <c r="A32" s="20">
        <v>2018</v>
      </c>
      <c r="B32" s="13">
        <v>472866.20720619924</v>
      </c>
      <c r="C32" s="13">
        <v>61313.556344057331</v>
      </c>
      <c r="D32" s="13">
        <f>SUM(D33:D36)</f>
        <v>534179.76355025661</v>
      </c>
      <c r="E32" s="13">
        <v>75514.79500824897</v>
      </c>
      <c r="F32" s="13">
        <v>521.21574681353241</v>
      </c>
      <c r="G32" s="13">
        <v>100179.85044330922</v>
      </c>
      <c r="H32" s="13">
        <v>159027.54261404817</v>
      </c>
      <c r="I32" s="13">
        <v>551368.08213458024</v>
      </c>
      <c r="J32" s="17"/>
      <c r="K32" s="17"/>
      <c r="M32" s="17"/>
      <c r="N32" s="17"/>
      <c r="O32" s="17"/>
      <c r="P32" s="17"/>
      <c r="Q32" s="17"/>
      <c r="R32" s="17"/>
      <c r="S32" s="17"/>
      <c r="T32" s="17"/>
    </row>
    <row r="33" spans="1:20" s="18" customFormat="1" ht="20.100000000000001" hidden="1" customHeight="1" x14ac:dyDescent="0.15">
      <c r="A33" s="21" t="s">
        <v>12</v>
      </c>
      <c r="B33" s="14">
        <v>113162.00459720005</v>
      </c>
      <c r="C33" s="14">
        <v>12759.075143998332</v>
      </c>
      <c r="D33" s="14">
        <f t="shared" si="0"/>
        <v>125921.07974119838</v>
      </c>
      <c r="E33" s="14">
        <v>17033.948600652016</v>
      </c>
      <c r="F33" s="14">
        <v>4209.823093412444</v>
      </c>
      <c r="G33" s="14">
        <v>25389.061067277242</v>
      </c>
      <c r="H33" s="14">
        <v>35608.777980422637</v>
      </c>
      <c r="I33" s="14">
        <v>136945.13452211744</v>
      </c>
      <c r="J33" s="17"/>
      <c r="K33" s="17"/>
    </row>
    <row r="34" spans="1:20" s="18" customFormat="1" ht="20.100000000000001" hidden="1" customHeight="1" x14ac:dyDescent="0.15">
      <c r="A34" s="21" t="s">
        <v>41</v>
      </c>
      <c r="B34" s="14">
        <v>115969.46838431699</v>
      </c>
      <c r="C34" s="14">
        <v>13812.86933985719</v>
      </c>
      <c r="D34" s="14">
        <f t="shared" si="0"/>
        <v>129782.33772417418</v>
      </c>
      <c r="E34" s="14">
        <v>18724.954030790446</v>
      </c>
      <c r="F34" s="14">
        <v>859.61174653401304</v>
      </c>
      <c r="G34" s="14">
        <v>25476.235728152904</v>
      </c>
      <c r="H34" s="14">
        <v>40255.526203987029</v>
      </c>
      <c r="I34" s="14">
        <v>134587.61302566453</v>
      </c>
      <c r="J34" s="17"/>
      <c r="K34" s="17"/>
    </row>
    <row r="35" spans="1:20" s="18" customFormat="1" ht="20.100000000000001" hidden="1" customHeight="1" x14ac:dyDescent="0.15">
      <c r="A35" s="21" t="s">
        <v>42</v>
      </c>
      <c r="B35" s="14">
        <v>119179.3117446168</v>
      </c>
      <c r="C35" s="14">
        <v>16109.407314552003</v>
      </c>
      <c r="D35" s="14">
        <f t="shared" si="0"/>
        <v>135288.7190591688</v>
      </c>
      <c r="E35" s="14">
        <v>19486.307480222367</v>
      </c>
      <c r="F35" s="14">
        <v>-2407.5151356829579</v>
      </c>
      <c r="G35" s="14">
        <v>24666.808708079716</v>
      </c>
      <c r="H35" s="14">
        <v>40584.923189521804</v>
      </c>
      <c r="I35" s="14">
        <v>136449.39692226614</v>
      </c>
      <c r="J35" s="17"/>
      <c r="K35" s="17"/>
    </row>
    <row r="36" spans="1:20" s="18" customFormat="1" ht="20.100000000000001" hidden="1" customHeight="1" x14ac:dyDescent="0.15">
      <c r="A36" s="21" t="s">
        <v>43</v>
      </c>
      <c r="B36" s="14">
        <v>124555.42248006542</v>
      </c>
      <c r="C36" s="14">
        <v>18632.204545649805</v>
      </c>
      <c r="D36" s="14">
        <f t="shared" si="0"/>
        <v>143187.62702571522</v>
      </c>
      <c r="E36" s="14">
        <v>20269.584896584151</v>
      </c>
      <c r="F36" s="14">
        <v>-2140.7039574499668</v>
      </c>
      <c r="G36" s="14">
        <v>24647.744939799366</v>
      </c>
      <c r="H36" s="14">
        <v>42578.315240116695</v>
      </c>
      <c r="I36" s="14">
        <v>143385.93766453207</v>
      </c>
      <c r="J36" s="17"/>
      <c r="K36" s="17"/>
    </row>
    <row r="37" spans="1:20" s="18" customFormat="1" ht="20.100000000000001" customHeight="1" x14ac:dyDescent="0.15">
      <c r="A37" s="22">
        <v>2019</v>
      </c>
      <c r="B37" s="15">
        <v>504020.59366948123</v>
      </c>
      <c r="C37" s="15">
        <v>65972.500932424431</v>
      </c>
      <c r="D37" s="15">
        <f>SUM(D38:D41)</f>
        <v>569993.09460190567</v>
      </c>
      <c r="E37" s="15">
        <v>85408.97491498568</v>
      </c>
      <c r="F37" s="15">
        <v>-293.75421391643954</v>
      </c>
      <c r="G37" s="15">
        <v>104610.21039157009</v>
      </c>
      <c r="H37" s="15">
        <v>165746.50581774695</v>
      </c>
      <c r="I37" s="15">
        <v>593972.01987679803</v>
      </c>
      <c r="J37" s="17"/>
      <c r="K37" s="17"/>
      <c r="M37" s="17"/>
      <c r="N37" s="17"/>
      <c r="O37" s="17"/>
      <c r="P37" s="17"/>
      <c r="Q37" s="17"/>
      <c r="R37" s="17"/>
      <c r="S37" s="17"/>
      <c r="T37" s="17"/>
    </row>
    <row r="38" spans="1:20" s="18" customFormat="1" ht="20.100000000000001" customHeight="1" x14ac:dyDescent="0.15">
      <c r="A38" s="19" t="s">
        <v>12</v>
      </c>
      <c r="B38" s="11">
        <v>121524.50473617286</v>
      </c>
      <c r="C38" s="11">
        <v>13664.83919106087</v>
      </c>
      <c r="D38" s="11">
        <f t="shared" si="0"/>
        <v>135189.34392723374</v>
      </c>
      <c r="E38" s="11">
        <v>18858.334999422743</v>
      </c>
      <c r="F38" s="11">
        <v>4173.7394603599578</v>
      </c>
      <c r="G38" s="11">
        <v>26350.634795593043</v>
      </c>
      <c r="H38" s="11">
        <v>39631.340015075693</v>
      </c>
      <c r="I38" s="11">
        <v>144940.7131675338</v>
      </c>
      <c r="J38" s="17"/>
      <c r="K38" s="17"/>
    </row>
    <row r="39" spans="1:20" s="18" customFormat="1" ht="20.100000000000001" customHeight="1" x14ac:dyDescent="0.15">
      <c r="A39" s="19" t="s">
        <v>41</v>
      </c>
      <c r="B39" s="11">
        <v>124209.38543731213</v>
      </c>
      <c r="C39" s="11">
        <v>14608.614343525645</v>
      </c>
      <c r="D39" s="11">
        <f t="shared" si="0"/>
        <v>138817.99978083777</v>
      </c>
      <c r="E39" s="11">
        <v>21780.637657826719</v>
      </c>
      <c r="F39" s="11">
        <v>-917.79208688840708</v>
      </c>
      <c r="G39" s="11">
        <v>26529.718079312253</v>
      </c>
      <c r="H39" s="11">
        <v>40851.335790695048</v>
      </c>
      <c r="I39" s="11">
        <v>145359.22764039331</v>
      </c>
      <c r="J39" s="17"/>
      <c r="K39" s="17"/>
    </row>
    <row r="40" spans="1:20" s="18" customFormat="1" ht="20.100000000000001" customHeight="1" x14ac:dyDescent="0.15">
      <c r="A40" s="19" t="s">
        <v>42</v>
      </c>
      <c r="B40" s="11">
        <v>126412.90053273455</v>
      </c>
      <c r="C40" s="11">
        <v>17509.37461542444</v>
      </c>
      <c r="D40" s="11">
        <f t="shared" si="0"/>
        <v>143922.27514815898</v>
      </c>
      <c r="E40" s="11">
        <v>21907.053211579383</v>
      </c>
      <c r="F40" s="11">
        <v>-2450.6858944831047</v>
      </c>
      <c r="G40" s="11">
        <v>25727.79726100804</v>
      </c>
      <c r="H40" s="11">
        <v>41482.81929191135</v>
      </c>
      <c r="I40" s="11">
        <v>147623.62043435193</v>
      </c>
      <c r="J40" s="17"/>
      <c r="K40" s="17"/>
    </row>
    <row r="41" spans="1:20" s="18" customFormat="1" ht="20.100000000000001" customHeight="1" x14ac:dyDescent="0.15">
      <c r="A41" s="19" t="s">
        <v>43</v>
      </c>
      <c r="B41" s="11">
        <v>131873.8029632617</v>
      </c>
      <c r="C41" s="11">
        <v>20189.672782413476</v>
      </c>
      <c r="D41" s="11">
        <f t="shared" si="0"/>
        <v>152063.47574567518</v>
      </c>
      <c r="E41" s="11">
        <v>22862.949046156835</v>
      </c>
      <c r="F41" s="11">
        <v>-1099.0156929048856</v>
      </c>
      <c r="G41" s="11">
        <v>26002.060255656754</v>
      </c>
      <c r="H41" s="11">
        <v>43781.010720064864</v>
      </c>
      <c r="I41" s="11">
        <v>156048.45863451902</v>
      </c>
      <c r="J41" s="17"/>
      <c r="K41" s="17"/>
    </row>
    <row r="42" spans="1:20" s="18" customFormat="1" ht="20.100000000000001" customHeight="1" x14ac:dyDescent="0.15">
      <c r="A42" s="20">
        <v>2020</v>
      </c>
      <c r="B42" s="13">
        <v>500987.56076107768</v>
      </c>
      <c r="C42" s="13">
        <v>68845.876220805629</v>
      </c>
      <c r="D42" s="13">
        <f>SUM(D43:D46)</f>
        <v>569833.43698188337</v>
      </c>
      <c r="E42" s="13">
        <v>82231.548531537614</v>
      </c>
      <c r="F42" s="13">
        <v>-1210.9114002724914</v>
      </c>
      <c r="G42" s="13">
        <v>98081.697134668648</v>
      </c>
      <c r="H42" s="13">
        <v>148813.27032531469</v>
      </c>
      <c r="I42" s="13">
        <v>600122.50092250248</v>
      </c>
      <c r="J42" s="17"/>
      <c r="K42" s="17"/>
      <c r="M42" s="17"/>
      <c r="N42" s="17"/>
      <c r="O42" s="17"/>
      <c r="P42" s="17"/>
      <c r="Q42" s="17"/>
      <c r="R42" s="17"/>
      <c r="S42" s="17"/>
      <c r="T42" s="17"/>
    </row>
    <row r="43" spans="1:20" s="18" customFormat="1" ht="20.100000000000001" customHeight="1" x14ac:dyDescent="0.15">
      <c r="A43" s="21" t="s">
        <v>12</v>
      </c>
      <c r="B43" s="14">
        <v>124473.04519419459</v>
      </c>
      <c r="C43" s="14">
        <v>14335.569872280927</v>
      </c>
      <c r="D43" s="14">
        <f t="shared" si="0"/>
        <v>138808.61506647553</v>
      </c>
      <c r="E43" s="14">
        <v>19353.205975206718</v>
      </c>
      <c r="F43" s="14">
        <v>4949.2035791499875</v>
      </c>
      <c r="G43" s="14">
        <v>27538.378390412548</v>
      </c>
      <c r="H43" s="14">
        <v>39435.206387244536</v>
      </c>
      <c r="I43" s="14">
        <v>151214.19662400024</v>
      </c>
      <c r="J43" s="17"/>
      <c r="K43" s="17"/>
    </row>
    <row r="44" spans="1:20" s="18" customFormat="1" ht="20.100000000000001" customHeight="1" x14ac:dyDescent="0.15">
      <c r="A44" s="21" t="s">
        <v>41</v>
      </c>
      <c r="B44" s="14">
        <v>113986.89802368691</v>
      </c>
      <c r="C44" s="14">
        <v>14899.82391484441</v>
      </c>
      <c r="D44" s="14">
        <f t="shared" si="0"/>
        <v>128886.72193853132</v>
      </c>
      <c r="E44" s="14">
        <v>18533.558810323942</v>
      </c>
      <c r="F44" s="14">
        <v>-1407.439602406602</v>
      </c>
      <c r="G44" s="14">
        <v>21895.373144290032</v>
      </c>
      <c r="H44" s="14">
        <v>31400.469340730535</v>
      </c>
      <c r="I44" s="14">
        <v>136507.74495000814</v>
      </c>
      <c r="J44" s="17"/>
      <c r="K44" s="17"/>
    </row>
    <row r="45" spans="1:20" s="18" customFormat="1" ht="20.100000000000001" customHeight="1" x14ac:dyDescent="0.15">
      <c r="A45" s="21" t="s">
        <v>42</v>
      </c>
      <c r="B45" s="14">
        <v>126711.62290748506</v>
      </c>
      <c r="C45" s="14">
        <v>17889.80449798179</v>
      </c>
      <c r="D45" s="14">
        <f t="shared" si="0"/>
        <v>144601.42740546685</v>
      </c>
      <c r="E45" s="14">
        <v>21288.223358435673</v>
      </c>
      <c r="F45" s="14">
        <v>-3387.4717795817601</v>
      </c>
      <c r="G45" s="14">
        <v>23306.817574837529</v>
      </c>
      <c r="H45" s="14">
        <v>35680.23392959257</v>
      </c>
      <c r="I45" s="14">
        <v>150128.76262956572</v>
      </c>
      <c r="J45" s="17"/>
      <c r="K45" s="17"/>
    </row>
    <row r="46" spans="1:20" s="18" customFormat="1" ht="20.100000000000001" customHeight="1" x14ac:dyDescent="0.15">
      <c r="A46" s="21" t="s">
        <v>43</v>
      </c>
      <c r="B46" s="14">
        <v>135815.99463571116</v>
      </c>
      <c r="C46" s="14">
        <v>21720.677935698503</v>
      </c>
      <c r="D46" s="14">
        <f t="shared" si="0"/>
        <v>157536.67257140967</v>
      </c>
      <c r="E46" s="14">
        <v>23056.560387571277</v>
      </c>
      <c r="F46" s="14">
        <v>-1365.203597434117</v>
      </c>
      <c r="G46" s="14">
        <v>25341.128025128535</v>
      </c>
      <c r="H46" s="14">
        <v>42297.360667747038</v>
      </c>
      <c r="I46" s="14">
        <v>162271.79671892832</v>
      </c>
      <c r="J46" s="17"/>
      <c r="K46" s="17"/>
    </row>
    <row r="47" spans="1:20" s="18" customFormat="1" ht="20.100000000000001" customHeight="1" x14ac:dyDescent="0.15">
      <c r="A47" s="22">
        <v>2021</v>
      </c>
      <c r="B47" s="15">
        <v>575153.6960803133</v>
      </c>
      <c r="C47" s="15">
        <v>75028.410823496291</v>
      </c>
      <c r="D47" s="15">
        <f>SUM(D48:D51)</f>
        <v>650182.10690380959</v>
      </c>
      <c r="E47" s="15">
        <v>107879.02041646416</v>
      </c>
      <c r="F47" s="15">
        <v>4246.9577968286139</v>
      </c>
      <c r="G47" s="15">
        <v>117886.08806908067</v>
      </c>
      <c r="H47" s="15">
        <v>211513.63908662106</v>
      </c>
      <c r="I47" s="15">
        <v>668680.53409956209</v>
      </c>
      <c r="J47" s="17"/>
      <c r="K47" s="17"/>
      <c r="M47" s="17"/>
      <c r="N47" s="17"/>
      <c r="O47" s="17"/>
      <c r="P47" s="17"/>
      <c r="Q47" s="17"/>
      <c r="R47" s="17"/>
      <c r="S47" s="17"/>
      <c r="T47" s="17"/>
    </row>
    <row r="48" spans="1:20" s="18" customFormat="1" ht="20.100000000000001" customHeight="1" x14ac:dyDescent="0.15">
      <c r="A48" s="19" t="s">
        <v>12</v>
      </c>
      <c r="B48" s="11">
        <v>136441.70176684888</v>
      </c>
      <c r="C48" s="11">
        <v>15312.46849039904</v>
      </c>
      <c r="D48" s="11">
        <f t="shared" si="0"/>
        <v>151754.17025724793</v>
      </c>
      <c r="E48" s="11">
        <v>24773.556993361351</v>
      </c>
      <c r="F48" s="11">
        <v>3100.0399743867861</v>
      </c>
      <c r="G48" s="11">
        <v>28225.758987411642</v>
      </c>
      <c r="H48" s="11">
        <v>45183.14533865144</v>
      </c>
      <c r="I48" s="11">
        <v>162670.38087375628</v>
      </c>
      <c r="J48" s="17"/>
      <c r="K48" s="17"/>
    </row>
    <row r="49" spans="1:20" s="18" customFormat="1" ht="20.100000000000001" customHeight="1" x14ac:dyDescent="0.15">
      <c r="A49" s="19" t="s">
        <v>41</v>
      </c>
      <c r="B49" s="11">
        <v>138399.14666280415</v>
      </c>
      <c r="C49" s="11">
        <v>16918.082656559171</v>
      </c>
      <c r="D49" s="11">
        <f t="shared" si="0"/>
        <v>155317.22931936331</v>
      </c>
      <c r="E49" s="11">
        <v>25829.672202606773</v>
      </c>
      <c r="F49" s="11">
        <v>2608.072132906258</v>
      </c>
      <c r="G49" s="11">
        <v>29053.220513677021</v>
      </c>
      <c r="H49" s="11">
        <v>51032.722991786672</v>
      </c>
      <c r="I49" s="11">
        <v>161775.4711767667</v>
      </c>
      <c r="J49" s="17"/>
      <c r="K49" s="17"/>
    </row>
    <row r="50" spans="1:20" s="18" customFormat="1" ht="20.100000000000001" customHeight="1" x14ac:dyDescent="0.15">
      <c r="A50" s="19" t="s">
        <v>42</v>
      </c>
      <c r="B50" s="11">
        <v>145028.39873547675</v>
      </c>
      <c r="C50" s="11">
        <v>19233.931575939692</v>
      </c>
      <c r="D50" s="11">
        <f t="shared" si="0"/>
        <v>164262.33031141644</v>
      </c>
      <c r="E50" s="11">
        <v>28335.765684593342</v>
      </c>
      <c r="F50" s="11">
        <v>-864.37442419971717</v>
      </c>
      <c r="G50" s="11">
        <v>30006.587311496918</v>
      </c>
      <c r="H50" s="11">
        <v>54700.426866076145</v>
      </c>
      <c r="I50" s="11">
        <v>167039.88201723085</v>
      </c>
      <c r="J50" s="17"/>
      <c r="K50" s="17"/>
    </row>
    <row r="51" spans="1:20" s="18" customFormat="1" ht="20.100000000000001" customHeight="1" x14ac:dyDescent="0.15">
      <c r="A51" s="19" t="s">
        <v>43</v>
      </c>
      <c r="B51" s="11">
        <v>155284.4489151836</v>
      </c>
      <c r="C51" s="11">
        <v>23563.928100598383</v>
      </c>
      <c r="D51" s="11">
        <f t="shared" si="0"/>
        <v>178848.377015782</v>
      </c>
      <c r="E51" s="11">
        <v>28940.025535902689</v>
      </c>
      <c r="F51" s="11">
        <v>-596.77988626471199</v>
      </c>
      <c r="G51" s="11">
        <v>30600.521256495085</v>
      </c>
      <c r="H51" s="11">
        <v>60597.343890106808</v>
      </c>
      <c r="I51" s="11">
        <v>177194.80003180826</v>
      </c>
      <c r="J51" s="17"/>
      <c r="K51" s="17"/>
    </row>
    <row r="52" spans="1:20" s="18" customFormat="1" ht="20.100000000000001" customHeight="1" x14ac:dyDescent="0.15">
      <c r="A52" s="20" t="s">
        <v>44</v>
      </c>
      <c r="B52" s="13">
        <v>655726.98808604153</v>
      </c>
      <c r="C52" s="13">
        <v>85115.083471726655</v>
      </c>
      <c r="D52" s="13">
        <f>SUM(D53:D56)</f>
        <v>740842.07155776827</v>
      </c>
      <c r="E52" s="13">
        <v>123792.13187337226</v>
      </c>
      <c r="F52" s="13">
        <v>-1010.4849745068896</v>
      </c>
      <c r="G52" s="13">
        <v>140396.24594325852</v>
      </c>
      <c r="H52" s="13">
        <v>262966.7412619245</v>
      </c>
      <c r="I52" s="13">
        <v>741053.22313796764</v>
      </c>
      <c r="J52" s="17"/>
      <c r="K52" s="17"/>
      <c r="M52" s="17"/>
      <c r="N52" s="17"/>
      <c r="O52" s="17"/>
      <c r="P52" s="17"/>
      <c r="Q52" s="17"/>
      <c r="R52" s="17"/>
      <c r="S52" s="17"/>
      <c r="T52" s="17"/>
    </row>
    <row r="53" spans="1:20" s="18" customFormat="1" ht="20.100000000000001" customHeight="1" x14ac:dyDescent="0.15">
      <c r="A53" s="21" t="s">
        <v>12</v>
      </c>
      <c r="B53" s="14">
        <v>154381.28659407274</v>
      </c>
      <c r="C53" s="14">
        <v>17143.777705433517</v>
      </c>
      <c r="D53" s="14">
        <f t="shared" si="0"/>
        <v>171525.06429950625</v>
      </c>
      <c r="E53" s="14">
        <v>29450.79840426724</v>
      </c>
      <c r="F53" s="14">
        <v>5539.9187489550332</v>
      </c>
      <c r="G53" s="14">
        <v>34916.884824051813</v>
      </c>
      <c r="H53" s="14">
        <v>62181.724437688135</v>
      </c>
      <c r="I53" s="14">
        <v>179250.94183909221</v>
      </c>
      <c r="J53" s="17"/>
      <c r="K53" s="17"/>
    </row>
    <row r="54" spans="1:20" s="18" customFormat="1" ht="20.100000000000001" customHeight="1" x14ac:dyDescent="0.15">
      <c r="A54" s="21" t="s">
        <v>41</v>
      </c>
      <c r="B54" s="14">
        <v>159918.26135728764</v>
      </c>
      <c r="C54" s="14">
        <v>19056.482870802552</v>
      </c>
      <c r="D54" s="14">
        <f t="shared" si="0"/>
        <v>178974.74422809019</v>
      </c>
      <c r="E54" s="14">
        <v>29874.132117835623</v>
      </c>
      <c r="F54" s="14">
        <v>1061.4651332121832</v>
      </c>
      <c r="G54" s="14">
        <v>36788.524084356941</v>
      </c>
      <c r="H54" s="14">
        <v>67023.094816829835</v>
      </c>
      <c r="I54" s="14">
        <v>179675.7707466651</v>
      </c>
      <c r="J54" s="17"/>
      <c r="K54" s="17"/>
    </row>
    <row r="55" spans="1:20" s="18" customFormat="1" ht="20.100000000000001" customHeight="1" x14ac:dyDescent="0.15">
      <c r="A55" s="21" t="s">
        <v>42</v>
      </c>
      <c r="B55" s="14">
        <v>166273.00630078584</v>
      </c>
      <c r="C55" s="14">
        <v>21867.91291101728</v>
      </c>
      <c r="D55" s="14">
        <f t="shared" si="0"/>
        <v>188140.91921180312</v>
      </c>
      <c r="E55" s="14">
        <v>32026.684992720289</v>
      </c>
      <c r="F55" s="14">
        <v>-1092.1077446431796</v>
      </c>
      <c r="G55" s="14">
        <v>35074.440819167357</v>
      </c>
      <c r="H55" s="14">
        <v>68478.589993300091</v>
      </c>
      <c r="I55" s="14">
        <v>185671.3472857475</v>
      </c>
      <c r="J55" s="17"/>
      <c r="K55" s="17"/>
    </row>
    <row r="56" spans="1:20" s="18" customFormat="1" ht="20.100000000000001" customHeight="1" x14ac:dyDescent="0.15">
      <c r="A56" s="21" t="s">
        <v>43</v>
      </c>
      <c r="B56" s="14">
        <v>175154.4338338954</v>
      </c>
      <c r="C56" s="14">
        <v>27046.909984473303</v>
      </c>
      <c r="D56" s="14">
        <f t="shared" si="0"/>
        <v>202201.34381836871</v>
      </c>
      <c r="E56" s="14">
        <v>32440.516358549106</v>
      </c>
      <c r="F56" s="14">
        <v>-6519.7611120309266</v>
      </c>
      <c r="G56" s="14">
        <v>33616.396215682398</v>
      </c>
      <c r="H56" s="14">
        <v>65283.332014106425</v>
      </c>
      <c r="I56" s="14">
        <v>196455.16326646289</v>
      </c>
      <c r="J56" s="17"/>
      <c r="K56" s="17"/>
    </row>
    <row r="57" spans="1:20" s="18" customFormat="1" ht="20.100000000000001" customHeight="1" x14ac:dyDescent="0.15">
      <c r="A57" s="22" t="s">
        <v>45</v>
      </c>
      <c r="B57" s="15">
        <v>714152.9204194718</v>
      </c>
      <c r="C57" s="15">
        <v>91891.50818556131</v>
      </c>
      <c r="D57" s="15">
        <f>SUM(D58:D61)</f>
        <v>806044.42860503308</v>
      </c>
      <c r="E57" s="15">
        <v>133573.40471663361</v>
      </c>
      <c r="F57" s="15">
        <v>1099.0866193846482</v>
      </c>
      <c r="G57" s="15">
        <v>135741.60886778941</v>
      </c>
      <c r="H57" s="15">
        <v>259045.10748098954</v>
      </c>
      <c r="I57" s="15">
        <v>817413.42132785101</v>
      </c>
      <c r="J57" s="17"/>
      <c r="K57" s="17"/>
      <c r="M57" s="17"/>
      <c r="N57" s="17"/>
      <c r="O57" s="17"/>
      <c r="P57" s="17"/>
      <c r="Q57" s="17"/>
      <c r="R57" s="17"/>
      <c r="S57" s="17"/>
      <c r="T57" s="17"/>
    </row>
    <row r="58" spans="1:20" s="18" customFormat="1" ht="20.100000000000001" customHeight="1" x14ac:dyDescent="0.15">
      <c r="A58" s="19" t="s">
        <v>12</v>
      </c>
      <c r="B58" s="11">
        <v>172100.79156613603</v>
      </c>
      <c r="C58" s="11">
        <v>20510.69928633676</v>
      </c>
      <c r="D58" s="11">
        <f t="shared" si="0"/>
        <v>192611.49085247278</v>
      </c>
      <c r="E58" s="11">
        <v>32511.612272646078</v>
      </c>
      <c r="F58" s="11">
        <v>1006.4944568542875</v>
      </c>
      <c r="G58" s="11">
        <v>36296.495833495595</v>
      </c>
      <c r="H58" s="11">
        <v>61821.4956574342</v>
      </c>
      <c r="I58" s="11">
        <v>200604.59775803456</v>
      </c>
      <c r="J58" s="17"/>
      <c r="K58" s="17"/>
    </row>
    <row r="59" spans="1:20" s="18" customFormat="1" ht="20.100000000000001" customHeight="1" x14ac:dyDescent="0.15">
      <c r="A59" s="19" t="s">
        <v>41</v>
      </c>
      <c r="B59" s="11">
        <v>175373.4603779536</v>
      </c>
      <c r="C59" s="11">
        <v>23105.238160093028</v>
      </c>
      <c r="D59" s="11">
        <f t="shared" si="0"/>
        <v>198478.69853804662</v>
      </c>
      <c r="E59" s="11">
        <v>32581.011190634988</v>
      </c>
      <c r="F59" s="11">
        <v>-1093.6604488796829</v>
      </c>
      <c r="G59" s="11">
        <v>34785.214308348994</v>
      </c>
      <c r="H59" s="11">
        <v>64369.976923185626</v>
      </c>
      <c r="I59" s="11">
        <v>200381.28666496527</v>
      </c>
      <c r="J59" s="17"/>
      <c r="K59" s="17"/>
    </row>
    <row r="60" spans="1:20" s="18" customFormat="1" ht="20.100000000000001" customHeight="1" x14ac:dyDescent="0.15">
      <c r="A60" s="19" t="s">
        <v>42</v>
      </c>
      <c r="B60" s="11">
        <v>179227.38979023896</v>
      </c>
      <c r="C60" s="11">
        <v>23147.307166766241</v>
      </c>
      <c r="D60" s="11">
        <f t="shared" si="0"/>
        <v>202374.69695700519</v>
      </c>
      <c r="E60" s="11">
        <v>34446.205973083597</v>
      </c>
      <c r="F60" s="11">
        <v>-154.52256583803717</v>
      </c>
      <c r="G60" s="11">
        <v>33208.042795638466</v>
      </c>
      <c r="H60" s="11">
        <v>66400.537732888813</v>
      </c>
      <c r="I60" s="11">
        <v>203473.88542700035</v>
      </c>
      <c r="J60" s="17"/>
      <c r="K60" s="17"/>
    </row>
    <row r="61" spans="1:20" s="18" customFormat="1" ht="20.100000000000001" customHeight="1" x14ac:dyDescent="0.15">
      <c r="A61" s="19" t="s">
        <v>43</v>
      </c>
      <c r="B61" s="11">
        <v>187451.27868514316</v>
      </c>
      <c r="C61" s="11">
        <v>25128.263572365286</v>
      </c>
      <c r="D61" s="11">
        <f t="shared" si="0"/>
        <v>212579.54225750844</v>
      </c>
      <c r="E61" s="11">
        <v>34034.575280268939</v>
      </c>
      <c r="F61" s="11">
        <v>1340.7751772480808</v>
      </c>
      <c r="G61" s="11">
        <v>31451.855930306363</v>
      </c>
      <c r="H61" s="11">
        <v>66453.097167480897</v>
      </c>
      <c r="I61" s="11">
        <v>212953.65147785092</v>
      </c>
      <c r="J61" s="17"/>
      <c r="K61" s="17"/>
    </row>
    <row r="62" spans="1:20" s="18" customFormat="1" ht="20.100000000000001" customHeight="1" x14ac:dyDescent="0.15">
      <c r="A62" s="20" t="s">
        <v>46</v>
      </c>
      <c r="B62" s="13">
        <v>772663.84030758799</v>
      </c>
      <c r="C62" s="13">
        <v>95717.578835034219</v>
      </c>
      <c r="D62" s="13">
        <f>SUM(D63:D66)</f>
        <v>868381.41914262227</v>
      </c>
      <c r="E62" s="13">
        <v>141521.85060337745</v>
      </c>
      <c r="F62" s="13">
        <v>5004.2053034151959</v>
      </c>
      <c r="G62" s="13">
        <v>139581.25384911324</v>
      </c>
      <c r="H62" s="13">
        <v>276225.4280701704</v>
      </c>
      <c r="I62" s="13">
        <v>878263.30082835769</v>
      </c>
      <c r="J62" s="17"/>
      <c r="K62" s="17"/>
      <c r="M62" s="17"/>
      <c r="N62" s="17"/>
      <c r="O62" s="17"/>
      <c r="P62" s="17"/>
      <c r="Q62" s="17"/>
      <c r="R62" s="17"/>
      <c r="S62" s="17"/>
      <c r="T62" s="17"/>
    </row>
    <row r="63" spans="1:20" s="18" customFormat="1" ht="20.100000000000001" customHeight="1" x14ac:dyDescent="0.15">
      <c r="A63" s="21" t="s">
        <v>12</v>
      </c>
      <c r="B63" s="14">
        <v>185799.68714717354</v>
      </c>
      <c r="C63" s="14">
        <v>21018.374866882532</v>
      </c>
      <c r="D63" s="14">
        <f t="shared" si="0"/>
        <v>206818.06201405608</v>
      </c>
      <c r="E63" s="14">
        <v>34062.611763915716</v>
      </c>
      <c r="F63" s="14">
        <v>4277.9435402920772</v>
      </c>
      <c r="G63" s="14">
        <v>34996.329118851987</v>
      </c>
      <c r="H63" s="14">
        <v>66121.842392657942</v>
      </c>
      <c r="I63" s="14">
        <v>214033.1040444579</v>
      </c>
      <c r="J63" s="17"/>
      <c r="K63" s="17"/>
    </row>
    <row r="64" spans="1:20" s="18" customFormat="1" ht="20.100000000000001" customHeight="1" x14ac:dyDescent="0.15">
      <c r="A64" s="21" t="s">
        <v>41</v>
      </c>
      <c r="B64" s="14">
        <v>190974.62233160069</v>
      </c>
      <c r="C64" s="14">
        <v>21660.435218880975</v>
      </c>
      <c r="D64" s="14">
        <f>+C64+B64</f>
        <v>212635.05755048167</v>
      </c>
      <c r="E64" s="14">
        <v>34524.736647701357</v>
      </c>
      <c r="F64" s="14">
        <v>-662.96199486957676</v>
      </c>
      <c r="G64" s="14">
        <v>36426.994869845264</v>
      </c>
      <c r="H64" s="14">
        <v>69415.530704032426</v>
      </c>
      <c r="I64" s="14">
        <v>213508.29636912627</v>
      </c>
      <c r="J64" s="17"/>
      <c r="K64" s="17"/>
    </row>
    <row r="65" spans="1:11" s="18" customFormat="1" ht="20.100000000000001" customHeight="1" x14ac:dyDescent="0.15">
      <c r="A65" s="21" t="s">
        <v>42</v>
      </c>
      <c r="B65" s="14">
        <v>193604.2601516805</v>
      </c>
      <c r="C65" s="14">
        <v>24104.171504289709</v>
      </c>
      <c r="D65" s="14">
        <f>+C65+B65</f>
        <v>217708.4316559702</v>
      </c>
      <c r="E65" s="14">
        <v>36236.227800685483</v>
      </c>
      <c r="F65" s="14">
        <v>184.84769413957437</v>
      </c>
      <c r="G65" s="14">
        <v>34369.765275468555</v>
      </c>
      <c r="H65" s="14">
        <v>69317.310187261261</v>
      </c>
      <c r="I65" s="14">
        <v>219181.96223900252</v>
      </c>
      <c r="J65" s="17"/>
      <c r="K65" s="17"/>
    </row>
    <row r="66" spans="1:11" s="18" customFormat="1" ht="20.100000000000001" customHeight="1" x14ac:dyDescent="0.15">
      <c r="A66" s="21" t="s">
        <v>43</v>
      </c>
      <c r="B66" s="14">
        <v>202285.27067713326</v>
      </c>
      <c r="C66" s="14">
        <v>28934.597244981003</v>
      </c>
      <c r="D66" s="14">
        <f>+C66+B66</f>
        <v>231219.86792211427</v>
      </c>
      <c r="E66" s="14">
        <v>36698.274391074912</v>
      </c>
      <c r="F66" s="14">
        <v>1204.3760638531207</v>
      </c>
      <c r="G66" s="14">
        <v>33788.16458494743</v>
      </c>
      <c r="H66" s="14">
        <v>71370.744786218755</v>
      </c>
      <c r="I66" s="14">
        <v>231539.93817577092</v>
      </c>
      <c r="J66" s="17"/>
      <c r="K66" s="17"/>
    </row>
    <row r="67" spans="1:11" s="18" customFormat="1" ht="20.100000000000001" customHeight="1" x14ac:dyDescent="0.15">
      <c r="A67" s="22" t="s">
        <v>47</v>
      </c>
      <c r="B67" s="15">
        <v>605955.20254282129</v>
      </c>
      <c r="C67" s="15">
        <v>74972.803657800512</v>
      </c>
      <c r="D67" s="15">
        <f>SUM(D68:D71)</f>
        <v>680928.00620062184</v>
      </c>
      <c r="E67" s="15">
        <v>118057.44443030289</v>
      </c>
      <c r="F67" s="15">
        <v>3701.5306487800462</v>
      </c>
      <c r="G67" s="15">
        <v>111527.75107755903</v>
      </c>
      <c r="H67" s="15">
        <v>217419.909396848</v>
      </c>
      <c r="I67" s="15">
        <v>696794.82296041574</v>
      </c>
      <c r="J67" s="17"/>
      <c r="K67" s="17"/>
    </row>
    <row r="68" spans="1:11" s="18" customFormat="1" ht="20.100000000000001" customHeight="1" x14ac:dyDescent="0.15">
      <c r="A68" s="19" t="s">
        <v>12</v>
      </c>
      <c r="B68" s="11">
        <v>198673.56063778847</v>
      </c>
      <c r="C68" s="11">
        <v>22325.298252016913</v>
      </c>
      <c r="D68" s="11">
        <f>+C68+B68</f>
        <v>220998.85888980539</v>
      </c>
      <c r="E68" s="11">
        <v>38427.970679499624</v>
      </c>
      <c r="F68" s="11">
        <v>4411.9762595105103</v>
      </c>
      <c r="G68" s="11">
        <v>37446.230575492526</v>
      </c>
      <c r="H68" s="11">
        <v>70280.672688605613</v>
      </c>
      <c r="I68" s="11">
        <v>231004.36371570244</v>
      </c>
      <c r="J68" s="17"/>
      <c r="K68" s="17"/>
    </row>
    <row r="69" spans="1:11" s="18" customFormat="1" ht="20.100000000000001" customHeight="1" x14ac:dyDescent="0.15">
      <c r="A69" s="19" t="s">
        <v>41</v>
      </c>
      <c r="B69" s="11">
        <v>201918.50394249801</v>
      </c>
      <c r="C69" s="11">
        <v>24881.70392878012</v>
      </c>
      <c r="D69" s="11">
        <f>IFERROR(C69+B69,0)</f>
        <v>226800.20787127814</v>
      </c>
      <c r="E69" s="11">
        <v>38794.712258523956</v>
      </c>
      <c r="F69" s="11">
        <v>-2099.5261856192292</v>
      </c>
      <c r="G69" s="11">
        <v>39436.653544611741</v>
      </c>
      <c r="H69" s="11">
        <v>71837.622365669697</v>
      </c>
      <c r="I69" s="11">
        <v>231094.42512312491</v>
      </c>
      <c r="J69" s="17"/>
      <c r="K69" s="17"/>
    </row>
    <row r="70" spans="1:11" s="18" customFormat="1" ht="20.100000000000001" customHeight="1" x14ac:dyDescent="0.15">
      <c r="A70" s="19" t="s">
        <v>42</v>
      </c>
      <c r="B70" s="11">
        <v>205363.13796253482</v>
      </c>
      <c r="C70" s="11">
        <v>27765.801477003479</v>
      </c>
      <c r="D70" s="11">
        <f>IFERROR(C70+B70,0)</f>
        <v>233128.93943953828</v>
      </c>
      <c r="E70" s="11">
        <v>40834.761492279307</v>
      </c>
      <c r="F70" s="11">
        <v>1389.0805748887649</v>
      </c>
      <c r="G70" s="11">
        <v>34644.866957454768</v>
      </c>
      <c r="H70" s="11">
        <v>75301.614342572677</v>
      </c>
      <c r="I70" s="11">
        <v>234696.0341215884</v>
      </c>
    </row>
    <row r="71" spans="1:11" s="18" customFormat="1" ht="20.100000000000001" hidden="1" customHeight="1" x14ac:dyDescent="0.15">
      <c r="A71" s="19" t="s">
        <v>43</v>
      </c>
      <c r="B71" s="11" t="e">
        <v>#N/A</v>
      </c>
      <c r="C71" s="11" t="e">
        <v>#N/A</v>
      </c>
      <c r="D71" s="11">
        <f>IFERROR(C71+B71,0)</f>
        <v>0</v>
      </c>
      <c r="E71" s="11" t="e">
        <v>#N/A</v>
      </c>
      <c r="F71" s="11" t="e">
        <v>#N/A</v>
      </c>
      <c r="G71" s="11" t="e">
        <v>#N/A</v>
      </c>
      <c r="H71" s="11" t="e">
        <v>#N/A</v>
      </c>
      <c r="I71" s="11" t="e">
        <v>#N/A</v>
      </c>
    </row>
    <row r="72" spans="1:11" s="18" customFormat="1" ht="20.100000000000001" hidden="1" customHeight="1" x14ac:dyDescent="0.15">
      <c r="A72" s="20">
        <v>2026</v>
      </c>
      <c r="B72" s="13"/>
      <c r="C72" s="13"/>
      <c r="D72" s="13"/>
      <c r="E72" s="13"/>
      <c r="F72" s="13"/>
      <c r="G72" s="13"/>
      <c r="H72" s="13"/>
      <c r="I72" s="13"/>
    </row>
    <row r="73" spans="1:11" s="18" customFormat="1" ht="20.100000000000001" hidden="1" customHeight="1" x14ac:dyDescent="0.15">
      <c r="A73" s="21" t="s">
        <v>12</v>
      </c>
      <c r="B73" s="14"/>
      <c r="C73" s="14"/>
      <c r="D73" s="14"/>
      <c r="E73" s="14"/>
      <c r="F73" s="14"/>
      <c r="G73" s="14"/>
      <c r="H73" s="14"/>
      <c r="I73" s="14"/>
    </row>
    <row r="74" spans="1:11" s="18" customFormat="1" ht="20.100000000000001" hidden="1" customHeight="1" x14ac:dyDescent="0.15">
      <c r="A74" s="21" t="s">
        <v>41</v>
      </c>
      <c r="B74" s="14"/>
      <c r="C74" s="14"/>
      <c r="D74" s="14"/>
      <c r="E74" s="14"/>
      <c r="F74" s="14"/>
      <c r="G74" s="14"/>
      <c r="H74" s="14"/>
      <c r="I74" s="14"/>
    </row>
    <row r="75" spans="1:11" s="18" customFormat="1" ht="20.100000000000001" hidden="1" customHeight="1" x14ac:dyDescent="0.15">
      <c r="A75" s="21" t="s">
        <v>42</v>
      </c>
      <c r="B75" s="14"/>
      <c r="C75" s="14"/>
      <c r="D75" s="14"/>
      <c r="E75" s="14"/>
      <c r="F75" s="14"/>
      <c r="G75" s="14"/>
      <c r="H75" s="14"/>
      <c r="I75" s="14"/>
    </row>
    <row r="76" spans="1:11" s="18" customFormat="1" ht="20.100000000000001" hidden="1" customHeight="1" x14ac:dyDescent="0.15">
      <c r="A76" s="21" t="s">
        <v>43</v>
      </c>
      <c r="B76" s="14"/>
      <c r="C76" s="14"/>
      <c r="D76" s="14"/>
      <c r="E76" s="14"/>
      <c r="F76" s="14"/>
      <c r="G76" s="14"/>
      <c r="H76" s="14"/>
      <c r="I76" s="14"/>
    </row>
    <row r="77" spans="1:11" s="18" customFormat="1" ht="20.100000000000001" hidden="1" customHeight="1" x14ac:dyDescent="0.15">
      <c r="A77" s="22">
        <v>2027</v>
      </c>
      <c r="B77" s="15"/>
      <c r="C77" s="15"/>
      <c r="D77" s="15"/>
      <c r="E77" s="15"/>
      <c r="F77" s="15"/>
      <c r="G77" s="15"/>
      <c r="H77" s="15"/>
      <c r="I77" s="15"/>
    </row>
    <row r="78" spans="1:11" s="18" customFormat="1" ht="20.100000000000001" hidden="1" customHeight="1" x14ac:dyDescent="0.15">
      <c r="A78" s="19" t="s">
        <v>12</v>
      </c>
      <c r="B78" s="11"/>
      <c r="C78" s="11"/>
      <c r="D78" s="11"/>
      <c r="E78" s="11"/>
      <c r="F78" s="11"/>
      <c r="G78" s="11"/>
      <c r="H78" s="11"/>
      <c r="I78" s="11"/>
    </row>
    <row r="79" spans="1:11" s="18" customFormat="1" ht="20.100000000000001" hidden="1" customHeight="1" x14ac:dyDescent="0.15">
      <c r="A79" s="19" t="s">
        <v>41</v>
      </c>
      <c r="B79" s="11"/>
      <c r="C79" s="11"/>
      <c r="D79" s="11"/>
      <c r="E79" s="11"/>
      <c r="F79" s="11"/>
      <c r="G79" s="11"/>
      <c r="H79" s="11"/>
      <c r="I79" s="11"/>
    </row>
    <row r="80" spans="1:11" s="18" customFormat="1" ht="20.100000000000001" hidden="1" customHeight="1" x14ac:dyDescent="0.15">
      <c r="A80" s="19" t="s">
        <v>42</v>
      </c>
      <c r="B80" s="11"/>
      <c r="C80" s="11"/>
      <c r="D80" s="11"/>
      <c r="E80" s="11"/>
      <c r="F80" s="11"/>
      <c r="G80" s="11"/>
      <c r="H80" s="11"/>
      <c r="I80" s="11"/>
    </row>
    <row r="81" spans="1:9" s="18" customFormat="1" ht="20.100000000000001" hidden="1" customHeight="1" x14ac:dyDescent="0.15">
      <c r="A81" s="19" t="s">
        <v>43</v>
      </c>
      <c r="B81" s="11"/>
      <c r="C81" s="11"/>
      <c r="D81" s="11"/>
      <c r="E81" s="11"/>
      <c r="F81" s="11"/>
      <c r="G81" s="11"/>
      <c r="H81" s="11"/>
      <c r="I81" s="11"/>
    </row>
    <row r="82" spans="1:9" s="18" customFormat="1" ht="20.100000000000001" hidden="1" customHeight="1" x14ac:dyDescent="0.15">
      <c r="A82" s="20">
        <v>2028</v>
      </c>
      <c r="B82" s="13"/>
      <c r="C82" s="13"/>
      <c r="D82" s="13"/>
      <c r="E82" s="13"/>
      <c r="F82" s="13"/>
      <c r="G82" s="13"/>
      <c r="H82" s="13"/>
      <c r="I82" s="13"/>
    </row>
    <row r="83" spans="1:9" s="18" customFormat="1" ht="20.100000000000001" hidden="1" customHeight="1" x14ac:dyDescent="0.15">
      <c r="A83" s="21" t="s">
        <v>12</v>
      </c>
      <c r="B83" s="14"/>
      <c r="C83" s="14"/>
      <c r="D83" s="14"/>
      <c r="E83" s="14"/>
      <c r="F83" s="14"/>
      <c r="G83" s="14"/>
      <c r="H83" s="14"/>
      <c r="I83" s="14"/>
    </row>
    <row r="84" spans="1:9" s="18" customFormat="1" ht="20.100000000000001" hidden="1" customHeight="1" x14ac:dyDescent="0.15">
      <c r="A84" s="21" t="s">
        <v>41</v>
      </c>
      <c r="B84" s="14"/>
      <c r="C84" s="14"/>
      <c r="D84" s="14"/>
      <c r="E84" s="14"/>
      <c r="F84" s="14"/>
      <c r="G84" s="14"/>
      <c r="H84" s="14"/>
      <c r="I84" s="14"/>
    </row>
    <row r="85" spans="1:9" s="18" customFormat="1" ht="20.100000000000001" hidden="1" customHeight="1" x14ac:dyDescent="0.15">
      <c r="A85" s="21" t="s">
        <v>42</v>
      </c>
      <c r="B85" s="14"/>
      <c r="C85" s="14"/>
      <c r="D85" s="14"/>
      <c r="E85" s="14"/>
      <c r="F85" s="14"/>
      <c r="G85" s="14"/>
      <c r="H85" s="14"/>
      <c r="I85" s="14"/>
    </row>
    <row r="86" spans="1:9" s="18" customFormat="1" ht="20.100000000000001" hidden="1" customHeight="1" x14ac:dyDescent="0.15">
      <c r="A86" s="21" t="s">
        <v>43</v>
      </c>
      <c r="B86" s="14"/>
      <c r="C86" s="14"/>
      <c r="D86" s="14"/>
      <c r="E86" s="14"/>
      <c r="F86" s="14"/>
      <c r="G86" s="14"/>
      <c r="H86" s="14"/>
      <c r="I86" s="14"/>
    </row>
    <row r="87" spans="1:9" s="18" customFormat="1" ht="20.100000000000001" hidden="1" customHeight="1" x14ac:dyDescent="0.15">
      <c r="A87" s="22">
        <v>2029</v>
      </c>
      <c r="B87" s="15"/>
      <c r="C87" s="15"/>
      <c r="D87" s="15"/>
      <c r="E87" s="15"/>
      <c r="F87" s="15"/>
      <c r="G87" s="15"/>
      <c r="H87" s="15"/>
      <c r="I87" s="15"/>
    </row>
    <row r="88" spans="1:9" s="18" customFormat="1" ht="20.100000000000001" hidden="1" customHeight="1" x14ac:dyDescent="0.15">
      <c r="A88" s="19" t="s">
        <v>12</v>
      </c>
      <c r="B88" s="11"/>
      <c r="C88" s="11"/>
      <c r="D88" s="11"/>
      <c r="E88" s="11"/>
      <c r="F88" s="11"/>
      <c r="G88" s="11"/>
      <c r="H88" s="11"/>
      <c r="I88" s="11"/>
    </row>
    <row r="89" spans="1:9" s="18" customFormat="1" ht="20.100000000000001" hidden="1" customHeight="1" x14ac:dyDescent="0.15">
      <c r="A89" s="19" t="s">
        <v>41</v>
      </c>
      <c r="B89" s="11"/>
      <c r="C89" s="11"/>
      <c r="D89" s="11"/>
      <c r="E89" s="11"/>
      <c r="F89" s="11"/>
      <c r="G89" s="11"/>
      <c r="H89" s="11"/>
      <c r="I89" s="11"/>
    </row>
    <row r="90" spans="1:9" s="18" customFormat="1" ht="20.100000000000001" hidden="1" customHeight="1" x14ac:dyDescent="0.15">
      <c r="A90" s="19" t="s">
        <v>42</v>
      </c>
      <c r="B90" s="11"/>
      <c r="C90" s="11"/>
      <c r="D90" s="11"/>
      <c r="E90" s="11"/>
      <c r="F90" s="11"/>
      <c r="G90" s="11"/>
      <c r="H90" s="11"/>
      <c r="I90" s="11"/>
    </row>
    <row r="91" spans="1:9" s="18" customFormat="1" ht="20.100000000000001" hidden="1" customHeight="1" x14ac:dyDescent="0.15">
      <c r="A91" s="19" t="s">
        <v>43</v>
      </c>
      <c r="B91" s="11"/>
      <c r="C91" s="11"/>
      <c r="D91" s="11"/>
      <c r="E91" s="11"/>
      <c r="F91" s="11"/>
      <c r="G91" s="11"/>
      <c r="H91" s="11"/>
      <c r="I91" s="11"/>
    </row>
    <row r="92" spans="1:9" s="18" customFormat="1" ht="20.100000000000001" hidden="1" customHeight="1" x14ac:dyDescent="0.15">
      <c r="A92" s="20">
        <v>2030</v>
      </c>
      <c r="B92" s="13"/>
      <c r="C92" s="13"/>
      <c r="D92" s="13"/>
      <c r="E92" s="13"/>
      <c r="F92" s="13"/>
      <c r="G92" s="13"/>
      <c r="H92" s="13"/>
      <c r="I92" s="13"/>
    </row>
    <row r="93" spans="1:9" s="18" customFormat="1" ht="20.100000000000001" hidden="1" customHeight="1" x14ac:dyDescent="0.15">
      <c r="A93" s="21" t="s">
        <v>12</v>
      </c>
      <c r="B93" s="14"/>
      <c r="C93" s="14"/>
      <c r="D93" s="14"/>
      <c r="E93" s="14"/>
      <c r="F93" s="14"/>
      <c r="G93" s="14"/>
      <c r="H93" s="14"/>
      <c r="I93" s="14"/>
    </row>
    <row r="94" spans="1:9" s="18" customFormat="1" ht="20.100000000000001" hidden="1" customHeight="1" x14ac:dyDescent="0.15">
      <c r="A94" s="21" t="s">
        <v>41</v>
      </c>
      <c r="B94" s="14"/>
      <c r="C94" s="14"/>
      <c r="D94" s="14"/>
      <c r="E94" s="14"/>
      <c r="F94" s="14"/>
      <c r="G94" s="14"/>
      <c r="H94" s="14"/>
      <c r="I94" s="14"/>
    </row>
    <row r="95" spans="1:9" s="18" customFormat="1" ht="20.100000000000001" hidden="1" customHeight="1" x14ac:dyDescent="0.15">
      <c r="A95" s="21" t="s">
        <v>42</v>
      </c>
      <c r="B95" s="14"/>
      <c r="C95" s="14"/>
      <c r="D95" s="14"/>
      <c r="E95" s="14"/>
      <c r="F95" s="14"/>
      <c r="G95" s="14"/>
      <c r="H95" s="14"/>
      <c r="I95" s="14"/>
    </row>
    <row r="96" spans="1:9" s="18" customFormat="1" ht="20.100000000000001" hidden="1" customHeight="1" x14ac:dyDescent="0.15">
      <c r="A96" s="23" t="s">
        <v>43</v>
      </c>
      <c r="B96" s="24"/>
      <c r="C96" s="24"/>
      <c r="D96" s="24"/>
      <c r="E96" s="24"/>
      <c r="F96" s="24"/>
      <c r="G96" s="24"/>
      <c r="H96" s="24"/>
      <c r="I96" s="24"/>
    </row>
    <row r="97" spans="1:11" s="18" customFormat="1" ht="13.15" customHeight="1" x14ac:dyDescent="0.15">
      <c r="A97" s="50" t="s">
        <v>48</v>
      </c>
      <c r="B97" s="71"/>
      <c r="C97" s="71"/>
      <c r="D97" s="71"/>
      <c r="E97" s="71"/>
      <c r="F97" s="71"/>
      <c r="G97" s="71"/>
      <c r="H97" s="71"/>
      <c r="I97" s="71"/>
    </row>
    <row r="98" spans="1:11" s="18" customFormat="1" ht="13.15" customHeight="1" x14ac:dyDescent="0.35">
      <c r="A98" s="53" t="s">
        <v>49</v>
      </c>
      <c r="B98" s="72"/>
      <c r="C98" s="72"/>
      <c r="D98" s="72"/>
      <c r="E98" s="72"/>
      <c r="F98" s="72"/>
      <c r="G98" s="72"/>
      <c r="H98" s="72"/>
      <c r="I98" s="72"/>
    </row>
    <row r="99" spans="1:11" s="18" customFormat="1" ht="14.1" customHeight="1" x14ac:dyDescent="0.35">
      <c r="A99" s="42"/>
    </row>
    <row r="100" spans="1:11" s="18" customFormat="1" ht="14.1" customHeight="1" x14ac:dyDescent="0.15">
      <c r="J100" s="73"/>
      <c r="K100" s="74"/>
    </row>
    <row r="101" spans="1:11" ht="14.1" customHeight="1" x14ac:dyDescent="0.15">
      <c r="F101" s="75"/>
      <c r="G101" s="76"/>
    </row>
    <row r="102" spans="1:11" ht="14.1" customHeight="1" x14ac:dyDescent="0.15">
      <c r="B102" s="29"/>
      <c r="C102" s="29"/>
      <c r="D102" s="29"/>
      <c r="E102" s="29"/>
      <c r="F102" s="29"/>
      <c r="G102" s="29"/>
      <c r="H102" s="29"/>
      <c r="I102" s="29"/>
    </row>
    <row r="103" spans="1:11" ht="14.1" customHeight="1" x14ac:dyDescent="0.15">
      <c r="B103" s="29"/>
      <c r="C103" s="29"/>
      <c r="D103" s="29"/>
      <c r="E103" s="29"/>
      <c r="F103" s="29"/>
      <c r="G103" s="29"/>
      <c r="H103" s="29"/>
      <c r="I103" s="29"/>
    </row>
    <row r="104" spans="1:11" ht="14.1" customHeight="1" x14ac:dyDescent="0.15">
      <c r="B104" s="29"/>
      <c r="C104" s="29"/>
      <c r="D104" s="29"/>
      <c r="E104" s="29"/>
      <c r="F104" s="29"/>
      <c r="G104" s="29"/>
      <c r="H104" s="29"/>
      <c r="I104" s="29"/>
    </row>
    <row r="105" spans="1:11" ht="14.1" customHeight="1" x14ac:dyDescent="0.15">
      <c r="B105" s="29"/>
    </row>
    <row r="107" spans="1:11" ht="14.1" customHeight="1" x14ac:dyDescent="0.15">
      <c r="B107" s="29"/>
      <c r="C107" s="29"/>
      <c r="D107" s="29"/>
      <c r="E107" s="29"/>
      <c r="F107" s="29"/>
      <c r="G107" s="29"/>
      <c r="H107" s="29"/>
      <c r="I107" s="29"/>
    </row>
    <row r="108" spans="1:11" ht="14.1" customHeight="1" x14ac:dyDescent="0.15">
      <c r="B108" s="29"/>
      <c r="C108" s="29"/>
      <c r="D108" s="29"/>
      <c r="E108" s="29"/>
      <c r="F108" s="29"/>
      <c r="G108" s="29"/>
      <c r="H108" s="29"/>
      <c r="I108" s="29"/>
    </row>
  </sheetData>
  <mergeCells count="4">
    <mergeCell ref="A1:I1"/>
    <mergeCell ref="A2:I2"/>
    <mergeCell ref="A3:I3"/>
    <mergeCell ref="A4:I4"/>
  </mergeCells>
  <printOptions horizontalCentered="1" verticalCentered="1"/>
  <pageMargins left="0.7" right="0.7" top="0.75" bottom="0.75" header="0.3" footer="0.3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9C546-3D6E-4373-9E38-6D2800831E8C}">
  <sheetPr>
    <tabColor rgb="FF00B0F0"/>
    <pageSetUpPr fitToPage="1"/>
  </sheetPr>
  <dimension ref="A1:K100"/>
  <sheetViews>
    <sheetView showGridLines="0" zoomScaleNormal="100" zoomScaleSheetLayoutView="100" workbookViewId="0">
      <pane xSplit="1" ySplit="6" topLeftCell="B7" activePane="bottomRight" state="frozen"/>
      <selection sqref="A1:T1"/>
      <selection pane="topRight" sqref="A1:T1"/>
      <selection pane="bottomLeft" sqref="A1:T1"/>
      <selection pane="bottomRight" sqref="A1:H1"/>
    </sheetView>
  </sheetViews>
  <sheetFormatPr baseColWidth="10" defaultColWidth="11.42578125" defaultRowHeight="14.1" customHeight="1" x14ac:dyDescent="0.2"/>
  <cols>
    <col min="1" max="1" width="10.28515625" style="4" customWidth="1"/>
    <col min="2" max="8" width="13.7109375" style="4" customWidth="1"/>
    <col min="9" max="9" width="12.7109375" style="43" customWidth="1"/>
    <col min="10" max="16384" width="11.42578125" style="4"/>
  </cols>
  <sheetData>
    <row r="1" spans="1:11" s="78" customFormat="1" ht="18.95" customHeight="1" x14ac:dyDescent="0.2">
      <c r="A1" s="90" t="s">
        <v>68</v>
      </c>
      <c r="B1" s="90"/>
      <c r="C1" s="90"/>
      <c r="D1" s="90"/>
      <c r="E1" s="90"/>
      <c r="F1" s="90"/>
      <c r="G1" s="90"/>
      <c r="H1" s="90"/>
      <c r="I1" s="77"/>
    </row>
    <row r="2" spans="1:11" s="78" customFormat="1" ht="18.95" customHeight="1" x14ac:dyDescent="0.2">
      <c r="A2" s="90" t="s">
        <v>59</v>
      </c>
      <c r="B2" s="90"/>
      <c r="C2" s="90"/>
      <c r="D2" s="90"/>
      <c r="E2" s="90"/>
      <c r="F2" s="90"/>
      <c r="G2" s="90"/>
      <c r="H2" s="90"/>
      <c r="I2" s="77"/>
    </row>
    <row r="3" spans="1:11" s="32" customFormat="1" ht="16.149999999999999" customHeight="1" x14ac:dyDescent="0.2">
      <c r="A3" s="91" t="str">
        <f>+'2'!A3:T3</f>
        <v>PERÍODO:  1T-2019  -  3T-2025</v>
      </c>
      <c r="B3" s="91"/>
      <c r="C3" s="91"/>
      <c r="D3" s="91"/>
      <c r="E3" s="91"/>
      <c r="F3" s="91"/>
      <c r="G3" s="91"/>
      <c r="H3" s="91"/>
    </row>
    <row r="4" spans="1:11" s="32" customFormat="1" ht="16.149999999999999" customHeight="1" x14ac:dyDescent="0.2">
      <c r="A4" s="91" t="s">
        <v>51</v>
      </c>
      <c r="B4" s="91"/>
      <c r="C4" s="91"/>
      <c r="D4" s="91"/>
      <c r="E4" s="91"/>
      <c r="F4" s="91"/>
      <c r="G4" s="91"/>
      <c r="H4" s="91"/>
    </row>
    <row r="5" spans="1:11" ht="9.9499999999999993" customHeight="1" x14ac:dyDescent="0.2">
      <c r="A5" s="3"/>
      <c r="B5" s="3"/>
      <c r="C5" s="3"/>
      <c r="D5" s="3"/>
      <c r="E5" s="3"/>
      <c r="F5" s="3"/>
      <c r="G5" s="3"/>
      <c r="H5" s="3"/>
    </row>
    <row r="6" spans="1:11" s="68" customFormat="1" ht="90" customHeight="1" x14ac:dyDescent="0.45">
      <c r="A6" s="79" t="s">
        <v>4</v>
      </c>
      <c r="B6" s="66" t="s">
        <v>60</v>
      </c>
      <c r="C6" s="66" t="s">
        <v>61</v>
      </c>
      <c r="D6" s="66" t="s">
        <v>62</v>
      </c>
      <c r="E6" s="66" t="s">
        <v>63</v>
      </c>
      <c r="F6" s="66" t="s">
        <v>65</v>
      </c>
      <c r="G6" s="66" t="s">
        <v>66</v>
      </c>
      <c r="H6" s="67" t="s">
        <v>67</v>
      </c>
    </row>
    <row r="7" spans="1:11" ht="20.100000000000001" hidden="1" customHeight="1" x14ac:dyDescent="0.2">
      <c r="A7" s="69">
        <v>2014</v>
      </c>
      <c r="B7" s="70">
        <f>'5'!B12/'5'!B7*100-100</f>
        <v>7.066849694676236</v>
      </c>
      <c r="C7" s="70">
        <f>'5'!C12/'5'!C7*100-100</f>
        <v>7.1214808884490566</v>
      </c>
      <c r="D7" s="70">
        <f>'5'!D12/'5'!D7*100-100</f>
        <v>7.0732172504782227</v>
      </c>
      <c r="E7" s="70">
        <f>'5'!E12/'5'!E7*100-100</f>
        <v>8.0095426863098425</v>
      </c>
      <c r="F7" s="70">
        <f>'5'!G12/'5'!G7*100-100</f>
        <v>6.1919643138745215</v>
      </c>
      <c r="G7" s="70">
        <f>'5'!H12/'5'!H7*100-100</f>
        <v>3.2559668322166431</v>
      </c>
      <c r="H7" s="70">
        <f>'5'!I12/'5'!I7*100-100</f>
        <v>7.4314007893897553</v>
      </c>
      <c r="I7" s="80"/>
      <c r="J7" s="29"/>
      <c r="K7" s="29"/>
    </row>
    <row r="8" spans="1:11" s="18" customFormat="1" ht="20.100000000000001" hidden="1" customHeight="1" x14ac:dyDescent="0.2">
      <c r="A8" s="19" t="s">
        <v>12</v>
      </c>
      <c r="B8" s="11">
        <f>'5'!B13/'5'!B8*100-100</f>
        <v>6.4353217770160711</v>
      </c>
      <c r="C8" s="11">
        <f>'5'!C13/'5'!C8*100-100</f>
        <v>9.5095099237742176</v>
      </c>
      <c r="D8" s="11">
        <f>'5'!D13/'5'!D8*100-100</f>
        <v>6.7399613551740742</v>
      </c>
      <c r="E8" s="11">
        <f>'5'!E13/'5'!E8*100-100</f>
        <v>8.6783012347265753</v>
      </c>
      <c r="F8" s="11">
        <f>'5'!G13/'5'!G8*100-100</f>
        <v>2.3434435179839426</v>
      </c>
      <c r="G8" s="11">
        <f>'5'!H13/'5'!H8*100-100</f>
        <v>3.7812107565537474</v>
      </c>
      <c r="H8" s="11">
        <f>'5'!I13/'5'!I8*100-100</f>
        <v>5.47905574469047</v>
      </c>
      <c r="I8" s="81"/>
      <c r="J8" s="17"/>
      <c r="K8" s="17"/>
    </row>
    <row r="9" spans="1:11" s="18" customFormat="1" ht="20.100000000000001" hidden="1" customHeight="1" x14ac:dyDescent="0.2">
      <c r="A9" s="19" t="s">
        <v>41</v>
      </c>
      <c r="B9" s="11">
        <f>'5'!B14/'5'!B9*100-100</f>
        <v>6.6031254652707503</v>
      </c>
      <c r="C9" s="11">
        <f>'5'!C14/'5'!C9*100-100</f>
        <v>4.5282979946734656</v>
      </c>
      <c r="D9" s="11">
        <f>'5'!D14/'5'!D9*100-100</f>
        <v>6.3593384881864665</v>
      </c>
      <c r="E9" s="11">
        <f>'5'!E14/'5'!E9*100-100</f>
        <v>8.3172275005391612</v>
      </c>
      <c r="F9" s="11">
        <f>'5'!G14/'5'!G9*100-100</f>
        <v>6.8108861122953641</v>
      </c>
      <c r="G9" s="11">
        <f>'5'!H14/'5'!H9*100-100</f>
        <v>3.8668284231188323</v>
      </c>
      <c r="H9" s="11">
        <f>'5'!I14/'5'!I9*100-100</f>
        <v>7.0730508792531879</v>
      </c>
      <c r="I9" s="81"/>
      <c r="J9" s="17"/>
      <c r="K9" s="17"/>
    </row>
    <row r="10" spans="1:11" s="18" customFormat="1" ht="20.100000000000001" hidden="1" customHeight="1" x14ac:dyDescent="0.2">
      <c r="A10" s="19" t="s">
        <v>42</v>
      </c>
      <c r="B10" s="11">
        <f>'5'!B15/'5'!B10*100-100</f>
        <v>8.4178833690314718</v>
      </c>
      <c r="C10" s="11">
        <f>'5'!C15/'5'!C10*100-100</f>
        <v>7.4979216865638278</v>
      </c>
      <c r="D10" s="11">
        <f>'5'!D15/'5'!D10*100-100</f>
        <v>8.3090047139611016</v>
      </c>
      <c r="E10" s="11">
        <f>'5'!E15/'5'!E10*100-100</f>
        <v>6.6894852238000624</v>
      </c>
      <c r="F10" s="11">
        <f>'5'!G15/'5'!G10*100-100</f>
        <v>11.500007117262157</v>
      </c>
      <c r="G10" s="11">
        <f>'5'!H15/'5'!H10*100-100</f>
        <v>4.2737690879451691</v>
      </c>
      <c r="H10" s="11">
        <f>'5'!I15/'5'!I10*100-100</f>
        <v>8.9192186576091643</v>
      </c>
      <c r="I10" s="81"/>
      <c r="J10" s="17"/>
      <c r="K10" s="17"/>
    </row>
    <row r="11" spans="1:11" s="18" customFormat="1" ht="20.100000000000001" hidden="1" customHeight="1" x14ac:dyDescent="0.2">
      <c r="A11" s="19" t="s">
        <v>43</v>
      </c>
      <c r="B11" s="11">
        <f>'5'!B16/'5'!B11*100-100</f>
        <v>6.7902932208422868</v>
      </c>
      <c r="C11" s="11">
        <f>'5'!C16/'5'!C11*100-100</f>
        <v>7.3802544936123979</v>
      </c>
      <c r="D11" s="11">
        <f>'5'!D16/'5'!D11*100-100</f>
        <v>6.8667462465282796</v>
      </c>
      <c r="E11" s="11">
        <f>'5'!E16/'5'!E11*100-100</f>
        <v>8.4115684497660084</v>
      </c>
      <c r="F11" s="11">
        <f>'5'!G16/'5'!G11*100-100</f>
        <v>4.5037878213609446</v>
      </c>
      <c r="G11" s="11">
        <f>'5'!H16/'5'!H11*100-100</f>
        <v>1.1648529689041567</v>
      </c>
      <c r="H11" s="11">
        <f>'5'!I16/'5'!I11*100-100</f>
        <v>8.2381628903545021</v>
      </c>
      <c r="I11" s="81"/>
      <c r="J11" s="17"/>
      <c r="K11" s="17"/>
    </row>
    <row r="12" spans="1:11" s="18" customFormat="1" ht="20.100000000000001" hidden="1" customHeight="1" x14ac:dyDescent="0.2">
      <c r="A12" s="20">
        <v>2015</v>
      </c>
      <c r="B12" s="13">
        <f>'5'!B17/'5'!B12*100-100</f>
        <v>5.2287183412777551</v>
      </c>
      <c r="C12" s="13">
        <f>'5'!C17/'5'!C12*100-100</f>
        <v>4.8335837184257997</v>
      </c>
      <c r="D12" s="13">
        <f>'5'!D17/'5'!D12*100-100</f>
        <v>5.1826425427943263</v>
      </c>
      <c r="E12" s="13">
        <f>'5'!E17/'5'!E12*100-100</f>
        <v>1.8195521679073892</v>
      </c>
      <c r="F12" s="13">
        <f>'5'!G17/'5'!G12*100-100</f>
        <v>-2.9540710705031472</v>
      </c>
      <c r="G12" s="13">
        <f>'5'!H17/'5'!H12*100-100</f>
        <v>-4.0396035661880774</v>
      </c>
      <c r="H12" s="13">
        <f>'5'!I17/'5'!I12*100-100</f>
        <v>6.4151142910725696</v>
      </c>
      <c r="I12" s="81"/>
      <c r="J12" s="17"/>
      <c r="K12" s="17"/>
    </row>
    <row r="13" spans="1:11" s="18" customFormat="1" ht="20.100000000000001" hidden="1" customHeight="1" x14ac:dyDescent="0.2">
      <c r="A13" s="21" t="s">
        <v>12</v>
      </c>
      <c r="B13" s="14">
        <f>'5'!B18/'5'!B13*100-100</f>
        <v>5.9035315258585399</v>
      </c>
      <c r="C13" s="14">
        <f>'5'!C18/'5'!C13*100-100</f>
        <v>14.803155409819311</v>
      </c>
      <c r="D13" s="14">
        <f>'5'!D18/'5'!D13*100-100</f>
        <v>6.8083309774167589</v>
      </c>
      <c r="E13" s="14">
        <f>'5'!E18/'5'!E13*100-100</f>
        <v>1.7852935192228472</v>
      </c>
      <c r="F13" s="14">
        <f>'5'!G18/'5'!G13*100-100</f>
        <v>-0.37936429898425672</v>
      </c>
      <c r="G13" s="14">
        <f>'5'!H18/'5'!H13*100-100</f>
        <v>-4.7251290002719486</v>
      </c>
      <c r="H13" s="14">
        <f>'5'!I18/'5'!I13*100-100</f>
        <v>7.6454290791539989</v>
      </c>
      <c r="I13" s="81"/>
      <c r="J13" s="17"/>
      <c r="K13" s="17"/>
    </row>
    <row r="14" spans="1:11" s="18" customFormat="1" ht="20.100000000000001" hidden="1" customHeight="1" x14ac:dyDescent="0.2">
      <c r="A14" s="21" t="s">
        <v>41</v>
      </c>
      <c r="B14" s="14">
        <f>'5'!B19/'5'!B14*100-100</f>
        <v>4.695791397166559</v>
      </c>
      <c r="C14" s="14">
        <f>'5'!C19/'5'!C14*100-100</f>
        <v>1.2774512941162897</v>
      </c>
      <c r="D14" s="14">
        <f>'5'!D19/'5'!D14*100-100</f>
        <v>4.3010596705138653</v>
      </c>
      <c r="E14" s="14">
        <f>'5'!E19/'5'!E14*100-100</f>
        <v>-3.9398868347995517</v>
      </c>
      <c r="F14" s="14">
        <f>'5'!G19/'5'!G14*100-100</f>
        <v>-1.5013921559875314</v>
      </c>
      <c r="G14" s="14">
        <f>'5'!H19/'5'!H14*100-100</f>
        <v>-6.2698835201922805</v>
      </c>
      <c r="H14" s="14">
        <f>'5'!I19/'5'!I14*100-100</f>
        <v>6.1970995946607985</v>
      </c>
      <c r="I14" s="81"/>
      <c r="J14" s="17"/>
      <c r="K14" s="17"/>
    </row>
    <row r="15" spans="1:11" s="18" customFormat="1" ht="20.100000000000001" hidden="1" customHeight="1" x14ac:dyDescent="0.2">
      <c r="A15" s="21" t="s">
        <v>42</v>
      </c>
      <c r="B15" s="14">
        <f>'5'!B20/'5'!B15*100-100</f>
        <v>4.6582547134719192</v>
      </c>
      <c r="C15" s="14">
        <f>'5'!C20/'5'!C15*100-100</f>
        <v>4.0893386104910121</v>
      </c>
      <c r="D15" s="14">
        <f>'5'!D20/'5'!D15*100-100</f>
        <v>4.5914269790277729</v>
      </c>
      <c r="E15" s="14">
        <f>'5'!E20/'5'!E15*100-100</f>
        <v>3.8435077866682406</v>
      </c>
      <c r="F15" s="14">
        <f>'5'!G20/'5'!G15*100-100</f>
        <v>-3.7186063155704545</v>
      </c>
      <c r="G15" s="14">
        <f>'5'!H20/'5'!H15*100-100</f>
        <v>-2.4430248673472477</v>
      </c>
      <c r="H15" s="14">
        <f>'5'!I20/'5'!I15*100-100</f>
        <v>6.6307407948085455</v>
      </c>
      <c r="I15" s="81"/>
      <c r="J15" s="17"/>
      <c r="K15" s="17"/>
    </row>
    <row r="16" spans="1:11" s="18" customFormat="1" ht="20.100000000000001" hidden="1" customHeight="1" x14ac:dyDescent="0.2">
      <c r="A16" s="21" t="s">
        <v>43</v>
      </c>
      <c r="B16" s="14">
        <f>'5'!B21/'5'!B16*100-100</f>
        <v>5.6751672863163236</v>
      </c>
      <c r="C16" s="14">
        <f>'5'!C21/'5'!C16*100-100</f>
        <v>1.4859171765088774</v>
      </c>
      <c r="D16" s="14">
        <f>'5'!D21/'5'!D16*100-100</f>
        <v>5.129674130877504</v>
      </c>
      <c r="E16" s="14">
        <f>'5'!E21/'5'!E16*100-100</f>
        <v>5.3490632782008447</v>
      </c>
      <c r="F16" s="14">
        <f>'5'!G21/'5'!G16*100-100</f>
        <v>-6.3261256256501781</v>
      </c>
      <c r="G16" s="14">
        <f>'5'!H21/'5'!H16*100-100</f>
        <v>-2.766887112013805</v>
      </c>
      <c r="H16" s="14">
        <f>'5'!I21/'5'!I16*100-100</f>
        <v>5.2627294123147834</v>
      </c>
      <c r="I16" s="81"/>
      <c r="J16" s="17"/>
      <c r="K16" s="17"/>
    </row>
    <row r="17" spans="1:11" s="18" customFormat="1" ht="20.100000000000001" hidden="1" customHeight="1" x14ac:dyDescent="0.2">
      <c r="A17" s="22">
        <v>2016</v>
      </c>
      <c r="B17" s="15">
        <f>'5'!B22/'5'!B17*100-100</f>
        <v>5.7662443674832815</v>
      </c>
      <c r="C17" s="15">
        <f>'5'!C22/'5'!C17*100-100</f>
        <v>-0.70323140268857287</v>
      </c>
      <c r="D17" s="15">
        <f>'5'!D22/'5'!D17*100-100</f>
        <v>5.0143562350336737</v>
      </c>
      <c r="E17" s="15">
        <f>'5'!E22/'5'!E17*100-100</f>
        <v>0.77279519112715889</v>
      </c>
      <c r="F17" s="15">
        <f>'5'!G22/'5'!G17*100-100</f>
        <v>-0.26914390064403904</v>
      </c>
      <c r="G17" s="15">
        <f>'5'!H22/'5'!H17*100-100</f>
        <v>-3.1152622812467285</v>
      </c>
      <c r="H17" s="15">
        <f>'5'!I22/'5'!I17*100-100</f>
        <v>5.457486864861778</v>
      </c>
      <c r="I17" s="81"/>
      <c r="J17" s="17"/>
      <c r="K17" s="17"/>
    </row>
    <row r="18" spans="1:11" s="18" customFormat="1" ht="20.100000000000001" hidden="1" customHeight="1" x14ac:dyDescent="0.2">
      <c r="A18" s="19" t="s">
        <v>12</v>
      </c>
      <c r="B18" s="11">
        <f>'5'!B23/'5'!B18*100-100</f>
        <v>6.4074107323296232</v>
      </c>
      <c r="C18" s="11">
        <f>'5'!C23/'5'!C18*100-100</f>
        <v>-5.0886275285962057</v>
      </c>
      <c r="D18" s="11">
        <f>'5'!D23/'5'!D18*100-100</f>
        <v>5.1511563995625664</v>
      </c>
      <c r="E18" s="11">
        <f>'5'!E23/'5'!E18*100-100</f>
        <v>-1.2450209024905234E-2</v>
      </c>
      <c r="F18" s="11">
        <f>'5'!G23/'5'!G18*100-100</f>
        <v>-1.5513908432431265</v>
      </c>
      <c r="G18" s="11">
        <f>'5'!H23/'5'!H18*100-100</f>
        <v>-4.8319669515157244</v>
      </c>
      <c r="H18" s="11">
        <f>'5'!I23/'5'!I18*100-100</f>
        <v>5.0393599784728167</v>
      </c>
      <c r="I18" s="81"/>
      <c r="J18" s="17"/>
      <c r="K18" s="17"/>
    </row>
    <row r="19" spans="1:11" s="18" customFormat="1" ht="20.100000000000001" hidden="1" customHeight="1" x14ac:dyDescent="0.2">
      <c r="A19" s="19" t="s">
        <v>41</v>
      </c>
      <c r="B19" s="11">
        <f>'5'!B24/'5'!B19*100-100</f>
        <v>6.2894374593648763</v>
      </c>
      <c r="C19" s="11">
        <f>'5'!C24/'5'!C19*100-100</f>
        <v>-7.5206962924856811</v>
      </c>
      <c r="D19" s="11">
        <f>'5'!D24/'5'!D19*100-100</f>
        <v>4.7409464370636272</v>
      </c>
      <c r="E19" s="11">
        <f>'5'!E24/'5'!E19*100-100</f>
        <v>7.1126001789983349</v>
      </c>
      <c r="F19" s="11">
        <f>'5'!G24/'5'!G19*100-100</f>
        <v>-1.5432440529921934</v>
      </c>
      <c r="G19" s="11">
        <f>'5'!H24/'5'!H19*100-100</f>
        <v>-0.20482375554335874</v>
      </c>
      <c r="H19" s="11">
        <f>'5'!I24/'5'!I19*100-100</f>
        <v>5.6943784204981824</v>
      </c>
      <c r="I19" s="81"/>
      <c r="J19" s="17"/>
      <c r="K19" s="17"/>
    </row>
    <row r="20" spans="1:11" s="18" customFormat="1" ht="20.100000000000001" hidden="1" customHeight="1" x14ac:dyDescent="0.2">
      <c r="A20" s="19" t="s">
        <v>42</v>
      </c>
      <c r="B20" s="11">
        <f>'5'!B25/'5'!B20*100-100</f>
        <v>5.2321225815693282</v>
      </c>
      <c r="C20" s="11">
        <f>'5'!C25/'5'!C20*100-100</f>
        <v>3.9944565606007529</v>
      </c>
      <c r="D20" s="11">
        <f>'5'!D25/'5'!D20*100-100</f>
        <v>5.0874380374134063</v>
      </c>
      <c r="E20" s="11">
        <f>'5'!E25/'5'!E20*100-100</f>
        <v>-3.7406871092225487</v>
      </c>
      <c r="F20" s="11">
        <f>'5'!G25/'5'!G20*100-100</f>
        <v>-2.8409825782727722</v>
      </c>
      <c r="G20" s="11">
        <f>'5'!H25/'5'!H20*100-100</f>
        <v>-6.8031982453730251</v>
      </c>
      <c r="H20" s="11">
        <f>'5'!I25/'5'!I20*100-100</f>
        <v>4.886866890432799</v>
      </c>
      <c r="I20" s="81"/>
      <c r="J20" s="17"/>
      <c r="K20" s="17"/>
    </row>
    <row r="21" spans="1:11" s="18" customFormat="1" ht="20.100000000000001" hidden="1" customHeight="1" x14ac:dyDescent="0.2">
      <c r="A21" s="19" t="s">
        <v>43</v>
      </c>
      <c r="B21" s="11">
        <f>'5'!B26/'5'!B21*100-100</f>
        <v>5.1958594941661858</v>
      </c>
      <c r="C21" s="11">
        <f>'5'!C26/'5'!C21*100-100</f>
        <v>4.2333528232600059</v>
      </c>
      <c r="D21" s="11">
        <f>'5'!D26/'5'!D21*100-100</f>
        <v>5.0748729067980207</v>
      </c>
      <c r="E21" s="11">
        <f>'5'!E26/'5'!E21*100-100</f>
        <v>0.22762624378896135</v>
      </c>
      <c r="F21" s="11">
        <f>'5'!G26/'5'!G21*100-100</f>
        <v>5.2223779196801274</v>
      </c>
      <c r="G21" s="11">
        <f>'5'!H26/'5'!H21*100-100</f>
        <v>-0.57813722933262568</v>
      </c>
      <c r="H21" s="11">
        <f>'5'!I26/'5'!I21*100-100</f>
        <v>6.1839202317569573</v>
      </c>
      <c r="I21" s="81"/>
      <c r="J21" s="17"/>
      <c r="K21" s="17"/>
    </row>
    <row r="22" spans="1:11" s="18" customFormat="1" ht="20.100000000000001" hidden="1" customHeight="1" x14ac:dyDescent="0.2">
      <c r="A22" s="20">
        <v>2017</v>
      </c>
      <c r="B22" s="13">
        <f>'5'!B27/'5'!B22*100-100</f>
        <v>5.3109280442988052</v>
      </c>
      <c r="C22" s="13">
        <f>'5'!C27/'5'!C22*100-100</f>
        <v>6.2123676466696622</v>
      </c>
      <c r="D22" s="13">
        <f>'5'!D27/'5'!D22*100-100</f>
        <v>5.4099900722362833</v>
      </c>
      <c r="E22" s="13">
        <f>'5'!E27/'5'!E22*100-100</f>
        <v>2.8984878475581581</v>
      </c>
      <c r="F22" s="13">
        <f>'5'!G27/'5'!G22*100-100</f>
        <v>3.4384252886247282</v>
      </c>
      <c r="G22" s="13">
        <f>'5'!H27/'5'!H22*100-100</f>
        <v>4.7096761839858772</v>
      </c>
      <c r="H22" s="13">
        <f>'5'!I27/'5'!I22*100-100</f>
        <v>4.8815989705205567</v>
      </c>
      <c r="I22" s="81"/>
      <c r="J22" s="17"/>
      <c r="K22" s="17"/>
    </row>
    <row r="23" spans="1:11" s="18" customFormat="1" ht="20.100000000000001" hidden="1" customHeight="1" x14ac:dyDescent="0.2">
      <c r="A23" s="21" t="s">
        <v>12</v>
      </c>
      <c r="B23" s="14">
        <f>'5'!B28/'5'!B23*100-100</f>
        <v>5.2883076898319956</v>
      </c>
      <c r="C23" s="14">
        <f>'5'!C28/'5'!C23*100-100</f>
        <v>4.3546135506141042</v>
      </c>
      <c r="D23" s="14">
        <f>'5'!D28/'5'!D23*100-100</f>
        <v>5.1962122332720639</v>
      </c>
      <c r="E23" s="14">
        <f>'5'!E28/'5'!E23*100-100</f>
        <v>4.5862751218905373</v>
      </c>
      <c r="F23" s="14">
        <f>'5'!G28/'5'!G23*100-100</f>
        <v>8.5358497409272474</v>
      </c>
      <c r="G23" s="14">
        <f>'5'!H28/'5'!H23*100-100</f>
        <v>7.297887100495501</v>
      </c>
      <c r="H23" s="14">
        <f>'5'!I28/'5'!I23*100-100</f>
        <v>6.3341870213695017</v>
      </c>
      <c r="I23" s="81"/>
      <c r="J23" s="17"/>
      <c r="K23" s="17"/>
    </row>
    <row r="24" spans="1:11" s="18" customFormat="1" ht="20.100000000000001" hidden="1" customHeight="1" x14ac:dyDescent="0.2">
      <c r="A24" s="21" t="s">
        <v>41</v>
      </c>
      <c r="B24" s="14">
        <f>'5'!B29/'5'!B24*100-100</f>
        <v>4.0850372793988186</v>
      </c>
      <c r="C24" s="14">
        <f>'5'!C29/'5'!C24*100-100</f>
        <v>3.8346669362167631</v>
      </c>
      <c r="D24" s="14">
        <f>'5'!D29/'5'!D24*100-100</f>
        <v>4.0602504059761486</v>
      </c>
      <c r="E24" s="14">
        <f>'5'!E29/'5'!E24*100-100</f>
        <v>-1.5290217319986255</v>
      </c>
      <c r="F24" s="14">
        <f>'5'!G29/'5'!G24*100-100</f>
        <v>3.6289248325868755</v>
      </c>
      <c r="G24" s="14">
        <f>'5'!H29/'5'!H24*100-100</f>
        <v>-1.4294657520055409</v>
      </c>
      <c r="H24" s="14">
        <f>'5'!I29/'5'!I24*100-100</f>
        <v>3.9503844488401256</v>
      </c>
      <c r="I24" s="81"/>
      <c r="J24" s="17"/>
      <c r="K24" s="17"/>
    </row>
    <row r="25" spans="1:11" s="18" customFormat="1" ht="20.100000000000001" hidden="1" customHeight="1" x14ac:dyDescent="0.2">
      <c r="A25" s="21" t="s">
        <v>42</v>
      </c>
      <c r="B25" s="14">
        <f>'5'!B30/'5'!B25*100-100</f>
        <v>4.9822554771238146</v>
      </c>
      <c r="C25" s="14">
        <f>'5'!C30/'5'!C25*100-100</f>
        <v>2.7014518003344961</v>
      </c>
      <c r="D25" s="14">
        <f>'5'!D30/'5'!D25*100-100</f>
        <v>4.7184000920217812</v>
      </c>
      <c r="E25" s="14">
        <f>'5'!E30/'5'!E25*100-100</f>
        <v>9.1980306621560999</v>
      </c>
      <c r="F25" s="14">
        <f>'5'!G30/'5'!G25*100-100</f>
        <v>2.1361207485557117</v>
      </c>
      <c r="G25" s="14">
        <f>'5'!H30/'5'!H25*100-100</f>
        <v>3.5422482310546712</v>
      </c>
      <c r="H25" s="14">
        <f>'5'!I30/'5'!I25*100-100</f>
        <v>4.6367732268155777</v>
      </c>
      <c r="I25" s="81"/>
      <c r="J25" s="17"/>
      <c r="K25" s="17"/>
    </row>
    <row r="26" spans="1:11" s="18" customFormat="1" ht="20.100000000000001" hidden="1" customHeight="1" x14ac:dyDescent="0.2">
      <c r="A26" s="21" t="s">
        <v>43</v>
      </c>
      <c r="B26" s="14">
        <f>'5'!B31/'5'!B26*100-100</f>
        <v>6.8260430659448161</v>
      </c>
      <c r="C26" s="14">
        <f>'5'!C31/'5'!C26*100-100</f>
        <v>12.44204476972925</v>
      </c>
      <c r="D26" s="14">
        <f>'5'!D31/'5'!D26*100-100</f>
        <v>7.52631793974858</v>
      </c>
      <c r="E26" s="14">
        <f>'5'!E31/'5'!E26*100-100</f>
        <v>-0.14154838764928002</v>
      </c>
      <c r="F26" s="14">
        <f>'5'!G31/'5'!G26*100-100</f>
        <v>-0.68453451555394906</v>
      </c>
      <c r="G26" s="14">
        <f>'5'!H31/'5'!H26*100-100</f>
        <v>9.5096202088291051</v>
      </c>
      <c r="H26" s="14">
        <f>'5'!I31/'5'!I26*100-100</f>
        <v>4.6137369100763834</v>
      </c>
      <c r="I26" s="81"/>
      <c r="J26" s="17"/>
      <c r="K26" s="17"/>
    </row>
    <row r="27" spans="1:11" s="18" customFormat="1" ht="20.100000000000001" hidden="1" customHeight="1" x14ac:dyDescent="0.2">
      <c r="A27" s="22">
        <v>2018</v>
      </c>
      <c r="B27" s="15">
        <f>'5'!B32/'5'!B27*100-100</f>
        <v>5.7725340025014589</v>
      </c>
      <c r="C27" s="15">
        <f>'5'!C32/'5'!C27*100-100</f>
        <v>10.144053390836618</v>
      </c>
      <c r="D27" s="15">
        <f>'5'!D32/'5'!D27*100-100</f>
        <v>6.2565907821123545</v>
      </c>
      <c r="E27" s="15">
        <f>'5'!E32/'5'!E27*100-100</f>
        <v>5.3871455399874861</v>
      </c>
      <c r="F27" s="15">
        <f>'5'!G32/'5'!G27*100-100</f>
        <v>2.8775146982385564</v>
      </c>
      <c r="G27" s="15">
        <f>'5'!H32/'5'!H27*100-100</f>
        <v>9.5373404419618169</v>
      </c>
      <c r="H27" s="15">
        <f>'5'!I32/'5'!I27*100-100</f>
        <v>4.7218077441288528</v>
      </c>
      <c r="I27" s="82"/>
      <c r="J27" s="17"/>
      <c r="K27" s="17"/>
    </row>
    <row r="28" spans="1:11" s="18" customFormat="1" ht="20.100000000000001" hidden="1" customHeight="1" x14ac:dyDescent="0.2">
      <c r="A28" s="19" t="s">
        <v>12</v>
      </c>
      <c r="B28" s="11">
        <f>'5'!B33/'5'!B28*100-100</f>
        <v>4.5228896387898772</v>
      </c>
      <c r="C28" s="11">
        <f>'5'!C33/'5'!C28*100-100</f>
        <v>8.6588998933486749</v>
      </c>
      <c r="D28" s="11">
        <f>'5'!D33/'5'!D28*100-100</f>
        <v>4.9275836064235961</v>
      </c>
      <c r="E28" s="11">
        <f>'5'!E33/'5'!E28*100-100</f>
        <v>1.4053085848629223</v>
      </c>
      <c r="F28" s="11">
        <f>'5'!G33/'5'!G28*100-100</f>
        <v>-1.990345233048231</v>
      </c>
      <c r="G28" s="11">
        <f>'5'!H33/'5'!H28*100-100</f>
        <v>2.7754856747362453</v>
      </c>
      <c r="H28" s="11">
        <f>'5'!I33/'5'!I28*100-100</f>
        <v>3.9962924426633322</v>
      </c>
      <c r="I28" s="82"/>
      <c r="J28" s="17"/>
      <c r="K28" s="17"/>
    </row>
    <row r="29" spans="1:11" s="18" customFormat="1" ht="20.100000000000001" hidden="1" customHeight="1" x14ac:dyDescent="0.2">
      <c r="A29" s="19" t="s">
        <v>41</v>
      </c>
      <c r="B29" s="11">
        <f>'5'!B34/'5'!B29*100-100</f>
        <v>5.9694607575590197</v>
      </c>
      <c r="C29" s="11">
        <f>'5'!C34/'5'!C29*100-100</f>
        <v>15.146943141624121</v>
      </c>
      <c r="D29" s="11">
        <f>'5'!D34/'5'!D29*100-100</f>
        <v>6.8760695602041437</v>
      </c>
      <c r="E29" s="11">
        <f>'5'!E34/'5'!E29*100-100</f>
        <v>8.9976234458808477</v>
      </c>
      <c r="F29" s="11">
        <f>'5'!G34/'5'!G29*100-100</f>
        <v>1.9298623772814949</v>
      </c>
      <c r="G29" s="11">
        <f>'5'!H34/'5'!H29*100-100</f>
        <v>15.482992875797734</v>
      </c>
      <c r="H29" s="11">
        <f>'5'!I34/'5'!I29*100-100</f>
        <v>5.4345292405405132</v>
      </c>
      <c r="I29" s="82"/>
      <c r="J29" s="17"/>
      <c r="K29" s="17"/>
    </row>
    <row r="30" spans="1:11" s="18" customFormat="1" ht="20.100000000000001" hidden="1" customHeight="1" x14ac:dyDescent="0.2">
      <c r="A30" s="19" t="s">
        <v>42</v>
      </c>
      <c r="B30" s="11">
        <f>'5'!B35/'5'!B30*100-100</f>
        <v>6.3191299958034364</v>
      </c>
      <c r="C30" s="11">
        <f>'5'!C35/'5'!C30*100-100</f>
        <v>12.294431771046959</v>
      </c>
      <c r="D30" s="11">
        <f>'5'!D35/'5'!D30*100-100</f>
        <v>6.9970703501760028</v>
      </c>
      <c r="E30" s="11">
        <f>'5'!E35/'5'!E30*100-100</f>
        <v>4.1860792316716271</v>
      </c>
      <c r="F30" s="11">
        <f>'5'!G35/'5'!G30*100-100</f>
        <v>6.376955737387064</v>
      </c>
      <c r="G30" s="11">
        <f>'5'!H35/'5'!H30*100-100</f>
        <v>12.85866169556374</v>
      </c>
      <c r="H30" s="11">
        <f>'5'!I35/'5'!I30*100-100</f>
        <v>4.7261101465732764</v>
      </c>
      <c r="I30" s="82"/>
      <c r="J30" s="17"/>
      <c r="K30" s="17"/>
    </row>
    <row r="31" spans="1:11" s="18" customFormat="1" ht="20.100000000000001" hidden="1" customHeight="1" x14ac:dyDescent="0.2">
      <c r="A31" s="19" t="s">
        <v>43</v>
      </c>
      <c r="B31" s="11">
        <f>'5'!B36/'5'!B31*100-100</f>
        <v>6.2200027178270147</v>
      </c>
      <c r="C31" s="11">
        <f>'5'!C36/'5'!C31*100-100</f>
        <v>5.9681900455356782</v>
      </c>
      <c r="D31" s="11">
        <f>'5'!D36/'5'!D31*100-100</f>
        <v>6.1871680327489429</v>
      </c>
      <c r="E31" s="11">
        <f>'5'!E36/'5'!E31*100-100</f>
        <v>6.8272718220169963</v>
      </c>
      <c r="F31" s="11">
        <f>'5'!G36/'5'!G31*100-100</f>
        <v>5.8245716613548382</v>
      </c>
      <c r="G31" s="11">
        <f>'5'!H36/'5'!H31*100-100</f>
        <v>7.2103841364786518</v>
      </c>
      <c r="H31" s="11">
        <f>'5'!I36/'5'!I31*100-100</f>
        <v>4.7510156782934843</v>
      </c>
      <c r="I31" s="82"/>
      <c r="J31" s="17"/>
      <c r="K31" s="17"/>
    </row>
    <row r="32" spans="1:11" s="18" customFormat="1" ht="20.100000000000001" customHeight="1" x14ac:dyDescent="0.2">
      <c r="A32" s="20">
        <v>2019</v>
      </c>
      <c r="B32" s="13">
        <f>'5'!B37/'5'!B32*100-100</f>
        <v>6.5884146484793717</v>
      </c>
      <c r="C32" s="13">
        <f>'5'!C37/'5'!C32*100-100</f>
        <v>7.5985554682617078</v>
      </c>
      <c r="D32" s="13">
        <f>'5'!D37/'5'!D32*100-100</f>
        <v>6.7043593740105507</v>
      </c>
      <c r="E32" s="13">
        <f>'5'!E37/'5'!E32*100-100</f>
        <v>13.102306515770735</v>
      </c>
      <c r="F32" s="13">
        <f>'5'!G37/'5'!G32*100-100</f>
        <v>4.4224062310493935</v>
      </c>
      <c r="G32" s="13">
        <f>'5'!H37/'5'!H32*100-100</f>
        <v>4.2250311444510942</v>
      </c>
      <c r="H32" s="13">
        <f>'5'!I37/'5'!I32*100-100</f>
        <v>7.7269503119005094</v>
      </c>
      <c r="I32" s="82"/>
      <c r="J32" s="17"/>
      <c r="K32" s="17"/>
    </row>
    <row r="33" spans="1:11" s="18" customFormat="1" ht="20.100000000000001" customHeight="1" x14ac:dyDescent="0.2">
      <c r="A33" s="21" t="s">
        <v>12</v>
      </c>
      <c r="B33" s="14">
        <f>'5'!B38/'5'!B33*100-100</f>
        <v>7.3898480048485453</v>
      </c>
      <c r="C33" s="14">
        <f>'5'!C38/'5'!C33*100-100</f>
        <v>7.0989788588916127</v>
      </c>
      <c r="D33" s="14">
        <f>'5'!D38/'5'!D33*100-100</f>
        <v>7.3603754074251384</v>
      </c>
      <c r="E33" s="14">
        <f>'5'!E38/'5'!E33*100-100</f>
        <v>10.710296488160665</v>
      </c>
      <c r="F33" s="14">
        <f>'5'!G38/'5'!G33*100-100</f>
        <v>3.7873544270415209</v>
      </c>
      <c r="G33" s="14">
        <f>'5'!H38/'5'!H33*100-100</f>
        <v>11.296546140574165</v>
      </c>
      <c r="H33" s="14">
        <f>'5'!I38/'5'!I33*100-100</f>
        <v>5.8385269935421036</v>
      </c>
      <c r="I33" s="82"/>
      <c r="J33" s="17"/>
      <c r="K33" s="17"/>
    </row>
    <row r="34" spans="1:11" s="18" customFormat="1" ht="20.100000000000001" customHeight="1" x14ac:dyDescent="0.2">
      <c r="A34" s="21" t="s">
        <v>41</v>
      </c>
      <c r="B34" s="14">
        <f>'5'!B39/'5'!B34*100-100</f>
        <v>7.1052468962679711</v>
      </c>
      <c r="C34" s="14">
        <f>'5'!C39/'5'!C34*100-100</f>
        <v>5.7608957566283721</v>
      </c>
      <c r="D34" s="14">
        <f>'5'!D39/'5'!D34*100-100</f>
        <v>6.9621662046703392</v>
      </c>
      <c r="E34" s="14">
        <f>'5'!E39/'5'!E34*100-100</f>
        <v>16.318777723094271</v>
      </c>
      <c r="F34" s="14">
        <f>'5'!G39/'5'!G34*100-100</f>
        <v>4.1351570239836661</v>
      </c>
      <c r="G34" s="14">
        <f>'5'!H39/'5'!H34*100-100</f>
        <v>1.4800690560815752</v>
      </c>
      <c r="H34" s="14">
        <f>'5'!I39/'5'!I34*100-100</f>
        <v>8.0034219885263553</v>
      </c>
      <c r="I34" s="82"/>
      <c r="J34" s="17"/>
      <c r="K34" s="17"/>
    </row>
    <row r="35" spans="1:11" s="18" customFormat="1" ht="20.100000000000001" customHeight="1" x14ac:dyDescent="0.2">
      <c r="A35" s="21" t="s">
        <v>42</v>
      </c>
      <c r="B35" s="14">
        <f>'5'!B40/'5'!B35*100-100</f>
        <v>6.0695003874650979</v>
      </c>
      <c r="C35" s="14">
        <f>'5'!C40/'5'!C35*100-100</f>
        <v>8.6903712441848313</v>
      </c>
      <c r="D35" s="14">
        <f>'5'!D40/'5'!D35*100-100</f>
        <v>6.3815787073970824</v>
      </c>
      <c r="E35" s="14">
        <f>'5'!E40/'5'!E35*100-100</f>
        <v>12.422803724173775</v>
      </c>
      <c r="F35" s="14">
        <f>'5'!G40/'5'!G35*100-100</f>
        <v>4.3012801756588459</v>
      </c>
      <c r="G35" s="14">
        <f>'5'!H40/'5'!H35*100-100</f>
        <v>2.2123883250846319</v>
      </c>
      <c r="H35" s="14">
        <f>'5'!I40/'5'!I35*100-100</f>
        <v>8.1892802490373953</v>
      </c>
      <c r="I35" s="82"/>
      <c r="J35" s="17"/>
      <c r="K35" s="17"/>
    </row>
    <row r="36" spans="1:11" s="18" customFormat="1" ht="20.100000000000001" customHeight="1" x14ac:dyDescent="0.2">
      <c r="A36" s="21" t="s">
        <v>43</v>
      </c>
      <c r="B36" s="14">
        <f>'5'!B41/'5'!B36*100-100</f>
        <v>5.8756016699052651</v>
      </c>
      <c r="C36" s="14">
        <f>'5'!C41/'5'!C36*100-100</f>
        <v>8.3590121230571413</v>
      </c>
      <c r="D36" s="14">
        <f>'5'!D41/'5'!D36*100-100</f>
        <v>6.1987539735999206</v>
      </c>
      <c r="E36" s="14">
        <f>'5'!E41/'5'!E36*100-100</f>
        <v>12.794362404578493</v>
      </c>
      <c r="F36" s="14">
        <f>'5'!G41/'5'!G36*100-100</f>
        <v>5.4946824513367005</v>
      </c>
      <c r="G36" s="14">
        <f>'5'!H41/'5'!H36*100-100</f>
        <v>2.82466667167472</v>
      </c>
      <c r="H36" s="14">
        <f>'5'!I41/'5'!I36*100-100</f>
        <v>8.831075889472757</v>
      </c>
      <c r="I36" s="82"/>
      <c r="J36" s="17"/>
      <c r="K36" s="17"/>
    </row>
    <row r="37" spans="1:11" s="18" customFormat="1" ht="20.100000000000001" customHeight="1" x14ac:dyDescent="0.2">
      <c r="A37" s="22">
        <v>2020</v>
      </c>
      <c r="B37" s="15">
        <f>'5'!B42/'5'!B37*100-100</f>
        <v>-0.60176765523047493</v>
      </c>
      <c r="C37" s="15">
        <f>'5'!C42/'5'!C37*100-100</f>
        <v>4.3554136159312833</v>
      </c>
      <c r="D37" s="15">
        <f>'5'!D42/'5'!D37*100-100</f>
        <v>-2.8010448114955011E-2</v>
      </c>
      <c r="E37" s="15">
        <f>'5'!E42/'5'!E37*100-100</f>
        <v>-3.7202488223407499</v>
      </c>
      <c r="F37" s="15">
        <f>'5'!G42/'5'!G37*100-100</f>
        <v>-6.2407992799788303</v>
      </c>
      <c r="G37" s="15">
        <f>'5'!H42/'5'!H37*100-100</f>
        <v>-10.216345381695021</v>
      </c>
      <c r="H37" s="15">
        <f>'5'!I42/'5'!I37*100-100</f>
        <v>1.0354832954892856</v>
      </c>
      <c r="I37" s="82"/>
      <c r="J37" s="17"/>
      <c r="K37" s="17"/>
    </row>
    <row r="38" spans="1:11" s="18" customFormat="1" ht="20.100000000000001" customHeight="1" x14ac:dyDescent="0.2">
      <c r="A38" s="19" t="s">
        <v>12</v>
      </c>
      <c r="B38" s="11">
        <f>'5'!B43/'5'!B38*100-100</f>
        <v>2.4262929229153798</v>
      </c>
      <c r="C38" s="11">
        <f>'5'!C43/'5'!C38*100-100</f>
        <v>4.908441818026148</v>
      </c>
      <c r="D38" s="11">
        <f>'5'!D43/'5'!D38*100-100</f>
        <v>2.6771867028142964</v>
      </c>
      <c r="E38" s="11">
        <f>'5'!E43/'5'!E38*100-100</f>
        <v>2.6241498827925369</v>
      </c>
      <c r="F38" s="11">
        <f>'5'!G43/'5'!G38*100-100</f>
        <v>4.5074572359757639</v>
      </c>
      <c r="G38" s="11">
        <f>'5'!H43/'5'!H38*100-100</f>
        <v>-0.49489527166265646</v>
      </c>
      <c r="H38" s="11">
        <f>'5'!I43/'5'!I38*100-100</f>
        <v>4.3283100513069996</v>
      </c>
      <c r="I38" s="82"/>
      <c r="J38" s="17"/>
      <c r="K38" s="17"/>
    </row>
    <row r="39" spans="1:11" s="18" customFormat="1" ht="20.100000000000001" customHeight="1" x14ac:dyDescent="0.2">
      <c r="A39" s="19" t="s">
        <v>41</v>
      </c>
      <c r="B39" s="11">
        <f>'5'!B44/'5'!B39*100-100</f>
        <v>-8.2300442737352313</v>
      </c>
      <c r="C39" s="11">
        <f>'5'!C44/'5'!C39*100-100</f>
        <v>1.9934099461515586</v>
      </c>
      <c r="D39" s="11">
        <f>'5'!D44/'5'!D39*100-100</f>
        <v>-7.1541715469072358</v>
      </c>
      <c r="E39" s="11">
        <f>'5'!E44/'5'!E39*100-100</f>
        <v>-14.908098185711111</v>
      </c>
      <c r="F39" s="11">
        <f>'5'!G44/'5'!G39*100-100</f>
        <v>-17.468504268185427</v>
      </c>
      <c r="G39" s="11">
        <f>'5'!H44/'5'!H39*100-100</f>
        <v>-23.134779480374277</v>
      </c>
      <c r="H39" s="11">
        <f>'5'!I44/'5'!I39*100-100</f>
        <v>-6.0893847842140474</v>
      </c>
      <c r="I39" s="82"/>
    </row>
    <row r="40" spans="1:11" s="18" customFormat="1" ht="20.100000000000001" customHeight="1" x14ac:dyDescent="0.2">
      <c r="A40" s="19" t="s">
        <v>42</v>
      </c>
      <c r="B40" s="11">
        <f>'5'!B45/'5'!B40*100-100</f>
        <v>0.23630687492463665</v>
      </c>
      <c r="C40" s="11">
        <f>'5'!C45/'5'!C40*100-100</f>
        <v>2.1727211331820939</v>
      </c>
      <c r="D40" s="11">
        <f>'5'!D45/'5'!D40*100-100</f>
        <v>0.47188821647567636</v>
      </c>
      <c r="E40" s="11">
        <f>'5'!E45/'5'!E40*100-100</f>
        <v>-2.8247973251674665</v>
      </c>
      <c r="F40" s="11">
        <f>'5'!G45/'5'!G40*100-100</f>
        <v>-9.4099765386430789</v>
      </c>
      <c r="G40" s="11">
        <f>'5'!H45/'5'!H40*100-100</f>
        <v>-13.987924305449056</v>
      </c>
      <c r="H40" s="11">
        <f>'5'!I45/'5'!I40*100-100</f>
        <v>1.6969792421043053</v>
      </c>
      <c r="I40" s="82"/>
    </row>
    <row r="41" spans="1:11" s="18" customFormat="1" ht="20.100000000000001" customHeight="1" x14ac:dyDescent="0.2">
      <c r="A41" s="19" t="s">
        <v>43</v>
      </c>
      <c r="B41" s="11">
        <f>'5'!B46/'5'!B41*100-100</f>
        <v>2.9893667914830075</v>
      </c>
      <c r="C41" s="11">
        <f>'5'!C46/'5'!C41*100-100</f>
        <v>7.5831102850692673</v>
      </c>
      <c r="D41" s="11">
        <f>'5'!D46/'5'!D41*100-100</f>
        <v>3.5992843113019148</v>
      </c>
      <c r="E41" s="11">
        <f>'5'!E46/'5'!E41*100-100</f>
        <v>0.84683450513567493</v>
      </c>
      <c r="F41" s="11">
        <f>'5'!G46/'5'!G41*100-100</f>
        <v>-2.5418456231153073</v>
      </c>
      <c r="G41" s="11">
        <f>'5'!H46/'5'!H41*100-100</f>
        <v>-3.3887980837268969</v>
      </c>
      <c r="H41" s="11">
        <f>'5'!I46/'5'!I41*100-100</f>
        <v>3.9880804583818303</v>
      </c>
      <c r="I41" s="82"/>
    </row>
    <row r="42" spans="1:11" s="18" customFormat="1" ht="20.100000000000001" customHeight="1" x14ac:dyDescent="0.2">
      <c r="A42" s="20">
        <v>2021</v>
      </c>
      <c r="B42" s="13">
        <f>'5'!B47/'5'!B42*100-100</f>
        <v>14.80398738973993</v>
      </c>
      <c r="C42" s="13">
        <f>'5'!C47/'5'!C42*100-100</f>
        <v>8.9802540719530697</v>
      </c>
      <c r="D42" s="13">
        <f>'5'!D47/'5'!D42*100-100</f>
        <v>14.100378234645561</v>
      </c>
      <c r="E42" s="13">
        <f>'5'!E47/'5'!E42*100-100</f>
        <v>31.189333464990256</v>
      </c>
      <c r="F42" s="13">
        <f>'5'!G47/'5'!G42*100-100</f>
        <v>20.19172945918757</v>
      </c>
      <c r="G42" s="13">
        <f>'5'!H47/'5'!H42*100-100</f>
        <v>42.133587027715748</v>
      </c>
      <c r="H42" s="13">
        <f>'5'!I47/'5'!I42*100-100</f>
        <v>11.424006443963179</v>
      </c>
      <c r="I42" s="82"/>
    </row>
    <row r="43" spans="1:11" s="18" customFormat="1" ht="20.100000000000001" customHeight="1" x14ac:dyDescent="0.2">
      <c r="A43" s="21" t="s">
        <v>12</v>
      </c>
      <c r="B43" s="14">
        <f>'5'!B48/'5'!B43*100-100</f>
        <v>9.61546056335456</v>
      </c>
      <c r="C43" s="14">
        <f>'5'!C48/'5'!C43*100-100</f>
        <v>6.8145084347642921</v>
      </c>
      <c r="D43" s="14">
        <f>'5'!D48/'5'!D43*100-100</f>
        <v>9.3261900095846073</v>
      </c>
      <c r="E43" s="14">
        <f>'5'!E48/'5'!E43*100-100</f>
        <v>28.007509583159589</v>
      </c>
      <c r="F43" s="14">
        <f>'5'!G48/'5'!G43*100-100</f>
        <v>2.4960823300997532</v>
      </c>
      <c r="G43" s="14">
        <f>'5'!H48/'5'!H43*100-100</f>
        <v>14.575653275308071</v>
      </c>
      <c r="H43" s="14">
        <f>'5'!I48/'5'!I43*100-100</f>
        <v>7.5761300893210972</v>
      </c>
      <c r="I43" s="82"/>
    </row>
    <row r="44" spans="1:11" s="18" customFormat="1" ht="20.100000000000001" customHeight="1" x14ac:dyDescent="0.2">
      <c r="A44" s="21" t="s">
        <v>41</v>
      </c>
      <c r="B44" s="14">
        <f>'5'!B49/'5'!B44*100-100</f>
        <v>21.416714607010604</v>
      </c>
      <c r="C44" s="14">
        <f>'5'!C49/'5'!C44*100-100</f>
        <v>13.545520760846102</v>
      </c>
      <c r="D44" s="14">
        <f>'5'!D49/'5'!D44*100-100</f>
        <v>20.506772911361054</v>
      </c>
      <c r="E44" s="14">
        <f>'5'!E49/'5'!E44*100-100</f>
        <v>39.367039363312131</v>
      </c>
      <c r="F44" s="14">
        <f>'5'!G49/'5'!G44*100-100</f>
        <v>32.691141284585257</v>
      </c>
      <c r="G44" s="14">
        <f>'5'!H49/'5'!H44*100-100</f>
        <v>62.522166270905132</v>
      </c>
      <c r="H44" s="14">
        <f>'5'!I49/'5'!I44*100-100</f>
        <v>18.510104489684537</v>
      </c>
      <c r="I44" s="82"/>
    </row>
    <row r="45" spans="1:11" s="18" customFormat="1" ht="20.100000000000001" customHeight="1" x14ac:dyDescent="0.2">
      <c r="A45" s="21" t="s">
        <v>42</v>
      </c>
      <c r="B45" s="14">
        <f>'5'!B50/'5'!B45*100-100</f>
        <v>14.45548198949767</v>
      </c>
      <c r="C45" s="14">
        <f>'5'!C50/'5'!C45*100-100</f>
        <v>7.5133692942789736</v>
      </c>
      <c r="D45" s="14">
        <f>'5'!D50/'5'!D45*100-100</f>
        <v>13.596617446119552</v>
      </c>
      <c r="E45" s="14">
        <f>'5'!E50/'5'!E45*100-100</f>
        <v>33.105356926673778</v>
      </c>
      <c r="F45" s="14">
        <f>'5'!G50/'5'!G45*100-100</f>
        <v>28.745965489053248</v>
      </c>
      <c r="G45" s="14">
        <f>'5'!H50/'5'!H45*100-100</f>
        <v>53.307366128865425</v>
      </c>
      <c r="H45" s="14">
        <f>'5'!I50/'5'!I45*100-100</f>
        <v>11.26441002474148</v>
      </c>
      <c r="I45" s="82"/>
    </row>
    <row r="46" spans="1:11" s="18" customFormat="1" ht="20.100000000000001" customHeight="1" x14ac:dyDescent="0.2">
      <c r="A46" s="21" t="s">
        <v>43</v>
      </c>
      <c r="B46" s="14">
        <f>'5'!B51/'5'!B46*100-100</f>
        <v>14.334434122940507</v>
      </c>
      <c r="C46" s="14">
        <f>'5'!C51/'5'!C46*100-100</f>
        <v>8.4861539329325097</v>
      </c>
      <c r="D46" s="14">
        <f>'5'!D51/'5'!D46*100-100</f>
        <v>13.528091013038221</v>
      </c>
      <c r="E46" s="14">
        <f>'5'!E51/'5'!E46*100-100</f>
        <v>25.517531884343498</v>
      </c>
      <c r="F46" s="14">
        <f>'5'!G51/'5'!G46*100-100</f>
        <v>20.754376940723702</v>
      </c>
      <c r="G46" s="14">
        <f>'5'!H51/'5'!H46*100-100</f>
        <v>43.265071232480096</v>
      </c>
      <c r="H46" s="14">
        <f>'5'!I51/'5'!I46*100-100</f>
        <v>9.1963012763876151</v>
      </c>
      <c r="I46" s="82"/>
    </row>
    <row r="47" spans="1:11" s="18" customFormat="1" ht="20.100000000000001" customHeight="1" x14ac:dyDescent="0.2">
      <c r="A47" s="22" t="s">
        <v>44</v>
      </c>
      <c r="B47" s="15">
        <f>'5'!B52/'5'!B47*100-100</f>
        <v>14.009001864169051</v>
      </c>
      <c r="C47" s="15">
        <f>'5'!C52/'5'!C47*100-100</f>
        <v>13.443804203662495</v>
      </c>
      <c r="D47" s="15">
        <f>'5'!D52/'5'!D47*100-100</f>
        <v>13.943780318053456</v>
      </c>
      <c r="E47" s="15">
        <f>'5'!E52/'5'!E47*100-100</f>
        <v>14.750886127326652</v>
      </c>
      <c r="F47" s="15">
        <f>'5'!G52/'5'!G47*100-100</f>
        <v>19.094838282348476</v>
      </c>
      <c r="G47" s="15">
        <f>'5'!H52/'5'!H47*100-100</f>
        <v>24.326139154663153</v>
      </c>
      <c r="H47" s="15">
        <f>'5'!I52/'5'!I47*100-100</f>
        <v>10.823208594798089</v>
      </c>
      <c r="I47" s="82"/>
    </row>
    <row r="48" spans="1:11" s="18" customFormat="1" ht="20.100000000000001" customHeight="1" x14ac:dyDescent="0.2">
      <c r="A48" s="19" t="s">
        <v>12</v>
      </c>
      <c r="B48" s="11">
        <f>'5'!B53/'5'!B48*100-100</f>
        <v>13.148168481421436</v>
      </c>
      <c r="C48" s="11">
        <f>'5'!C53/'5'!C48*100-100</f>
        <v>11.959594993992724</v>
      </c>
      <c r="D48" s="11">
        <f>'5'!D53/'5'!D48*100-100</f>
        <v>13.028237714155381</v>
      </c>
      <c r="E48" s="11">
        <f>'5'!E53/'5'!E48*100-100</f>
        <v>18.879975177400894</v>
      </c>
      <c r="F48" s="11">
        <f>'5'!G53/'5'!G48*100-100</f>
        <v>23.705742827409296</v>
      </c>
      <c r="G48" s="11">
        <f>'5'!H53/'5'!H48*100-100</f>
        <v>37.621504593429535</v>
      </c>
      <c r="H48" s="11">
        <f>'5'!I53/'5'!I48*100-100</f>
        <v>10.19273507338967</v>
      </c>
      <c r="I48" s="82"/>
    </row>
    <row r="49" spans="1:9" s="18" customFormat="1" ht="20.100000000000001" customHeight="1" x14ac:dyDescent="0.2">
      <c r="A49" s="19" t="s">
        <v>41</v>
      </c>
      <c r="B49" s="11">
        <f>'5'!B54/'5'!B49*100-100</f>
        <v>15.548589144781857</v>
      </c>
      <c r="C49" s="11">
        <f>'5'!C54/'5'!C49*100-100</f>
        <v>12.639731449794752</v>
      </c>
      <c r="D49" s="11">
        <f>'5'!D54/'5'!D49*100-100</f>
        <v>15.231738946412904</v>
      </c>
      <c r="E49" s="11">
        <f>'5'!E54/'5'!E49*100-100</f>
        <v>15.658192963132819</v>
      </c>
      <c r="F49" s="11">
        <f>'5'!G54/'5'!G49*100-100</f>
        <v>26.624599386627267</v>
      </c>
      <c r="G49" s="11">
        <f>'5'!H54/'5'!H49*100-100</f>
        <v>31.333565774290918</v>
      </c>
      <c r="H49" s="11">
        <f>'5'!I54/'5'!I49*100-100</f>
        <v>11.064903374838167</v>
      </c>
      <c r="I49" s="82"/>
    </row>
    <row r="50" spans="1:9" s="18" customFormat="1" ht="20.100000000000001" customHeight="1" x14ac:dyDescent="0.2">
      <c r="A50" s="19" t="s">
        <v>42</v>
      </c>
      <c r="B50" s="11">
        <f>'5'!B55/'5'!B50*100-100</f>
        <v>14.648584518993431</v>
      </c>
      <c r="C50" s="11">
        <f>'5'!C55/'5'!C50*100-100</f>
        <v>13.694451000192359</v>
      </c>
      <c r="D50" s="11">
        <f>'5'!D55/'5'!D50*100-100</f>
        <v>14.536862380508353</v>
      </c>
      <c r="E50" s="11">
        <f>'5'!E55/'5'!E50*100-100</f>
        <v>13.025655806201712</v>
      </c>
      <c r="F50" s="11">
        <f>'5'!G55/'5'!G50*100-100</f>
        <v>16.889136558787229</v>
      </c>
      <c r="G50" s="11">
        <f>'5'!H55/'5'!H50*100-100</f>
        <v>25.188401474374643</v>
      </c>
      <c r="H50" s="11">
        <f>'5'!I55/'5'!I50*100-100</f>
        <v>11.153902315732438</v>
      </c>
      <c r="I50" s="82"/>
    </row>
    <row r="51" spans="1:9" s="18" customFormat="1" ht="20.100000000000001" customHeight="1" x14ac:dyDescent="0.2">
      <c r="A51" s="19" t="s">
        <v>43</v>
      </c>
      <c r="B51" s="11">
        <f>'5'!B56/'5'!B51*100-100</f>
        <v>12.795862726450352</v>
      </c>
      <c r="C51" s="11">
        <f>'5'!C56/'5'!C51*100-100</f>
        <v>14.780990117630139</v>
      </c>
      <c r="D51" s="11">
        <f>'5'!D56/'5'!D51*100-100</f>
        <v>13.057410524069766</v>
      </c>
      <c r="E51" s="11">
        <f>'5'!E56/'5'!E51*100-100</f>
        <v>12.095672888414512</v>
      </c>
      <c r="F51" s="11">
        <f>'5'!G56/'5'!G51*100-100</f>
        <v>9.8556326341897886</v>
      </c>
      <c r="G51" s="11">
        <f>'5'!H56/'5'!H51*100-100</f>
        <v>7.7329926085500489</v>
      </c>
      <c r="H51" s="11">
        <f>'5'!I56/'5'!I51*100-100</f>
        <v>10.869598448259879</v>
      </c>
      <c r="I51" s="82"/>
    </row>
    <row r="52" spans="1:9" s="18" customFormat="1" ht="20.100000000000001" customHeight="1" x14ac:dyDescent="0.2">
      <c r="A52" s="20" t="s">
        <v>45</v>
      </c>
      <c r="B52" s="13">
        <f>'5'!B57/'5'!B52*100-100</f>
        <v>8.9101003001212291</v>
      </c>
      <c r="C52" s="13">
        <f>'5'!C57/'5'!C52*100-100</f>
        <v>7.9614851298191383</v>
      </c>
      <c r="D52" s="13">
        <f>'5'!D57/'5'!D52*100-100</f>
        <v>8.8011142388503742</v>
      </c>
      <c r="E52" s="13">
        <f>'5'!E57/'5'!E52*100-100</f>
        <v>7.9013687665276535</v>
      </c>
      <c r="F52" s="13">
        <f>'5'!G57/'5'!G52*100-100</f>
        <v>-3.3153572192737215</v>
      </c>
      <c r="G52" s="13">
        <f>'5'!H57/'5'!H52*100-100</f>
        <v>-1.4913040950029739</v>
      </c>
      <c r="H52" s="13">
        <f>'5'!I57/'5'!I52*100-100</f>
        <v>10.304279882427124</v>
      </c>
      <c r="I52" s="82"/>
    </row>
    <row r="53" spans="1:9" s="18" customFormat="1" ht="20.100000000000001" customHeight="1" x14ac:dyDescent="0.2">
      <c r="A53" s="21" t="s">
        <v>12</v>
      </c>
      <c r="B53" s="14">
        <f>'5'!B58/'5'!B53*100-100</f>
        <v>11.477754437074125</v>
      </c>
      <c r="C53" s="14">
        <f>'5'!C58/'5'!C53*100-100</f>
        <v>19.639321267191519</v>
      </c>
      <c r="D53" s="14">
        <f>'5'!D58/'5'!D53*100-100</f>
        <v>12.293495786800435</v>
      </c>
      <c r="E53" s="14">
        <f>'5'!E58/'5'!E53*100-100</f>
        <v>10.392974161051427</v>
      </c>
      <c r="F53" s="14">
        <f>'5'!G58/'5'!G53*100-100</f>
        <v>3.951128562572876</v>
      </c>
      <c r="G53" s="14">
        <f>'5'!H58/'5'!H53*100-100</f>
        <v>-0.57931616324812296</v>
      </c>
      <c r="H53" s="14">
        <f>'5'!I58/'5'!I53*100-100</f>
        <v>11.912716161966301</v>
      </c>
      <c r="I53" s="82"/>
    </row>
    <row r="54" spans="1:9" s="18" customFormat="1" ht="20.100000000000001" customHeight="1" x14ac:dyDescent="0.2">
      <c r="A54" s="21" t="s">
        <v>41</v>
      </c>
      <c r="B54" s="14">
        <f>'5'!B59/'5'!B54*100-100</f>
        <v>9.6644366249931437</v>
      </c>
      <c r="C54" s="14">
        <f>'5'!C59/'5'!C54*100-100</f>
        <v>21.246078390959468</v>
      </c>
      <c r="D54" s="14">
        <f>'5'!D59/'5'!D54*100-100</f>
        <v>10.897601443195853</v>
      </c>
      <c r="E54" s="14">
        <f>'5'!E59/'5'!E54*100-100</f>
        <v>9.0609463134270811</v>
      </c>
      <c r="F54" s="14">
        <f>'5'!G59/'5'!G54*100-100</f>
        <v>-5.4454747122073002</v>
      </c>
      <c r="G54" s="14">
        <f>'5'!H59/'5'!H54*100-100</f>
        <v>-3.9585129586973409</v>
      </c>
      <c r="H54" s="14">
        <f>'5'!I59/'5'!I54*100-100</f>
        <v>11.523821955657027</v>
      </c>
      <c r="I54" s="82"/>
    </row>
    <row r="55" spans="1:9" s="18" customFormat="1" ht="20.100000000000001" customHeight="1" x14ac:dyDescent="0.2">
      <c r="A55" s="21" t="s">
        <v>42</v>
      </c>
      <c r="B55" s="14">
        <f>'5'!B60/'5'!B55*100-100</f>
        <v>7.791032217231205</v>
      </c>
      <c r="C55" s="14">
        <f>'5'!C60/'5'!C55*100-100</f>
        <v>5.8505549247198161</v>
      </c>
      <c r="D55" s="14">
        <f>'5'!D60/'5'!D55*100-100</f>
        <v>7.5654875105495449</v>
      </c>
      <c r="E55" s="14">
        <f>'5'!E60/'5'!E55*100-100</f>
        <v>7.5547031511792966</v>
      </c>
      <c r="F55" s="14">
        <f>'5'!G60/'5'!G55*100-100</f>
        <v>-5.3212481223904433</v>
      </c>
      <c r="G55" s="14">
        <f>'5'!H60/'5'!H55*100-100</f>
        <v>-3.0346014142735669</v>
      </c>
      <c r="H55" s="14">
        <f>'5'!I60/'5'!I55*100-100</f>
        <v>9.5881989340308849</v>
      </c>
      <c r="I55" s="82"/>
    </row>
    <row r="56" spans="1:9" s="18" customFormat="1" ht="20.100000000000001" customHeight="1" x14ac:dyDescent="0.2">
      <c r="A56" s="21" t="s">
        <v>43</v>
      </c>
      <c r="B56" s="14">
        <f>'5'!B61/'5'!B56*100-100</f>
        <v>7.020572977849497</v>
      </c>
      <c r="C56" s="14">
        <f>'5'!C61/'5'!C56*100-100</f>
        <v>-7.0937730528531517</v>
      </c>
      <c r="D56" s="14">
        <f>'5'!D61/'5'!D56*100-100</f>
        <v>5.1326060663880355</v>
      </c>
      <c r="E56" s="14">
        <f>'5'!E61/'5'!E56*100-100</f>
        <v>4.9137902248579621</v>
      </c>
      <c r="F56" s="14">
        <f>'5'!G61/'5'!G56*100-100</f>
        <v>-6.4389420909022164</v>
      </c>
      <c r="G56" s="14">
        <f>'5'!H61/'5'!H56*100-100</f>
        <v>1.7918282006833124</v>
      </c>
      <c r="H56" s="14">
        <f>'5'!I61/'5'!I56*100-100</f>
        <v>8.3980934565767598</v>
      </c>
      <c r="I56" s="82"/>
    </row>
    <row r="57" spans="1:9" s="18" customFormat="1" ht="20.100000000000001" customHeight="1" x14ac:dyDescent="0.2">
      <c r="A57" s="22" t="s">
        <v>46</v>
      </c>
      <c r="B57" s="15">
        <f>'5'!B62/'5'!B57*100-100</f>
        <v>8.1930519662019492</v>
      </c>
      <c r="C57" s="15">
        <f>'5'!C62/'5'!C57*100-100</f>
        <v>4.1636825045321189</v>
      </c>
      <c r="D57" s="15">
        <f>'5'!D62/'5'!D57*100-100</f>
        <v>7.7336916335333399</v>
      </c>
      <c r="E57" s="15">
        <f>'5'!E62/'5'!E57*100-100</f>
        <v>5.9506201130426319</v>
      </c>
      <c r="F57" s="15">
        <f>'5'!G62/'5'!G57*100-100</f>
        <v>2.8286426051304545</v>
      </c>
      <c r="G57" s="15">
        <f>'5'!H62/'5'!H57*100-100</f>
        <v>6.6321733524504793</v>
      </c>
      <c r="H57" s="15">
        <f>'5'!I62/'5'!I57*100-100</f>
        <v>7.4441987264729335</v>
      </c>
      <c r="I57" s="82"/>
    </row>
    <row r="58" spans="1:9" s="18" customFormat="1" ht="20.100000000000001" customHeight="1" x14ac:dyDescent="0.2">
      <c r="A58" s="19" t="s">
        <v>12</v>
      </c>
      <c r="B58" s="11">
        <f>'5'!B63/'5'!B58*100-100</f>
        <v>7.9598097465886468</v>
      </c>
      <c r="C58" s="11">
        <f>'5'!C63/'5'!C58*100-100</f>
        <v>2.4751744124295243</v>
      </c>
      <c r="D58" s="11">
        <f>'5'!D63/'5'!D58*100-100</f>
        <v>7.3757651211290352</v>
      </c>
      <c r="E58" s="11">
        <f>'5'!E63/'5'!E58*100-100</f>
        <v>4.7706015877120507</v>
      </c>
      <c r="F58" s="11">
        <f>'5'!G63/'5'!G58*100-100</f>
        <v>-3.5820722766404742</v>
      </c>
      <c r="G58" s="11">
        <f>'5'!H63/'5'!H58*100-100</f>
        <v>6.9560703594957687</v>
      </c>
      <c r="H58" s="11">
        <f>'5'!I63/'5'!I58*100-100</f>
        <v>6.6940172042420159</v>
      </c>
      <c r="I58" s="82"/>
    </row>
    <row r="59" spans="1:9" s="18" customFormat="1" ht="20.100000000000001" customHeight="1" x14ac:dyDescent="0.2">
      <c r="A59" s="19" t="s">
        <v>41</v>
      </c>
      <c r="B59" s="11">
        <f>'5'!B64/'5'!B59*100-100</f>
        <v>8.8959651705705483</v>
      </c>
      <c r="C59" s="11">
        <f>'5'!C64/'5'!C59*100-100</f>
        <v>-6.2531402238800098</v>
      </c>
      <c r="D59" s="11">
        <f>'5'!D64/'5'!D59*100-100</f>
        <v>7.132432405445968</v>
      </c>
      <c r="E59" s="11">
        <f>'5'!E64/'5'!E59*100-100</f>
        <v>5.9658229933178717</v>
      </c>
      <c r="F59" s="11">
        <f>'5'!G64/'5'!G59*100-100</f>
        <v>4.7197655502217799</v>
      </c>
      <c r="G59" s="11">
        <f>'5'!H64/'5'!H59*100-100</f>
        <v>7.8383650608851383</v>
      </c>
      <c r="H59" s="11">
        <f>'5'!I64/'5'!I59*100-100</f>
        <v>6.5510157772911981</v>
      </c>
      <c r="I59" s="82"/>
    </row>
    <row r="60" spans="1:9" s="18" customFormat="1" ht="20.100000000000001" customHeight="1" x14ac:dyDescent="0.2">
      <c r="A60" s="19" t="s">
        <v>42</v>
      </c>
      <c r="B60" s="11">
        <f>'5'!B65/'5'!B60*100-100</f>
        <v>8.0215810642936276</v>
      </c>
      <c r="C60" s="11">
        <f>'5'!C65/'5'!C60*100-100</f>
        <v>4.1338041208408356</v>
      </c>
      <c r="D60" s="11">
        <f>'5'!D65/'5'!D60*100-100</f>
        <v>7.5769031057389071</v>
      </c>
      <c r="E60" s="11">
        <f>'5'!E65/'5'!E60*100-100</f>
        <v>5.1965718053262862</v>
      </c>
      <c r="F60" s="11">
        <f>'5'!G65/'5'!G60*100-100</f>
        <v>3.498316618595382</v>
      </c>
      <c r="G60" s="11">
        <f>'5'!H65/'5'!H60*100-100</f>
        <v>4.3926940262228413</v>
      </c>
      <c r="H60" s="11">
        <f>'5'!I65/'5'!I60*100-100</f>
        <v>7.7199473431383865</v>
      </c>
      <c r="I60" s="82"/>
    </row>
    <row r="61" spans="1:9" s="18" customFormat="1" ht="20.100000000000001" customHeight="1" x14ac:dyDescent="0.2">
      <c r="A61" s="19" t="s">
        <v>43</v>
      </c>
      <c r="B61" s="11">
        <f>'5'!B66/'5'!B61*100-100</f>
        <v>7.9135186999211413</v>
      </c>
      <c r="C61" s="11">
        <f>'5'!C66/'5'!C61*100-100</f>
        <v>15.147619180506041</v>
      </c>
      <c r="D61" s="11">
        <f>'5'!D66/'5'!D61*100-100</f>
        <v>8.7686357147320706</v>
      </c>
      <c r="E61" s="11">
        <f>'5'!E66/'5'!E61*100-100</f>
        <v>7.8264502755532135</v>
      </c>
      <c r="F61" s="11">
        <f>'5'!G66/'5'!G61*100-100</f>
        <v>7.4282060168978603</v>
      </c>
      <c r="G61" s="11">
        <f>'5'!H66/'5'!H61*100-100</f>
        <v>7.4001782134307064</v>
      </c>
      <c r="H61" s="11">
        <f>'5'!I66/'5'!I61*100-100</f>
        <v>8.7278553661490577</v>
      </c>
      <c r="I61" s="82"/>
    </row>
    <row r="62" spans="1:9" s="18" customFormat="1" ht="20.100000000000001" customHeight="1" x14ac:dyDescent="0.2">
      <c r="A62" s="20" t="s">
        <v>47</v>
      </c>
      <c r="B62" s="13"/>
      <c r="C62" s="13"/>
      <c r="D62" s="13"/>
      <c r="E62" s="13"/>
      <c r="F62" s="13"/>
      <c r="G62" s="13"/>
      <c r="H62" s="13"/>
      <c r="I62" s="40"/>
    </row>
    <row r="63" spans="1:9" s="18" customFormat="1" ht="20.100000000000001" customHeight="1" x14ac:dyDescent="0.2">
      <c r="A63" s="21" t="s">
        <v>12</v>
      </c>
      <c r="B63" s="14">
        <f>'5'!B68/'5'!B63*100-100</f>
        <v>6.9288994444955279</v>
      </c>
      <c r="C63" s="14">
        <f>'5'!C68/'5'!C63*100-100</f>
        <v>6.2180039770516515</v>
      </c>
      <c r="D63" s="14">
        <f>'5'!D68/'5'!D63*100-100</f>
        <v>6.8566530106957089</v>
      </c>
      <c r="E63" s="14">
        <f>'5'!E68/'5'!E63*100-100</f>
        <v>12.815690546102985</v>
      </c>
      <c r="F63" s="14">
        <f>'5'!G68/'5'!G63*100-100</f>
        <v>7.0004526712511961</v>
      </c>
      <c r="G63" s="14">
        <f>'5'!H68/'5'!H63*100-100</f>
        <v>6.2896467270994663</v>
      </c>
      <c r="H63" s="14">
        <f>'5'!I68/'5'!I63*100-100</f>
        <v>7.9292685806768191</v>
      </c>
      <c r="I63" s="82"/>
    </row>
    <row r="64" spans="1:9" s="18" customFormat="1" ht="20.100000000000001" customHeight="1" x14ac:dyDescent="0.2">
      <c r="A64" s="21" t="s">
        <v>41</v>
      </c>
      <c r="B64" s="14">
        <f>'5'!B69/'5'!B64*100-100</f>
        <v>5.7305423502264148</v>
      </c>
      <c r="C64" s="14">
        <f>'5'!C69/'5'!C64*100-100</f>
        <v>14.8716712168887</v>
      </c>
      <c r="D64" s="14">
        <f>'5'!D69/'5'!D64*100-100</f>
        <v>6.6617191369929856</v>
      </c>
      <c r="E64" s="14">
        <f>'5'!E69/'5'!E64*100-100</f>
        <v>12.367873082985241</v>
      </c>
      <c r="F64" s="14">
        <f>'5'!G69/'5'!G64*100-100</f>
        <v>8.2621656975000946</v>
      </c>
      <c r="G64" s="14">
        <f>'5'!H69/'5'!H64*100-100</f>
        <v>3.4892647755793575</v>
      </c>
      <c r="H64" s="14">
        <f>'5'!I69/'5'!I64*100-100</f>
        <v>8.2367425777191556</v>
      </c>
      <c r="I64" s="82"/>
    </row>
    <row r="65" spans="1:9" s="18" customFormat="1" ht="20.100000000000001" customHeight="1" x14ac:dyDescent="0.2">
      <c r="A65" s="21" t="s">
        <v>42</v>
      </c>
      <c r="B65" s="14">
        <f>'5'!B70/'5'!B65*100-100</f>
        <v>6.0736668716079691</v>
      </c>
      <c r="C65" s="14">
        <f>'5'!C70/'5'!C65*100-100</f>
        <v>15.190855956456033</v>
      </c>
      <c r="D65" s="14">
        <f>'5'!D70/'5'!D65*100-100</f>
        <v>7.0831008547873182</v>
      </c>
      <c r="E65" s="14">
        <f>'5'!E70/'5'!E65*100-100</f>
        <v>12.690431567236232</v>
      </c>
      <c r="F65" s="14">
        <f>'5'!G70/'5'!G65*100-100</f>
        <v>0.80041769206542313</v>
      </c>
      <c r="G65" s="14">
        <f>'5'!H70/'5'!H65*100-100</f>
        <v>8.6332030760350733</v>
      </c>
      <c r="H65" s="14">
        <f>'5'!I70/'5'!I65*100-100</f>
        <v>7.0781699936005111</v>
      </c>
      <c r="I65" s="82"/>
    </row>
    <row r="66" spans="1:9" s="18" customFormat="1" ht="20.100000000000001" hidden="1" customHeight="1" x14ac:dyDescent="0.2">
      <c r="A66" s="21" t="s">
        <v>43</v>
      </c>
      <c r="B66" s="14"/>
      <c r="C66" s="14"/>
      <c r="D66" s="14"/>
      <c r="E66" s="14"/>
      <c r="F66" s="14"/>
      <c r="G66" s="14"/>
      <c r="H66" s="14"/>
      <c r="I66" s="40"/>
    </row>
    <row r="67" spans="1:9" s="18" customFormat="1" ht="20.100000000000001" hidden="1" customHeight="1" x14ac:dyDescent="0.2">
      <c r="A67" s="22">
        <v>2026</v>
      </c>
      <c r="B67" s="15"/>
      <c r="C67" s="15"/>
      <c r="D67" s="15"/>
      <c r="E67" s="15"/>
      <c r="F67" s="15"/>
      <c r="G67" s="15"/>
      <c r="H67" s="15"/>
      <c r="I67" s="40"/>
    </row>
    <row r="68" spans="1:9" s="18" customFormat="1" ht="20.100000000000001" hidden="1" customHeight="1" x14ac:dyDescent="0.2">
      <c r="A68" s="19" t="s">
        <v>12</v>
      </c>
      <c r="B68" s="11"/>
      <c r="C68" s="11"/>
      <c r="D68" s="11"/>
      <c r="E68" s="11"/>
      <c r="F68" s="11"/>
      <c r="G68" s="11"/>
      <c r="H68" s="11"/>
      <c r="I68" s="40"/>
    </row>
    <row r="69" spans="1:9" s="18" customFormat="1" ht="20.100000000000001" hidden="1" customHeight="1" x14ac:dyDescent="0.2">
      <c r="A69" s="19" t="s">
        <v>41</v>
      </c>
      <c r="B69" s="11"/>
      <c r="C69" s="11"/>
      <c r="D69" s="11"/>
      <c r="E69" s="11"/>
      <c r="F69" s="11"/>
      <c r="G69" s="11"/>
      <c r="H69" s="11"/>
      <c r="I69" s="40"/>
    </row>
    <row r="70" spans="1:9" s="18" customFormat="1" ht="20.100000000000001" hidden="1" customHeight="1" x14ac:dyDescent="0.2">
      <c r="A70" s="19" t="s">
        <v>42</v>
      </c>
      <c r="B70" s="11"/>
      <c r="C70" s="11"/>
      <c r="D70" s="11"/>
      <c r="E70" s="11"/>
      <c r="F70" s="11"/>
      <c r="G70" s="11"/>
      <c r="H70" s="11"/>
      <c r="I70" s="40"/>
    </row>
    <row r="71" spans="1:9" s="18" customFormat="1" ht="20.100000000000001" hidden="1" customHeight="1" x14ac:dyDescent="0.2">
      <c r="A71" s="19" t="s">
        <v>43</v>
      </c>
      <c r="B71" s="11"/>
      <c r="C71" s="11"/>
      <c r="D71" s="11"/>
      <c r="E71" s="11"/>
      <c r="F71" s="11"/>
      <c r="G71" s="11"/>
      <c r="H71" s="11"/>
      <c r="I71" s="40"/>
    </row>
    <row r="72" spans="1:9" s="18" customFormat="1" ht="20.100000000000001" hidden="1" customHeight="1" x14ac:dyDescent="0.2">
      <c r="A72" s="20">
        <v>2027</v>
      </c>
      <c r="B72" s="13"/>
      <c r="C72" s="13"/>
      <c r="D72" s="13"/>
      <c r="E72" s="13"/>
      <c r="F72" s="13"/>
      <c r="G72" s="13"/>
      <c r="H72" s="13"/>
      <c r="I72" s="40"/>
    </row>
    <row r="73" spans="1:9" s="18" customFormat="1" ht="20.100000000000001" hidden="1" customHeight="1" x14ac:dyDescent="0.2">
      <c r="A73" s="21" t="s">
        <v>12</v>
      </c>
      <c r="B73" s="14"/>
      <c r="C73" s="14"/>
      <c r="D73" s="14"/>
      <c r="E73" s="14"/>
      <c r="F73" s="14"/>
      <c r="G73" s="14"/>
      <c r="H73" s="14"/>
      <c r="I73" s="40"/>
    </row>
    <row r="74" spans="1:9" s="18" customFormat="1" ht="20.100000000000001" hidden="1" customHeight="1" x14ac:dyDescent="0.2">
      <c r="A74" s="21" t="s">
        <v>41</v>
      </c>
      <c r="B74" s="14"/>
      <c r="C74" s="14"/>
      <c r="D74" s="14"/>
      <c r="E74" s="14"/>
      <c r="F74" s="14"/>
      <c r="G74" s="14"/>
      <c r="H74" s="14"/>
      <c r="I74" s="40"/>
    </row>
    <row r="75" spans="1:9" s="18" customFormat="1" ht="20.100000000000001" hidden="1" customHeight="1" x14ac:dyDescent="0.2">
      <c r="A75" s="21" t="s">
        <v>42</v>
      </c>
      <c r="B75" s="14"/>
      <c r="C75" s="14"/>
      <c r="D75" s="14"/>
      <c r="E75" s="14"/>
      <c r="F75" s="14"/>
      <c r="G75" s="14"/>
      <c r="H75" s="14"/>
      <c r="I75" s="40"/>
    </row>
    <row r="76" spans="1:9" s="18" customFormat="1" ht="20.100000000000001" hidden="1" customHeight="1" x14ac:dyDescent="0.2">
      <c r="A76" s="21" t="s">
        <v>43</v>
      </c>
      <c r="B76" s="14"/>
      <c r="C76" s="14"/>
      <c r="D76" s="14"/>
      <c r="E76" s="14"/>
      <c r="F76" s="14"/>
      <c r="G76" s="14"/>
      <c r="H76" s="14"/>
      <c r="I76" s="40"/>
    </row>
    <row r="77" spans="1:9" s="18" customFormat="1" ht="20.100000000000001" hidden="1" customHeight="1" x14ac:dyDescent="0.2">
      <c r="A77" s="22">
        <v>2028</v>
      </c>
      <c r="B77" s="15"/>
      <c r="C77" s="15"/>
      <c r="D77" s="15"/>
      <c r="E77" s="15"/>
      <c r="F77" s="15"/>
      <c r="G77" s="15"/>
      <c r="H77" s="15"/>
      <c r="I77" s="40"/>
    </row>
    <row r="78" spans="1:9" s="18" customFormat="1" ht="20.100000000000001" hidden="1" customHeight="1" x14ac:dyDescent="0.2">
      <c r="A78" s="19" t="s">
        <v>12</v>
      </c>
      <c r="B78" s="11"/>
      <c r="C78" s="11"/>
      <c r="D78" s="11"/>
      <c r="E78" s="11"/>
      <c r="F78" s="11"/>
      <c r="G78" s="11"/>
      <c r="H78" s="11"/>
      <c r="I78" s="40"/>
    </row>
    <row r="79" spans="1:9" s="18" customFormat="1" ht="20.100000000000001" hidden="1" customHeight="1" x14ac:dyDescent="0.2">
      <c r="A79" s="19" t="s">
        <v>41</v>
      </c>
      <c r="B79" s="11"/>
      <c r="C79" s="11"/>
      <c r="D79" s="11"/>
      <c r="E79" s="11"/>
      <c r="F79" s="11"/>
      <c r="G79" s="11"/>
      <c r="H79" s="11"/>
      <c r="I79" s="40"/>
    </row>
    <row r="80" spans="1:9" s="18" customFormat="1" ht="20.100000000000001" hidden="1" customHeight="1" x14ac:dyDescent="0.2">
      <c r="A80" s="19" t="s">
        <v>42</v>
      </c>
      <c r="B80" s="11"/>
      <c r="C80" s="11"/>
      <c r="D80" s="11"/>
      <c r="E80" s="11"/>
      <c r="F80" s="11"/>
      <c r="G80" s="11"/>
      <c r="H80" s="11"/>
      <c r="I80" s="40"/>
    </row>
    <row r="81" spans="1:9" s="18" customFormat="1" ht="20.100000000000001" hidden="1" customHeight="1" x14ac:dyDescent="0.2">
      <c r="A81" s="19" t="s">
        <v>43</v>
      </c>
      <c r="B81" s="11"/>
      <c r="C81" s="11"/>
      <c r="D81" s="11"/>
      <c r="E81" s="11"/>
      <c r="F81" s="11"/>
      <c r="G81" s="11"/>
      <c r="H81" s="11"/>
      <c r="I81" s="40"/>
    </row>
    <row r="82" spans="1:9" s="18" customFormat="1" ht="20.100000000000001" hidden="1" customHeight="1" x14ac:dyDescent="0.2">
      <c r="A82" s="20">
        <v>2029</v>
      </c>
      <c r="B82" s="13"/>
      <c r="C82" s="13"/>
      <c r="D82" s="13"/>
      <c r="E82" s="13"/>
      <c r="F82" s="13"/>
      <c r="G82" s="13"/>
      <c r="H82" s="13"/>
      <c r="I82" s="40"/>
    </row>
    <row r="83" spans="1:9" s="18" customFormat="1" ht="20.100000000000001" hidden="1" customHeight="1" x14ac:dyDescent="0.2">
      <c r="A83" s="21" t="s">
        <v>12</v>
      </c>
      <c r="B83" s="14"/>
      <c r="C83" s="14"/>
      <c r="D83" s="14"/>
      <c r="E83" s="14"/>
      <c r="F83" s="14"/>
      <c r="G83" s="14"/>
      <c r="H83" s="14"/>
      <c r="I83" s="40"/>
    </row>
    <row r="84" spans="1:9" s="18" customFormat="1" ht="20.100000000000001" hidden="1" customHeight="1" x14ac:dyDescent="0.2">
      <c r="A84" s="21" t="s">
        <v>41</v>
      </c>
      <c r="B84" s="14"/>
      <c r="C84" s="14"/>
      <c r="D84" s="14"/>
      <c r="E84" s="14"/>
      <c r="F84" s="14"/>
      <c r="G84" s="14"/>
      <c r="H84" s="14"/>
      <c r="I84" s="40"/>
    </row>
    <row r="85" spans="1:9" s="18" customFormat="1" ht="20.100000000000001" hidden="1" customHeight="1" x14ac:dyDescent="0.2">
      <c r="A85" s="21" t="s">
        <v>42</v>
      </c>
      <c r="B85" s="14"/>
      <c r="C85" s="14"/>
      <c r="D85" s="14"/>
      <c r="E85" s="14"/>
      <c r="F85" s="14"/>
      <c r="G85" s="14"/>
      <c r="H85" s="14"/>
      <c r="I85" s="40"/>
    </row>
    <row r="86" spans="1:9" s="18" customFormat="1" ht="20.100000000000001" hidden="1" customHeight="1" x14ac:dyDescent="0.2">
      <c r="A86" s="21" t="s">
        <v>43</v>
      </c>
      <c r="B86" s="14"/>
      <c r="C86" s="14"/>
      <c r="D86" s="14"/>
      <c r="E86" s="14"/>
      <c r="F86" s="14"/>
      <c r="G86" s="14"/>
      <c r="H86" s="14"/>
      <c r="I86" s="40"/>
    </row>
    <row r="87" spans="1:9" s="18" customFormat="1" ht="20.100000000000001" hidden="1" customHeight="1" x14ac:dyDescent="0.2">
      <c r="A87" s="22">
        <v>2030</v>
      </c>
      <c r="B87" s="15"/>
      <c r="C87" s="15"/>
      <c r="D87" s="15"/>
      <c r="E87" s="15"/>
      <c r="F87" s="15"/>
      <c r="G87" s="15"/>
      <c r="H87" s="15"/>
      <c r="I87" s="40"/>
    </row>
    <row r="88" spans="1:9" s="18" customFormat="1" ht="20.100000000000001" hidden="1" customHeight="1" x14ac:dyDescent="0.2">
      <c r="A88" s="19" t="s">
        <v>12</v>
      </c>
      <c r="B88" s="11"/>
      <c r="C88" s="11"/>
      <c r="D88" s="11"/>
      <c r="E88" s="11"/>
      <c r="F88" s="11"/>
      <c r="G88" s="11"/>
      <c r="H88" s="11"/>
      <c r="I88" s="40"/>
    </row>
    <row r="89" spans="1:9" s="18" customFormat="1" ht="20.100000000000001" hidden="1" customHeight="1" x14ac:dyDescent="0.2">
      <c r="A89" s="19" t="s">
        <v>41</v>
      </c>
      <c r="B89" s="11"/>
      <c r="C89" s="11"/>
      <c r="D89" s="11"/>
      <c r="E89" s="11"/>
      <c r="F89" s="11"/>
      <c r="G89" s="11"/>
      <c r="H89" s="11"/>
      <c r="I89" s="40"/>
    </row>
    <row r="90" spans="1:9" s="18" customFormat="1" ht="20.100000000000001" hidden="1" customHeight="1" x14ac:dyDescent="0.2">
      <c r="A90" s="19" t="s">
        <v>42</v>
      </c>
      <c r="B90" s="11"/>
      <c r="C90" s="11"/>
      <c r="D90" s="11"/>
      <c r="E90" s="11"/>
      <c r="F90" s="11"/>
      <c r="G90" s="11"/>
      <c r="H90" s="11"/>
      <c r="I90" s="40"/>
    </row>
    <row r="91" spans="1:9" s="18" customFormat="1" ht="20.100000000000001" hidden="1" customHeight="1" x14ac:dyDescent="0.2">
      <c r="A91" s="33" t="s">
        <v>43</v>
      </c>
      <c r="B91" s="34"/>
      <c r="C91" s="34"/>
      <c r="D91" s="34"/>
      <c r="E91" s="34"/>
      <c r="F91" s="34"/>
      <c r="G91" s="34"/>
      <c r="H91" s="34"/>
      <c r="I91" s="40"/>
    </row>
    <row r="92" spans="1:9" s="18" customFormat="1" ht="13.15" customHeight="1" x14ac:dyDescent="0.2">
      <c r="A92" s="50" t="s">
        <v>48</v>
      </c>
      <c r="B92" s="71"/>
      <c r="C92" s="71"/>
      <c r="D92" s="71"/>
      <c r="E92" s="71"/>
      <c r="F92" s="71"/>
      <c r="G92" s="71"/>
      <c r="H92" s="71"/>
      <c r="I92" s="40"/>
    </row>
    <row r="93" spans="1:9" s="18" customFormat="1" ht="13.15" customHeight="1" x14ac:dyDescent="0.2">
      <c r="A93" s="53" t="s">
        <v>49</v>
      </c>
      <c r="B93" s="83"/>
      <c r="C93" s="83"/>
      <c r="D93" s="83"/>
      <c r="E93" s="83"/>
      <c r="F93" s="83"/>
      <c r="G93" s="83"/>
      <c r="H93" s="83"/>
      <c r="I93" s="40"/>
    </row>
    <row r="94" spans="1:9" s="18" customFormat="1" ht="14.1" customHeight="1" x14ac:dyDescent="0.2">
      <c r="I94" s="40"/>
    </row>
    <row r="95" spans="1:9" s="18" customFormat="1" ht="14.1" customHeight="1" x14ac:dyDescent="0.2">
      <c r="H95" s="84"/>
      <c r="I95" s="85"/>
    </row>
    <row r="96" spans="1:9" s="18" customFormat="1" ht="14.1" customHeight="1" x14ac:dyDescent="0.2">
      <c r="I96" s="40"/>
    </row>
    <row r="97" spans="1:9" s="18" customFormat="1" ht="14.1" customHeight="1" x14ac:dyDescent="0.2">
      <c r="I97" s="40"/>
    </row>
    <row r="98" spans="1:9" s="18" customFormat="1" ht="14.1" customHeight="1" x14ac:dyDescent="0.35">
      <c r="A98" s="42"/>
      <c r="I98" s="40"/>
    </row>
    <row r="99" spans="1:9" s="18" customFormat="1" ht="14.1" customHeight="1" x14ac:dyDescent="0.35">
      <c r="A99" s="42"/>
      <c r="I99" s="40"/>
    </row>
    <row r="100" spans="1:9" s="18" customFormat="1" ht="14.1" customHeight="1" x14ac:dyDescent="0.2">
      <c r="I100" s="40"/>
    </row>
  </sheetData>
  <mergeCells count="4">
    <mergeCell ref="A1:H1"/>
    <mergeCell ref="A2:H2"/>
    <mergeCell ref="A3:H3"/>
    <mergeCell ref="A4:H4"/>
  </mergeCells>
  <printOptions horizontalCentered="1" verticalCentered="1"/>
  <pageMargins left="0.7" right="0.7" top="0.75" bottom="0.75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CC07-BBC3-4E56-B1AE-2BCCEA7DD352}">
  <sheetPr>
    <tabColor rgb="FF00B0F0"/>
    <pageSetUpPr fitToPage="1"/>
  </sheetPr>
  <dimension ref="A1:T107"/>
  <sheetViews>
    <sheetView showGridLines="0" zoomScaleNormal="100" zoomScaleSheetLayoutView="100" workbookViewId="0">
      <pane xSplit="1" ySplit="6" topLeftCell="B37" activePane="bottomRight" state="frozen"/>
      <selection sqref="A1:T1"/>
      <selection pane="topRight" sqref="A1:T1"/>
      <selection pane="bottomLeft" sqref="A1:T1"/>
      <selection pane="bottomRight" sqref="A1:I1"/>
    </sheetView>
  </sheetViews>
  <sheetFormatPr baseColWidth="10" defaultColWidth="11.42578125" defaultRowHeight="14.1" customHeight="1" x14ac:dyDescent="0.15"/>
  <cols>
    <col min="1" max="1" width="10.28515625" style="4" customWidth="1"/>
    <col min="2" max="9" width="13.5703125" style="4" customWidth="1"/>
    <col min="10" max="16384" width="11.42578125" style="4"/>
  </cols>
  <sheetData>
    <row r="1" spans="1:20" s="1" customFormat="1" ht="18.95" customHeight="1" x14ac:dyDescent="0.2">
      <c r="A1" s="90" t="s">
        <v>69</v>
      </c>
      <c r="B1" s="90"/>
      <c r="C1" s="90"/>
      <c r="D1" s="90"/>
      <c r="E1" s="90"/>
      <c r="F1" s="90"/>
      <c r="G1" s="90"/>
      <c r="H1" s="90"/>
      <c r="I1" s="90"/>
    </row>
    <row r="2" spans="1:20" s="1" customFormat="1" ht="18.95" customHeight="1" x14ac:dyDescent="0.2">
      <c r="A2" s="90" t="s">
        <v>59</v>
      </c>
      <c r="B2" s="90"/>
      <c r="C2" s="90"/>
      <c r="D2" s="90"/>
      <c r="E2" s="90"/>
      <c r="F2" s="90"/>
      <c r="G2" s="90"/>
      <c r="H2" s="90"/>
      <c r="I2" s="90"/>
    </row>
    <row r="3" spans="1:20" s="32" customFormat="1" ht="16.149999999999999" customHeight="1" x14ac:dyDescent="0.2">
      <c r="A3" s="91" t="str">
        <f>+'5'!A3:I3</f>
        <v>PERÍODO:  1T-2019  -  3T-2025</v>
      </c>
      <c r="B3" s="91"/>
      <c r="C3" s="91"/>
      <c r="D3" s="91"/>
      <c r="E3" s="91"/>
      <c r="F3" s="91"/>
      <c r="G3" s="91"/>
      <c r="H3" s="91"/>
      <c r="I3" s="91"/>
    </row>
    <row r="4" spans="1:20" s="32" customFormat="1" ht="16.149999999999999" customHeight="1" x14ac:dyDescent="0.2">
      <c r="A4" s="91" t="s">
        <v>70</v>
      </c>
      <c r="B4" s="91"/>
      <c r="C4" s="91"/>
      <c r="D4" s="91"/>
      <c r="E4" s="91"/>
      <c r="F4" s="91"/>
      <c r="G4" s="91"/>
      <c r="H4" s="91"/>
      <c r="I4" s="91"/>
    </row>
    <row r="5" spans="1:20" ht="9.9499999999999993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20" s="68" customFormat="1" ht="90" customHeight="1" x14ac:dyDescent="0.45">
      <c r="A6" s="65" t="s">
        <v>4</v>
      </c>
      <c r="B6" s="66" t="s">
        <v>60</v>
      </c>
      <c r="C6" s="66" t="s">
        <v>61</v>
      </c>
      <c r="D6" s="66" t="s">
        <v>62</v>
      </c>
      <c r="E6" s="66" t="s">
        <v>63</v>
      </c>
      <c r="F6" s="66" t="s">
        <v>64</v>
      </c>
      <c r="G6" s="66" t="s">
        <v>65</v>
      </c>
      <c r="H6" s="66" t="s">
        <v>66</v>
      </c>
      <c r="I6" s="67" t="s">
        <v>67</v>
      </c>
    </row>
    <row r="7" spans="1:20" ht="20.100000000000001" hidden="1" customHeight="1" x14ac:dyDescent="0.15">
      <c r="A7" s="69">
        <v>2013</v>
      </c>
      <c r="B7" s="70">
        <v>356250.54830505629</v>
      </c>
      <c r="C7" s="70">
        <v>47001.124266590392</v>
      </c>
      <c r="D7" s="70">
        <v>403251.67257164669</v>
      </c>
      <c r="E7" s="70">
        <v>62834.591902600238</v>
      </c>
      <c r="F7" s="70">
        <v>3131.4471698250413</v>
      </c>
      <c r="G7" s="70">
        <v>91596.629184036836</v>
      </c>
      <c r="H7" s="70">
        <v>144431.12049050047</v>
      </c>
      <c r="I7" s="70">
        <v>416383.22029987827</v>
      </c>
      <c r="J7" s="29">
        <f>I7-'3'!T8</f>
        <v>0</v>
      </c>
      <c r="K7" s="29"/>
      <c r="M7" s="29">
        <f>+B7-SUM(B8:B11)</f>
        <v>0</v>
      </c>
      <c r="N7" s="29">
        <f t="shared" ref="N7:T7" si="0">+C7-SUM(C8:C11)</f>
        <v>0</v>
      </c>
      <c r="O7" s="29">
        <f t="shared" si="0"/>
        <v>0</v>
      </c>
      <c r="P7" s="29">
        <f t="shared" si="0"/>
        <v>0</v>
      </c>
      <c r="Q7" s="29">
        <f t="shared" si="0"/>
        <v>0</v>
      </c>
      <c r="R7" s="29">
        <f t="shared" si="0"/>
        <v>0</v>
      </c>
      <c r="S7" s="29">
        <f t="shared" si="0"/>
        <v>0</v>
      </c>
      <c r="T7" s="29">
        <f t="shared" si="0"/>
        <v>0</v>
      </c>
    </row>
    <row r="8" spans="1:20" s="18" customFormat="1" ht="20.100000000000001" hidden="1" customHeight="1" x14ac:dyDescent="0.15">
      <c r="A8" s="19" t="s">
        <v>12</v>
      </c>
      <c r="B8" s="11">
        <v>85761.044677796512</v>
      </c>
      <c r="C8" s="11">
        <v>9966.5416427867294</v>
      </c>
      <c r="D8" s="11">
        <v>95727.586320583272</v>
      </c>
      <c r="E8" s="11">
        <v>14299.401435542568</v>
      </c>
      <c r="F8" s="11">
        <v>4469.5152693840955</v>
      </c>
      <c r="G8" s="11">
        <v>23778.677524434457</v>
      </c>
      <c r="H8" s="11">
        <v>34315.493125653607</v>
      </c>
      <c r="I8" s="11">
        <v>103960.102385718</v>
      </c>
      <c r="J8" s="17">
        <f>I8-'3'!T9</f>
        <v>0</v>
      </c>
      <c r="K8" s="17"/>
    </row>
    <row r="9" spans="1:20" s="18" customFormat="1" ht="20.100000000000001" hidden="1" customHeight="1" x14ac:dyDescent="0.15">
      <c r="A9" s="19" t="s">
        <v>41</v>
      </c>
      <c r="B9" s="11">
        <v>88920.62258915545</v>
      </c>
      <c r="C9" s="11">
        <v>12486.561122794352</v>
      </c>
      <c r="D9" s="11">
        <v>101407.18371194981</v>
      </c>
      <c r="E9" s="11">
        <v>15700.215656387221</v>
      </c>
      <c r="F9" s="11">
        <v>-790.7336588304986</v>
      </c>
      <c r="G9" s="11">
        <v>23284.30437479003</v>
      </c>
      <c r="H9" s="11">
        <v>36399.55297288669</v>
      </c>
      <c r="I9" s="11">
        <v>103201.22930718835</v>
      </c>
      <c r="J9" s="17">
        <f>I9-'3'!T10</f>
        <v>0</v>
      </c>
      <c r="K9" s="17"/>
    </row>
    <row r="10" spans="1:20" s="18" customFormat="1" ht="20.100000000000001" hidden="1" customHeight="1" x14ac:dyDescent="0.15">
      <c r="A10" s="19" t="s">
        <v>42</v>
      </c>
      <c r="B10" s="11">
        <v>89652.872064228752</v>
      </c>
      <c r="C10" s="11">
        <v>11643.772291529065</v>
      </c>
      <c r="D10" s="11">
        <v>101296.6443557578</v>
      </c>
      <c r="E10" s="11">
        <v>16201.338972226476</v>
      </c>
      <c r="F10" s="11">
        <v>-258.29358866259366</v>
      </c>
      <c r="G10" s="11">
        <v>21766.340198616956</v>
      </c>
      <c r="H10" s="11">
        <v>36633.429769759176</v>
      </c>
      <c r="I10" s="11">
        <v>102372.50805971633</v>
      </c>
      <c r="J10" s="17">
        <f>I10-'3'!T11</f>
        <v>0</v>
      </c>
      <c r="K10" s="17"/>
    </row>
    <row r="11" spans="1:20" s="18" customFormat="1" ht="20.100000000000001" hidden="1" customHeight="1" x14ac:dyDescent="0.15">
      <c r="A11" s="19" t="s">
        <v>43</v>
      </c>
      <c r="B11" s="11">
        <v>91916.008973875563</v>
      </c>
      <c r="C11" s="11">
        <v>12904.249209480242</v>
      </c>
      <c r="D11" s="11">
        <v>104820.25818335581</v>
      </c>
      <c r="E11" s="11">
        <v>16633.63583844397</v>
      </c>
      <c r="F11" s="11">
        <v>-289.04085206596153</v>
      </c>
      <c r="G11" s="11">
        <v>22767.307086195386</v>
      </c>
      <c r="H11" s="11">
        <v>37082.644622200998</v>
      </c>
      <c r="I11" s="11">
        <v>106849.38054725566</v>
      </c>
      <c r="J11" s="17">
        <f>I11-'3'!T12</f>
        <v>0</v>
      </c>
      <c r="K11" s="17"/>
    </row>
    <row r="12" spans="1:20" s="18" customFormat="1" ht="20.100000000000001" hidden="1" customHeight="1" x14ac:dyDescent="0.15">
      <c r="A12" s="20">
        <v>2014</v>
      </c>
      <c r="B12" s="13">
        <v>372419.8383687411</v>
      </c>
      <c r="C12" s="13">
        <v>48710.255953769447</v>
      </c>
      <c r="D12" s="13">
        <v>421130.09432251041</v>
      </c>
      <c r="E12" s="13">
        <v>65556.600947735133</v>
      </c>
      <c r="F12" s="13">
        <v>-442.61001363862238</v>
      </c>
      <c r="G12" s="13">
        <v>97941.839762636577</v>
      </c>
      <c r="H12" s="13">
        <v>149298.7267141224</v>
      </c>
      <c r="I12" s="13">
        <v>434887.19836485124</v>
      </c>
      <c r="J12" s="17">
        <f>I12-'3'!T13</f>
        <v>0</v>
      </c>
      <c r="K12" s="17">
        <f>SUM(B12:C12)+SUM(E12:G12)-H12-I12</f>
        <v>-5.9730024076998234E-5</v>
      </c>
      <c r="M12" s="17">
        <f t="shared" ref="M12:T12" si="1">+B12-SUM(B13:B16)</f>
        <v>0</v>
      </c>
      <c r="N12" s="17">
        <f t="shared" si="1"/>
        <v>0</v>
      </c>
      <c r="O12" s="17">
        <f t="shared" si="1"/>
        <v>0</v>
      </c>
      <c r="P12" s="17">
        <f t="shared" si="1"/>
        <v>0</v>
      </c>
      <c r="Q12" s="17">
        <f t="shared" si="1"/>
        <v>0</v>
      </c>
      <c r="R12" s="17">
        <f t="shared" si="1"/>
        <v>0</v>
      </c>
      <c r="S12" s="17">
        <f t="shared" si="1"/>
        <v>0</v>
      </c>
      <c r="T12" s="17">
        <f t="shared" si="1"/>
        <v>0</v>
      </c>
    </row>
    <row r="13" spans="1:20" s="18" customFormat="1" ht="20.100000000000001" hidden="1" customHeight="1" x14ac:dyDescent="0.15">
      <c r="A13" s="21" t="s">
        <v>12</v>
      </c>
      <c r="B13" s="14">
        <v>89480.56716772748</v>
      </c>
      <c r="C13" s="14">
        <v>10630.458005313641</v>
      </c>
      <c r="D13" s="14">
        <v>100111.02517304111</v>
      </c>
      <c r="E13" s="14">
        <v>15055.367818429739</v>
      </c>
      <c r="F13" s="14">
        <v>4024.2626376802887</v>
      </c>
      <c r="G13" s="14">
        <v>24110.73144343726</v>
      </c>
      <c r="H13" s="14">
        <v>35014.208962747827</v>
      </c>
      <c r="I13" s="14">
        <v>108289.46702676085</v>
      </c>
      <c r="J13" s="17">
        <f>I13-'3'!T14</f>
        <v>0</v>
      </c>
      <c r="K13" s="17"/>
    </row>
    <row r="14" spans="1:20" s="18" customFormat="1" ht="20.100000000000001" hidden="1" customHeight="1" x14ac:dyDescent="0.15">
      <c r="A14" s="21" t="s">
        <v>41</v>
      </c>
      <c r="B14" s="14">
        <v>92719.045462785565</v>
      </c>
      <c r="C14" s="14">
        <v>12656.822629740724</v>
      </c>
      <c r="D14" s="14">
        <v>105375.86809252626</v>
      </c>
      <c r="E14" s="14">
        <v>16235.871138002127</v>
      </c>
      <c r="F14" s="14">
        <v>-1282.550772398517</v>
      </c>
      <c r="G14" s="14">
        <v>24643.49377979631</v>
      </c>
      <c r="H14" s="14">
        <v>37322.285299921183</v>
      </c>
      <c r="I14" s="14">
        <v>107649.75204042431</v>
      </c>
      <c r="J14" s="17">
        <f>I14-'3'!T15</f>
        <v>0</v>
      </c>
      <c r="K14" s="17"/>
    </row>
    <row r="15" spans="1:20" s="18" customFormat="1" ht="20.100000000000001" hidden="1" customHeight="1" x14ac:dyDescent="0.15">
      <c r="A15" s="21" t="s">
        <v>42</v>
      </c>
      <c r="B15" s="14">
        <v>93689.191357784322</v>
      </c>
      <c r="C15" s="14">
        <v>11937.603095840586</v>
      </c>
      <c r="D15" s="14">
        <v>105626.7944536249</v>
      </c>
      <c r="E15" s="14">
        <v>16581.296931019344</v>
      </c>
      <c r="F15" s="14">
        <v>-2026.6710568222604</v>
      </c>
      <c r="G15" s="14">
        <v>24511.566350482422</v>
      </c>
      <c r="H15" s="14">
        <v>37909.11964526106</v>
      </c>
      <c r="I15" s="14">
        <v>106782.87353635998</v>
      </c>
      <c r="J15" s="17">
        <f>I15-'3'!T16</f>
        <v>0</v>
      </c>
      <c r="K15" s="17"/>
    </row>
    <row r="16" spans="1:20" s="18" customFormat="1" ht="20.100000000000001" hidden="1" customHeight="1" x14ac:dyDescent="0.15">
      <c r="A16" s="21" t="s">
        <v>43</v>
      </c>
      <c r="B16" s="14">
        <v>96531.034380443714</v>
      </c>
      <c r="C16" s="14">
        <v>13485.372222874492</v>
      </c>
      <c r="D16" s="14">
        <v>110016.40660331816</v>
      </c>
      <c r="E16" s="14">
        <v>17684.065060283931</v>
      </c>
      <c r="F16" s="14">
        <v>-1157.6508220981336</v>
      </c>
      <c r="G16" s="14">
        <v>24676.04818892058</v>
      </c>
      <c r="H16" s="14">
        <v>39053.112806192352</v>
      </c>
      <c r="I16" s="14">
        <v>112165.10576130608</v>
      </c>
      <c r="J16" s="17">
        <f>I16-'3'!T17</f>
        <v>0</v>
      </c>
      <c r="K16" s="17"/>
    </row>
    <row r="17" spans="1:20" s="18" customFormat="1" ht="20.100000000000001" hidden="1" customHeight="1" x14ac:dyDescent="0.15">
      <c r="A17" s="22">
        <v>2015</v>
      </c>
      <c r="B17" s="15">
        <v>391573.00774762849</v>
      </c>
      <c r="C17" s="15">
        <v>49169.650373488934</v>
      </c>
      <c r="D17" s="15">
        <v>440725.99261218909</v>
      </c>
      <c r="E17" s="15">
        <v>64545.195005886184</v>
      </c>
      <c r="F17" s="15">
        <v>1498.8307355739087</v>
      </c>
      <c r="G17" s="15">
        <v>100721.15423289884</v>
      </c>
      <c r="H17" s="15">
        <v>154745.08675016309</v>
      </c>
      <c r="I17" s="15">
        <v>452683.52493598504</v>
      </c>
      <c r="J17" s="17">
        <f>I17-'3'!T18</f>
        <v>0</v>
      </c>
      <c r="K17" s="17">
        <f>SUM(B17:C17)+SUM(E17:G17)-H17-I17</f>
        <v>79.226409328228328</v>
      </c>
      <c r="M17" s="17">
        <f t="shared" ref="M17:T17" si="2">+B17-SUM(B18:B21)</f>
        <v>0</v>
      </c>
      <c r="N17" s="17">
        <f t="shared" si="2"/>
        <v>0</v>
      </c>
      <c r="O17" s="17">
        <f t="shared" si="2"/>
        <v>0</v>
      </c>
      <c r="P17" s="17">
        <f t="shared" si="2"/>
        <v>0</v>
      </c>
      <c r="Q17" s="17">
        <f t="shared" si="2"/>
        <v>0</v>
      </c>
      <c r="R17" s="17">
        <f t="shared" si="2"/>
        <v>0</v>
      </c>
      <c r="S17" s="17">
        <f t="shared" si="2"/>
        <v>0</v>
      </c>
      <c r="T17" s="17">
        <f t="shared" si="2"/>
        <v>0</v>
      </c>
    </row>
    <row r="18" spans="1:20" s="18" customFormat="1" ht="20.100000000000001" hidden="1" customHeight="1" x14ac:dyDescent="0.15">
      <c r="A18" s="19" t="s">
        <v>12</v>
      </c>
      <c r="B18" s="11">
        <v>94562.614222856224</v>
      </c>
      <c r="C18" s="11">
        <v>11644.867240154528</v>
      </c>
      <c r="D18" s="11">
        <v>106201.58869269944</v>
      </c>
      <c r="E18" s="11">
        <v>15343.204710849761</v>
      </c>
      <c r="F18" s="11">
        <v>3090.5936235621843</v>
      </c>
      <c r="G18" s="11">
        <v>25797.818544342659</v>
      </c>
      <c r="H18" s="11">
        <v>36935.720552609826</v>
      </c>
      <c r="I18" s="11">
        <v>113343.54463534523</v>
      </c>
      <c r="J18" s="17">
        <f>I18-'3'!T19</f>
        <v>0</v>
      </c>
      <c r="K18" s="17"/>
    </row>
    <row r="19" spans="1:20" s="18" customFormat="1" ht="20.100000000000001" hidden="1" customHeight="1" x14ac:dyDescent="0.15">
      <c r="A19" s="19" t="s">
        <v>41</v>
      </c>
      <c r="B19" s="11">
        <v>96657.471879102886</v>
      </c>
      <c r="C19" s="11">
        <v>12419.76772520659</v>
      </c>
      <c r="D19" s="11">
        <v>109075.42746775085</v>
      </c>
      <c r="E19" s="11">
        <v>15390.853525518556</v>
      </c>
      <c r="F19" s="11">
        <v>-601.95744087280616</v>
      </c>
      <c r="G19" s="11">
        <v>26032.89932171956</v>
      </c>
      <c r="H19" s="11">
        <v>38866.914798321552</v>
      </c>
      <c r="I19" s="11">
        <v>111016.02233189443</v>
      </c>
      <c r="J19" s="17">
        <f>I19-'3'!T20</f>
        <v>0</v>
      </c>
      <c r="K19" s="17"/>
    </row>
    <row r="20" spans="1:20" s="18" customFormat="1" ht="20.100000000000001" hidden="1" customHeight="1" x14ac:dyDescent="0.15">
      <c r="A20" s="19" t="s">
        <v>42</v>
      </c>
      <c r="B20" s="11">
        <v>99789.402547897625</v>
      </c>
      <c r="C20" s="11">
        <v>12002.917913580101</v>
      </c>
      <c r="D20" s="11">
        <v>111783.77533820746</v>
      </c>
      <c r="E20" s="11">
        <v>16213.450336934144</v>
      </c>
      <c r="F20" s="11">
        <v>40.466923023888029</v>
      </c>
      <c r="G20" s="11">
        <v>24655.109810442151</v>
      </c>
      <c r="H20" s="11">
        <v>40723.355632599909</v>
      </c>
      <c r="I20" s="11">
        <v>112035.39482385379</v>
      </c>
      <c r="J20" s="17">
        <f>I20-'3'!T21</f>
        <v>0</v>
      </c>
      <c r="K20" s="17"/>
    </row>
    <row r="21" spans="1:20" s="18" customFormat="1" ht="20.100000000000001" hidden="1" customHeight="1" x14ac:dyDescent="0.15">
      <c r="A21" s="19" t="s">
        <v>43</v>
      </c>
      <c r="B21" s="11">
        <v>100563.51909777176</v>
      </c>
      <c r="C21" s="11">
        <v>13102.097494547712</v>
      </c>
      <c r="D21" s="11">
        <v>113665.20111353131</v>
      </c>
      <c r="E21" s="11">
        <v>17597.686432583727</v>
      </c>
      <c r="F21" s="11">
        <v>-1030.2723701393572</v>
      </c>
      <c r="G21" s="11">
        <v>24235.326556394481</v>
      </c>
      <c r="H21" s="11">
        <v>38219.095766631792</v>
      </c>
      <c r="I21" s="11">
        <v>116288.56314489158</v>
      </c>
      <c r="J21" s="17">
        <f>I21-'3'!T22</f>
        <v>0</v>
      </c>
      <c r="K21" s="17"/>
    </row>
    <row r="22" spans="1:20" s="18" customFormat="1" ht="20.100000000000001" hidden="1" customHeight="1" x14ac:dyDescent="0.15">
      <c r="A22" s="20">
        <v>2016</v>
      </c>
      <c r="B22" s="13">
        <v>407517.24072146747</v>
      </c>
      <c r="C22" s="13">
        <v>47663.587315147051</v>
      </c>
      <c r="D22" s="13">
        <v>455017.08354615234</v>
      </c>
      <c r="E22" s="13">
        <v>63432.120207570733</v>
      </c>
      <c r="F22" s="13">
        <v>-167.53825011850881</v>
      </c>
      <c r="G22" s="13">
        <v>103097.2096422554</v>
      </c>
      <c r="H22" s="13">
        <v>156203.33758885931</v>
      </c>
      <c r="I22" s="13">
        <v>464805.49666185805</v>
      </c>
      <c r="J22" s="17">
        <f>I22-'3'!T23</f>
        <v>0</v>
      </c>
      <c r="K22" s="17">
        <f>SUM(B22:C22)+SUM(E22:G22)-H22-I22</f>
        <v>533.78538560477318</v>
      </c>
      <c r="M22" s="17">
        <f t="shared" ref="M22:T22" si="3">+B22-SUM(B23:B26)</f>
        <v>0</v>
      </c>
      <c r="N22" s="17">
        <f t="shared" si="3"/>
        <v>0</v>
      </c>
      <c r="O22" s="17">
        <f t="shared" si="3"/>
        <v>0</v>
      </c>
      <c r="P22" s="17">
        <f t="shared" si="3"/>
        <v>0</v>
      </c>
      <c r="Q22" s="17">
        <f t="shared" si="3"/>
        <v>0</v>
      </c>
      <c r="R22" s="17">
        <f t="shared" si="3"/>
        <v>0</v>
      </c>
      <c r="S22" s="17">
        <f t="shared" si="3"/>
        <v>0</v>
      </c>
      <c r="T22" s="17">
        <f t="shared" si="3"/>
        <v>0</v>
      </c>
    </row>
    <row r="23" spans="1:20" s="18" customFormat="1" ht="20.100000000000001" hidden="1" customHeight="1" x14ac:dyDescent="0.15">
      <c r="A23" s="21" t="s">
        <v>12</v>
      </c>
      <c r="B23" s="14">
        <v>98310.055339513419</v>
      </c>
      <c r="C23" s="14">
        <v>10839.030669307911</v>
      </c>
      <c r="D23" s="14">
        <v>109082.06635610035</v>
      </c>
      <c r="E23" s="14">
        <v>14944.893962071557</v>
      </c>
      <c r="F23" s="14">
        <v>2071.4209325090756</v>
      </c>
      <c r="G23" s="14">
        <v>26201.002555421848</v>
      </c>
      <c r="H23" s="14">
        <v>36596.898592932026</v>
      </c>
      <c r="I23" s="14">
        <v>115243.11337245727</v>
      </c>
      <c r="J23" s="17">
        <f>I23-'3'!T24</f>
        <v>0</v>
      </c>
      <c r="K23" s="17"/>
    </row>
    <row r="24" spans="1:20" s="18" customFormat="1" ht="20.100000000000001" hidden="1" customHeight="1" x14ac:dyDescent="0.15">
      <c r="A24" s="21" t="s">
        <v>41</v>
      </c>
      <c r="B24" s="14">
        <v>101347.39006623112</v>
      </c>
      <c r="C24" s="14">
        <v>11677.529599335781</v>
      </c>
      <c r="D24" s="14">
        <v>112976.84617709808</v>
      </c>
      <c r="E24" s="14">
        <v>15568.212799710993</v>
      </c>
      <c r="F24" s="14">
        <v>-381.39102559042675</v>
      </c>
      <c r="G24" s="14">
        <v>26470.301294609155</v>
      </c>
      <c r="H24" s="14">
        <v>39409.423471224472</v>
      </c>
      <c r="I24" s="14">
        <v>115126.2593918951</v>
      </c>
      <c r="J24" s="17">
        <f>I24-'3'!T25</f>
        <v>0</v>
      </c>
      <c r="K24" s="17"/>
    </row>
    <row r="25" spans="1:20" s="18" customFormat="1" ht="20.100000000000001" hidden="1" customHeight="1" x14ac:dyDescent="0.15">
      <c r="A25" s="21" t="s">
        <v>42</v>
      </c>
      <c r="B25" s="14">
        <v>102205.73750914955</v>
      </c>
      <c r="C25" s="14">
        <v>11922.686515639614</v>
      </c>
      <c r="D25" s="14">
        <v>114086.04681588025</v>
      </c>
      <c r="E25" s="14">
        <v>15738.603912310447</v>
      </c>
      <c r="F25" s="14">
        <v>-1314.8005179951158</v>
      </c>
      <c r="G25" s="14">
        <v>25010.747236384432</v>
      </c>
      <c r="H25" s="14">
        <v>39231.225828131835</v>
      </c>
      <c r="I25" s="14">
        <v>114354.24300592857</v>
      </c>
      <c r="J25" s="17">
        <f>I25-'3'!T26</f>
        <v>0</v>
      </c>
      <c r="K25" s="17"/>
    </row>
    <row r="26" spans="1:20" s="18" customFormat="1" ht="20.100000000000001" hidden="1" customHeight="1" x14ac:dyDescent="0.15">
      <c r="A26" s="21" t="s">
        <v>43</v>
      </c>
      <c r="B26" s="14">
        <v>105654.05780657339</v>
      </c>
      <c r="C26" s="14">
        <v>13224.340530863743</v>
      </c>
      <c r="D26" s="14">
        <v>118872.1241970736</v>
      </c>
      <c r="E26" s="14">
        <v>17180.409533477738</v>
      </c>
      <c r="F26" s="14">
        <v>-542.76763904204176</v>
      </c>
      <c r="G26" s="14">
        <v>25415.158555839971</v>
      </c>
      <c r="H26" s="14">
        <v>40965.789696570981</v>
      </c>
      <c r="I26" s="14">
        <v>120081.88089157712</v>
      </c>
      <c r="J26" s="17">
        <f>I26-'3'!T27</f>
        <v>0</v>
      </c>
      <c r="K26" s="17"/>
    </row>
    <row r="27" spans="1:20" s="18" customFormat="1" ht="20.100000000000001" hidden="1" customHeight="1" x14ac:dyDescent="0.15">
      <c r="A27" s="22">
        <v>2017</v>
      </c>
      <c r="B27" s="15">
        <v>420857.05760124</v>
      </c>
      <c r="C27" s="15">
        <v>48644.900656291604</v>
      </c>
      <c r="D27" s="15">
        <v>469304.43599124847</v>
      </c>
      <c r="E27" s="15">
        <v>66023.019830056961</v>
      </c>
      <c r="F27" s="15">
        <v>-12.629536654334402</v>
      </c>
      <c r="G27" s="15">
        <v>104633.4651748717</v>
      </c>
      <c r="H27" s="15">
        <v>160615.73127840069</v>
      </c>
      <c r="I27" s="15">
        <v>479120.81472567044</v>
      </c>
      <c r="J27" s="17">
        <f>I27-'3'!T28</f>
        <v>0</v>
      </c>
      <c r="K27" s="17">
        <f>SUM(B27:C27)+SUM(E27:G27)-H27-I27</f>
        <v>409.26772173482459</v>
      </c>
      <c r="M27" s="17">
        <f t="shared" ref="M27:T27" si="4">+B27-SUM(B28:B31)</f>
        <v>0</v>
      </c>
      <c r="N27" s="17">
        <f t="shared" si="4"/>
        <v>0</v>
      </c>
      <c r="O27" s="17">
        <f t="shared" si="4"/>
        <v>0</v>
      </c>
      <c r="P27" s="17">
        <f t="shared" si="4"/>
        <v>0</v>
      </c>
      <c r="Q27" s="17">
        <f t="shared" si="4"/>
        <v>0</v>
      </c>
      <c r="R27" s="17">
        <f t="shared" si="4"/>
        <v>0</v>
      </c>
      <c r="S27" s="17">
        <f t="shared" si="4"/>
        <v>0</v>
      </c>
      <c r="T27" s="17">
        <f t="shared" si="4"/>
        <v>0</v>
      </c>
    </row>
    <row r="28" spans="1:20" s="18" customFormat="1" ht="20.100000000000001" hidden="1" customHeight="1" x14ac:dyDescent="0.15">
      <c r="A28" s="19" t="s">
        <v>12</v>
      </c>
      <c r="B28" s="11">
        <v>102512.57809596448</v>
      </c>
      <c r="C28" s="11">
        <v>10736.497367429844</v>
      </c>
      <c r="D28" s="11">
        <v>113146.35579258334</v>
      </c>
      <c r="E28" s="11">
        <v>15549.780523783544</v>
      </c>
      <c r="F28" s="11">
        <v>3590.156043989758</v>
      </c>
      <c r="G28" s="11">
        <v>27502.821177602233</v>
      </c>
      <c r="H28" s="11">
        <v>38392.489245988691</v>
      </c>
      <c r="I28" s="11">
        <v>120681.26490734686</v>
      </c>
      <c r="J28" s="17">
        <f>I28-'3'!T29</f>
        <v>0</v>
      </c>
      <c r="K28" s="17"/>
    </row>
    <row r="29" spans="1:20" s="18" customFormat="1" ht="20.100000000000001" hidden="1" customHeight="1" x14ac:dyDescent="0.15">
      <c r="A29" s="19" t="s">
        <v>41</v>
      </c>
      <c r="B29" s="11">
        <v>103887.89108894329</v>
      </c>
      <c r="C29" s="11">
        <v>11965.994988278671</v>
      </c>
      <c r="D29" s="11">
        <v>115803.07024628011</v>
      </c>
      <c r="E29" s="11">
        <v>15848.475689368621</v>
      </c>
      <c r="F29" s="11">
        <v>-1292.3363994076994</v>
      </c>
      <c r="G29" s="11">
        <v>26791.430059618328</v>
      </c>
      <c r="H29" s="11">
        <v>38909.448591237728</v>
      </c>
      <c r="I29" s="11">
        <v>117992.10980034579</v>
      </c>
      <c r="J29" s="17">
        <f>I29-'3'!T30</f>
        <v>0</v>
      </c>
      <c r="K29" s="17"/>
    </row>
    <row r="30" spans="1:20" s="18" customFormat="1" ht="20.100000000000001" hidden="1" customHeight="1" x14ac:dyDescent="0.15">
      <c r="A30" s="19" t="s">
        <v>42</v>
      </c>
      <c r="B30" s="11">
        <v>105456.11345088223</v>
      </c>
      <c r="C30" s="11">
        <v>12052.15005382643</v>
      </c>
      <c r="D30" s="11">
        <v>117452.04305524474</v>
      </c>
      <c r="E30" s="11">
        <v>17081.085066514595</v>
      </c>
      <c r="F30" s="11">
        <v>-1960.1222236164306</v>
      </c>
      <c r="G30" s="11">
        <v>25189.772612618079</v>
      </c>
      <c r="H30" s="11">
        <v>40081.49636050548</v>
      </c>
      <c r="I30" s="11">
        <v>117906.12703318267</v>
      </c>
      <c r="J30" s="17">
        <f>I30-'3'!T31</f>
        <v>0</v>
      </c>
      <c r="K30" s="17"/>
    </row>
    <row r="31" spans="1:20" s="18" customFormat="1" ht="20.100000000000001" hidden="1" customHeight="1" x14ac:dyDescent="0.15">
      <c r="A31" s="19" t="s">
        <v>43</v>
      </c>
      <c r="B31" s="11">
        <v>109000.47496545003</v>
      </c>
      <c r="C31" s="11">
        <v>13890.258246756659</v>
      </c>
      <c r="D31" s="11">
        <v>122902.96689714024</v>
      </c>
      <c r="E31" s="11">
        <v>17543.678550390199</v>
      </c>
      <c r="F31" s="11">
        <v>-350.3269576199624</v>
      </c>
      <c r="G31" s="11">
        <v>25149.441325033062</v>
      </c>
      <c r="H31" s="11">
        <v>43232.29708066881</v>
      </c>
      <c r="I31" s="11">
        <v>122541.31298479513</v>
      </c>
      <c r="J31" s="17">
        <f>I31-'3'!T32</f>
        <v>0</v>
      </c>
      <c r="K31" s="17"/>
    </row>
    <row r="32" spans="1:20" s="18" customFormat="1" ht="20.100000000000001" hidden="1" customHeight="1" x14ac:dyDescent="0.15">
      <c r="A32" s="20">
        <v>2018</v>
      </c>
      <c r="B32" s="13">
        <v>435788.71128845459</v>
      </c>
      <c r="C32" s="13">
        <v>52354.218084751774</v>
      </c>
      <c r="D32" s="13">
        <v>488073.80944869749</v>
      </c>
      <c r="E32" s="13">
        <v>68974.510823106495</v>
      </c>
      <c r="F32" s="13">
        <v>677.45484085987835</v>
      </c>
      <c r="G32" s="13">
        <v>104246.23565010427</v>
      </c>
      <c r="H32" s="13">
        <v>166922.88256634556</v>
      </c>
      <c r="I32" s="13">
        <v>495443.85466462257</v>
      </c>
      <c r="J32" s="17">
        <f>I32-'3'!T33</f>
        <v>0</v>
      </c>
      <c r="K32" s="17">
        <f>SUM(B32:C32)+SUM(E32:G32)-H32-I32</f>
        <v>-325.60654369118856</v>
      </c>
      <c r="M32" s="17">
        <f t="shared" ref="M32:T32" si="5">+B32-SUM(B33:B36)</f>
        <v>0</v>
      </c>
      <c r="N32" s="17">
        <f t="shared" si="5"/>
        <v>0</v>
      </c>
      <c r="O32" s="17">
        <f t="shared" si="5"/>
        <v>0</v>
      </c>
      <c r="P32" s="17">
        <f t="shared" si="5"/>
        <v>0</v>
      </c>
      <c r="Q32" s="17">
        <f t="shared" si="5"/>
        <v>0</v>
      </c>
      <c r="R32" s="17">
        <f t="shared" si="5"/>
        <v>0</v>
      </c>
      <c r="S32" s="17">
        <f t="shared" si="5"/>
        <v>0</v>
      </c>
      <c r="T32" s="17">
        <f t="shared" si="5"/>
        <v>0</v>
      </c>
    </row>
    <row r="33" spans="1:20" s="18" customFormat="1" ht="20.100000000000001" hidden="1" customHeight="1" x14ac:dyDescent="0.15">
      <c r="A33" s="21" t="s">
        <v>12</v>
      </c>
      <c r="B33" s="14">
        <v>105300.92037883234</v>
      </c>
      <c r="C33" s="14">
        <v>11422.187790142991</v>
      </c>
      <c r="D33" s="14">
        <v>116622.54867052913</v>
      </c>
      <c r="E33" s="14">
        <v>15630.631774685537</v>
      </c>
      <c r="F33" s="14">
        <v>3872.7665442479956</v>
      </c>
      <c r="G33" s="14">
        <v>27265.352342573693</v>
      </c>
      <c r="H33" s="14">
        <v>38631.658022823191</v>
      </c>
      <c r="I33" s="14">
        <v>123947.76580648511</v>
      </c>
      <c r="J33" s="17">
        <f>I33-'3'!T34</f>
        <v>0</v>
      </c>
      <c r="K33" s="17"/>
    </row>
    <row r="34" spans="1:20" s="18" customFormat="1" ht="20.100000000000001" hidden="1" customHeight="1" x14ac:dyDescent="0.15">
      <c r="A34" s="21" t="s">
        <v>41</v>
      </c>
      <c r="B34" s="14">
        <v>108031.35287395798</v>
      </c>
      <c r="C34" s="14">
        <v>13170.61593250379</v>
      </c>
      <c r="D34" s="14">
        <v>121197.94786366369</v>
      </c>
      <c r="E34" s="14">
        <v>17166.562670958461</v>
      </c>
      <c r="F34" s="14">
        <v>31.221535379715746</v>
      </c>
      <c r="G34" s="14">
        <v>26839.829801784275</v>
      </c>
      <c r="H34" s="14">
        <v>42333.220453857786</v>
      </c>
      <c r="I34" s="14">
        <v>123023.06114960161</v>
      </c>
      <c r="J34" s="17">
        <f>I34-'3'!T35</f>
        <v>0</v>
      </c>
      <c r="K34" s="17"/>
    </row>
    <row r="35" spans="1:20" s="18" customFormat="1" ht="20.100000000000001" hidden="1" customHeight="1" x14ac:dyDescent="0.15">
      <c r="A35" s="21" t="s">
        <v>42</v>
      </c>
      <c r="B35" s="14">
        <v>109539.35770519849</v>
      </c>
      <c r="C35" s="14">
        <v>13183.261868201564</v>
      </c>
      <c r="D35" s="14">
        <v>122706.85444872378</v>
      </c>
      <c r="E35" s="14">
        <v>17826.892417352992</v>
      </c>
      <c r="F35" s="14">
        <v>-2227.6706913243415</v>
      </c>
      <c r="G35" s="14">
        <v>25437.983995070459</v>
      </c>
      <c r="H35" s="14">
        <v>42180.758429487592</v>
      </c>
      <c r="I35" s="14">
        <v>122027.61743283064</v>
      </c>
      <c r="J35" s="17">
        <f>I35-'3'!T36</f>
        <v>0</v>
      </c>
      <c r="K35" s="17"/>
    </row>
    <row r="36" spans="1:20" s="18" customFormat="1" ht="20.100000000000001" hidden="1" customHeight="1" x14ac:dyDescent="0.15">
      <c r="A36" s="21" t="s">
        <v>43</v>
      </c>
      <c r="B36" s="14">
        <v>112917.08033046577</v>
      </c>
      <c r="C36" s="14">
        <v>14578.152493903426</v>
      </c>
      <c r="D36" s="14">
        <v>127546.45846578087</v>
      </c>
      <c r="E36" s="14">
        <v>18350.423960109507</v>
      </c>
      <c r="F36" s="14">
        <v>-998.86254744349128</v>
      </c>
      <c r="G36" s="14">
        <v>24703.069510675828</v>
      </c>
      <c r="H36" s="14">
        <v>43777.24566017701</v>
      </c>
      <c r="I36" s="14">
        <v>126445.41027570522</v>
      </c>
      <c r="J36" s="17">
        <f>I36-'3'!T37</f>
        <v>0</v>
      </c>
      <c r="K36" s="17"/>
    </row>
    <row r="37" spans="1:20" s="18" customFormat="1" ht="20.100000000000001" customHeight="1" x14ac:dyDescent="0.15">
      <c r="A37" s="22">
        <v>2019</v>
      </c>
      <c r="B37" s="15">
        <v>456354.75297269697</v>
      </c>
      <c r="C37" s="15">
        <v>53536.215183516993</v>
      </c>
      <c r="D37" s="15">
        <v>509728.31380351295</v>
      </c>
      <c r="E37" s="15">
        <v>75031.909944654675</v>
      </c>
      <c r="F37" s="15">
        <v>-10.410873472822004</v>
      </c>
      <c r="G37" s="15">
        <v>104487.85666314876</v>
      </c>
      <c r="H37" s="15">
        <v>175030.49513261905</v>
      </c>
      <c r="I37" s="15">
        <v>515350.283027458</v>
      </c>
      <c r="J37" s="17"/>
      <c r="K37" s="17"/>
      <c r="M37" s="17"/>
      <c r="N37" s="17"/>
      <c r="O37" s="17"/>
      <c r="P37" s="17"/>
      <c r="Q37" s="17"/>
      <c r="R37" s="17"/>
      <c r="S37" s="17"/>
      <c r="T37" s="17"/>
    </row>
    <row r="38" spans="1:20" s="18" customFormat="1" ht="20.100000000000001" customHeight="1" x14ac:dyDescent="0.15">
      <c r="A38" s="19" t="s">
        <v>12</v>
      </c>
      <c r="B38" s="11">
        <v>110769.56461323032</v>
      </c>
      <c r="C38" s="11">
        <v>11781.44523855527</v>
      </c>
      <c r="D38" s="11">
        <v>122426.54578355547</v>
      </c>
      <c r="E38" s="11">
        <v>16882.893641941428</v>
      </c>
      <c r="F38" s="11">
        <v>4540.7733543624445</v>
      </c>
      <c r="G38" s="11">
        <v>26539.906822670931</v>
      </c>
      <c r="H38" s="11">
        <v>41346.316830262796</v>
      </c>
      <c r="I38" s="11">
        <v>128569.45986393424</v>
      </c>
      <c r="J38" s="17"/>
      <c r="K38" s="17"/>
    </row>
    <row r="39" spans="1:20" s="18" customFormat="1" ht="20.100000000000001" customHeight="1" x14ac:dyDescent="0.15">
      <c r="A39" s="19" t="s">
        <v>41</v>
      </c>
      <c r="B39" s="11">
        <v>112671.10073000197</v>
      </c>
      <c r="C39" s="11">
        <v>13269.251314726293</v>
      </c>
      <c r="D39" s="11">
        <v>125903.80103992281</v>
      </c>
      <c r="E39" s="11">
        <v>19306.258452154474</v>
      </c>
      <c r="F39" s="11">
        <v>-1666.8219684823653</v>
      </c>
      <c r="G39" s="11">
        <v>26795.124578237304</v>
      </c>
      <c r="H39" s="11">
        <v>42848.284346992412</v>
      </c>
      <c r="I39" s="11">
        <v>127741.55851693763</v>
      </c>
      <c r="J39" s="17"/>
    </row>
    <row r="40" spans="1:20" s="18" customFormat="1" ht="20.100000000000001" customHeight="1" x14ac:dyDescent="0.15">
      <c r="A40" s="19" t="s">
        <v>42</v>
      </c>
      <c r="B40" s="11">
        <v>114151.05370066379</v>
      </c>
      <c r="C40" s="11">
        <v>13577.478675022197</v>
      </c>
      <c r="D40" s="11">
        <v>127700.88293136045</v>
      </c>
      <c r="E40" s="11">
        <v>19140.525408570298</v>
      </c>
      <c r="F40" s="11">
        <v>-2351.5387302619156</v>
      </c>
      <c r="G40" s="11">
        <v>25648.964572714078</v>
      </c>
      <c r="H40" s="11">
        <v>43771.7732491965</v>
      </c>
      <c r="I40" s="11">
        <v>126951.06648708023</v>
      </c>
      <c r="J40" s="17"/>
    </row>
    <row r="41" spans="1:20" s="18" customFormat="1" ht="20.100000000000001" customHeight="1" x14ac:dyDescent="0.15">
      <c r="A41" s="19" t="s">
        <v>43</v>
      </c>
      <c r="B41" s="11">
        <v>118763.0339288009</v>
      </c>
      <c r="C41" s="11">
        <v>14908.039955213226</v>
      </c>
      <c r="D41" s="11">
        <v>133697.08404867421</v>
      </c>
      <c r="E41" s="11">
        <v>19702.232441988483</v>
      </c>
      <c r="F41" s="11">
        <v>-532.82352909098563</v>
      </c>
      <c r="G41" s="11">
        <v>25503.860689526446</v>
      </c>
      <c r="H41" s="11">
        <v>47064.120706167334</v>
      </c>
      <c r="I41" s="11">
        <v>132088.1981595059</v>
      </c>
      <c r="J41" s="17"/>
    </row>
    <row r="42" spans="1:20" s="18" customFormat="1" ht="20.100000000000001" customHeight="1" x14ac:dyDescent="0.15">
      <c r="A42" s="20">
        <v>2020</v>
      </c>
      <c r="B42" s="13">
        <v>448921.60889313143</v>
      </c>
      <c r="C42" s="13">
        <v>54097.870043205345</v>
      </c>
      <c r="D42" s="13">
        <v>503005.71731888584</v>
      </c>
      <c r="E42" s="13">
        <v>71658.167329306511</v>
      </c>
      <c r="F42" s="13">
        <v>-950.89551927433047</v>
      </c>
      <c r="G42" s="13">
        <v>96624.401066002276</v>
      </c>
      <c r="H42" s="13">
        <v>164933.06857752777</v>
      </c>
      <c r="I42" s="13">
        <v>506148.43659441068</v>
      </c>
      <c r="J42" s="17"/>
      <c r="K42" s="17"/>
      <c r="M42" s="17"/>
      <c r="N42" s="17"/>
      <c r="O42" s="17"/>
      <c r="P42" s="17"/>
      <c r="Q42" s="17"/>
      <c r="R42" s="17"/>
      <c r="S42" s="17"/>
      <c r="T42" s="17"/>
    </row>
    <row r="43" spans="1:20" s="18" customFormat="1" ht="20.100000000000001" customHeight="1" x14ac:dyDescent="0.15">
      <c r="A43" s="21" t="s">
        <v>12</v>
      </c>
      <c r="B43" s="14">
        <v>112329.50785261425</v>
      </c>
      <c r="C43" s="14">
        <v>11856.640670886367</v>
      </c>
      <c r="D43" s="14">
        <v>124011.3564156285</v>
      </c>
      <c r="E43" s="14">
        <v>17035.902171728871</v>
      </c>
      <c r="F43" s="14">
        <v>5172.0472790242566</v>
      </c>
      <c r="G43" s="14">
        <v>26575.546312276572</v>
      </c>
      <c r="H43" s="14">
        <v>42607.268629282225</v>
      </c>
      <c r="I43" s="14">
        <v>129622.79114489727</v>
      </c>
      <c r="J43" s="17"/>
    </row>
    <row r="44" spans="1:20" s="18" customFormat="1" ht="20.100000000000001" customHeight="1" x14ac:dyDescent="0.15">
      <c r="A44" s="21" t="s">
        <v>41</v>
      </c>
      <c r="B44" s="14">
        <v>102637.43759815779</v>
      </c>
      <c r="C44" s="14">
        <v>12387.678971720179</v>
      </c>
      <c r="D44" s="14">
        <v>115023.93121081362</v>
      </c>
      <c r="E44" s="14">
        <v>16310.240420702277</v>
      </c>
      <c r="F44" s="14">
        <v>-1640.2825685482367</v>
      </c>
      <c r="G44" s="14">
        <v>21559.39480181058</v>
      </c>
      <c r="H44" s="14">
        <v>35346.735963020743</v>
      </c>
      <c r="I44" s="14">
        <v>115915.4799988205</v>
      </c>
      <c r="J44" s="17"/>
    </row>
    <row r="45" spans="1:20" s="18" customFormat="1" ht="20.100000000000001" customHeight="1" x14ac:dyDescent="0.15">
      <c r="A45" s="21" t="s">
        <v>42</v>
      </c>
      <c r="B45" s="14">
        <v>112823.69595899805</v>
      </c>
      <c r="C45" s="14">
        <v>13472.453521426756</v>
      </c>
      <c r="D45" s="14">
        <v>126280.09201500964</v>
      </c>
      <c r="E45" s="14">
        <v>18561.301009425246</v>
      </c>
      <c r="F45" s="14">
        <v>-3586.9038762476312</v>
      </c>
      <c r="G45" s="14">
        <v>23442.504129423338</v>
      </c>
      <c r="H45" s="14">
        <v>40036.848423439449</v>
      </c>
      <c r="I45" s="14">
        <v>125160.6938533021</v>
      </c>
      <c r="J45" s="17"/>
    </row>
    <row r="46" spans="1:20" s="18" customFormat="1" ht="20.100000000000001" customHeight="1" x14ac:dyDescent="0.15">
      <c r="A46" s="21" t="s">
        <v>43</v>
      </c>
      <c r="B46" s="14">
        <v>121130.96748336132</v>
      </c>
      <c r="C46" s="14">
        <v>16381.096879172041</v>
      </c>
      <c r="D46" s="14">
        <v>137690.33767743409</v>
      </c>
      <c r="E46" s="14">
        <v>19750.723727450113</v>
      </c>
      <c r="F46" s="14">
        <v>-895.75635350271921</v>
      </c>
      <c r="G46" s="14">
        <v>25046.955822491782</v>
      </c>
      <c r="H46" s="14">
        <v>46942.215561785357</v>
      </c>
      <c r="I46" s="14">
        <v>135449.4715973908</v>
      </c>
      <c r="J46" s="17"/>
    </row>
    <row r="47" spans="1:20" s="18" customFormat="1" ht="20.100000000000001" customHeight="1" x14ac:dyDescent="0.15">
      <c r="A47" s="22">
        <v>2021</v>
      </c>
      <c r="B47" s="15">
        <v>487314.83736300177</v>
      </c>
      <c r="C47" s="15">
        <v>56576.387395241167</v>
      </c>
      <c r="D47" s="15">
        <v>543611.2745343796</v>
      </c>
      <c r="E47" s="15">
        <v>85878.914606817401</v>
      </c>
      <c r="F47" s="15">
        <v>3823.2949165996843</v>
      </c>
      <c r="G47" s="15">
        <v>106610.22513065892</v>
      </c>
      <c r="H47" s="15">
        <v>197023.41594865505</v>
      </c>
      <c r="I47" s="15">
        <v>546851.39527317311</v>
      </c>
      <c r="J47" s="17"/>
      <c r="K47" s="17"/>
      <c r="M47" s="17"/>
      <c r="N47" s="17"/>
      <c r="O47" s="17"/>
      <c r="P47" s="17"/>
      <c r="Q47" s="17"/>
      <c r="R47" s="17"/>
      <c r="S47" s="17"/>
      <c r="T47" s="17"/>
    </row>
    <row r="48" spans="1:20" s="18" customFormat="1" ht="20.100000000000001" customHeight="1" x14ac:dyDescent="0.15">
      <c r="A48" s="19" t="s">
        <v>12</v>
      </c>
      <c r="B48" s="11">
        <v>118448.67131766706</v>
      </c>
      <c r="C48" s="11">
        <v>11701.619815084803</v>
      </c>
      <c r="D48" s="11">
        <v>129829.32968650971</v>
      </c>
      <c r="E48" s="11">
        <v>20606.318554461581</v>
      </c>
      <c r="F48" s="11">
        <v>3247.1576559848522</v>
      </c>
      <c r="G48" s="11">
        <v>26866.556999802538</v>
      </c>
      <c r="H48" s="11">
        <v>44967.415045917427</v>
      </c>
      <c r="I48" s="11">
        <v>135445.82258518849</v>
      </c>
      <c r="J48" s="17"/>
    </row>
    <row r="49" spans="1:20" s="18" customFormat="1" ht="20.100000000000001" customHeight="1" x14ac:dyDescent="0.15">
      <c r="A49" s="19" t="s">
        <v>41</v>
      </c>
      <c r="B49" s="11">
        <v>118785.60054886182</v>
      </c>
      <c r="C49" s="11">
        <v>14050.93999997448</v>
      </c>
      <c r="D49" s="11">
        <v>132800.39494203412</v>
      </c>
      <c r="E49" s="11">
        <v>21142.769934953223</v>
      </c>
      <c r="F49" s="11">
        <v>1077.2135957665871</v>
      </c>
      <c r="G49" s="11">
        <v>26505.886699669325</v>
      </c>
      <c r="H49" s="11">
        <v>48567.029410198855</v>
      </c>
      <c r="I49" s="11">
        <v>133933.03381859727</v>
      </c>
      <c r="J49" s="17"/>
    </row>
    <row r="50" spans="1:20" s="18" customFormat="1" ht="20.100000000000001" customHeight="1" x14ac:dyDescent="0.15">
      <c r="A50" s="19" t="s">
        <v>42</v>
      </c>
      <c r="B50" s="11">
        <v>122023.75734616617</v>
      </c>
      <c r="C50" s="11">
        <v>14126.392462645172</v>
      </c>
      <c r="D50" s="11">
        <v>136075.07233923266</v>
      </c>
      <c r="E50" s="11">
        <v>22162.311963061424</v>
      </c>
      <c r="F50" s="11">
        <v>-889.10856643020657</v>
      </c>
      <c r="G50" s="11">
        <v>26176.093559659919</v>
      </c>
      <c r="H50" s="11">
        <v>49564.909101826634</v>
      </c>
      <c r="I50" s="11">
        <v>135354.0769791551</v>
      </c>
      <c r="J50" s="17"/>
    </row>
    <row r="51" spans="1:20" s="18" customFormat="1" ht="20.100000000000001" customHeight="1" x14ac:dyDescent="0.15">
      <c r="A51" s="19" t="s">
        <v>43</v>
      </c>
      <c r="B51" s="11">
        <v>128056.80815030669</v>
      </c>
      <c r="C51" s="11">
        <v>16697.435117536708</v>
      </c>
      <c r="D51" s="11">
        <v>144906.47756660305</v>
      </c>
      <c r="E51" s="11">
        <v>21967.514154341174</v>
      </c>
      <c r="F51" s="11">
        <v>388.03223127845087</v>
      </c>
      <c r="G51" s="11">
        <v>27061.687871527127</v>
      </c>
      <c r="H51" s="11">
        <v>53924.062390712163</v>
      </c>
      <c r="I51" s="11">
        <v>142118.46189023225</v>
      </c>
      <c r="J51" s="17"/>
    </row>
    <row r="52" spans="1:20" s="18" customFormat="1" ht="20.100000000000001" customHeight="1" x14ac:dyDescent="0.15">
      <c r="A52" s="20" t="s">
        <v>44</v>
      </c>
      <c r="B52" s="13">
        <v>508259.57610910258</v>
      </c>
      <c r="C52" s="13">
        <v>60670.993211734676</v>
      </c>
      <c r="D52" s="13">
        <v>568819.47755685868</v>
      </c>
      <c r="E52" s="13">
        <v>89570.031980451909</v>
      </c>
      <c r="F52" s="13">
        <v>-1440.3637792799866</v>
      </c>
      <c r="G52" s="13">
        <v>114626.78475117874</v>
      </c>
      <c r="H52" s="13">
        <v>206691.91728522809</v>
      </c>
      <c r="I52" s="13">
        <v>569734.49069668632</v>
      </c>
      <c r="J52" s="17"/>
      <c r="K52" s="17"/>
      <c r="M52" s="17"/>
      <c r="N52" s="17"/>
      <c r="O52" s="17"/>
      <c r="P52" s="17"/>
      <c r="Q52" s="17"/>
      <c r="R52" s="17"/>
      <c r="S52" s="17"/>
      <c r="T52" s="17"/>
    </row>
    <row r="53" spans="1:20" s="18" customFormat="1" ht="20.100000000000001" customHeight="1" x14ac:dyDescent="0.15">
      <c r="A53" s="21" t="s">
        <v>12</v>
      </c>
      <c r="B53" s="14">
        <v>123844.26130124141</v>
      </c>
      <c r="C53" s="14">
        <v>12416.36433195941</v>
      </c>
      <c r="D53" s="14">
        <v>135976.08975668793</v>
      </c>
      <c r="E53" s="14">
        <v>21693.43527594694</v>
      </c>
      <c r="F53" s="14">
        <v>4255.5443399190208</v>
      </c>
      <c r="G53" s="14">
        <v>29253.622909359168</v>
      </c>
      <c r="H53" s="14">
        <v>49816.848412804648</v>
      </c>
      <c r="I53" s="14">
        <v>141620.1587872293</v>
      </c>
      <c r="J53" s="17"/>
    </row>
    <row r="54" spans="1:20" s="18" customFormat="1" ht="19.5" customHeight="1" x14ac:dyDescent="0.15">
      <c r="A54" s="21" t="s">
        <v>41</v>
      </c>
      <c r="B54" s="14">
        <v>125520.32808941085</v>
      </c>
      <c r="C54" s="14">
        <v>14625.356406966299</v>
      </c>
      <c r="D54" s="14">
        <v>140079.30536128863</v>
      </c>
      <c r="E54" s="14">
        <v>21725.964438077444</v>
      </c>
      <c r="F54" s="14">
        <v>-720.13060007484808</v>
      </c>
      <c r="G54" s="14">
        <v>30084.250824922965</v>
      </c>
      <c r="H54" s="14">
        <v>52032.985725792336</v>
      </c>
      <c r="I54" s="14">
        <v>140336.37156310197</v>
      </c>
      <c r="J54" s="17"/>
    </row>
    <row r="55" spans="1:20" s="18" customFormat="1" ht="20.100000000000001" customHeight="1" x14ac:dyDescent="0.15">
      <c r="A55" s="21" t="s">
        <v>42</v>
      </c>
      <c r="B55" s="14">
        <v>127081.91797949887</v>
      </c>
      <c r="C55" s="14">
        <v>15144.95583453082</v>
      </c>
      <c r="D55" s="14">
        <v>142196.39681913707</v>
      </c>
      <c r="E55" s="14">
        <v>22944.590008546671</v>
      </c>
      <c r="F55" s="14">
        <v>-1678.1993823413352</v>
      </c>
      <c r="G55" s="14">
        <v>27645.235799960123</v>
      </c>
      <c r="H55" s="14">
        <v>51936.868205204119</v>
      </c>
      <c r="I55" s="14">
        <v>140750.82426250688</v>
      </c>
      <c r="J55" s="17"/>
    </row>
    <row r="56" spans="1:20" s="18" customFormat="1" ht="20.100000000000001" customHeight="1" x14ac:dyDescent="0.15">
      <c r="A56" s="21" t="s">
        <v>43</v>
      </c>
      <c r="B56" s="14">
        <v>131813.06873895149</v>
      </c>
      <c r="C56" s="14">
        <v>18484.316638278149</v>
      </c>
      <c r="D56" s="14">
        <v>150567.68561974508</v>
      </c>
      <c r="E56" s="14">
        <v>23206.042257880854</v>
      </c>
      <c r="F56" s="14">
        <v>-3297.578136782824</v>
      </c>
      <c r="G56" s="14">
        <v>27643.675216936492</v>
      </c>
      <c r="H56" s="14">
        <v>52905.214941426988</v>
      </c>
      <c r="I56" s="14">
        <v>147027.13608384816</v>
      </c>
      <c r="J56" s="17"/>
    </row>
    <row r="57" spans="1:20" s="18" customFormat="1" ht="20.100000000000001" customHeight="1" x14ac:dyDescent="0.15">
      <c r="A57" s="22" t="s">
        <v>45</v>
      </c>
      <c r="B57" s="15">
        <v>530344.88593189011</v>
      </c>
      <c r="C57" s="15">
        <v>63130.783507286236</v>
      </c>
      <c r="D57" s="15">
        <v>593346.1315831407</v>
      </c>
      <c r="E57" s="15">
        <v>96663.254326083697</v>
      </c>
      <c r="F57" s="15">
        <v>652.47735336847791</v>
      </c>
      <c r="G57" s="15">
        <v>111859.8791107233</v>
      </c>
      <c r="H57" s="15">
        <v>217916.22433786409</v>
      </c>
      <c r="I57" s="15">
        <v>589864.10769711388</v>
      </c>
      <c r="J57" s="17"/>
      <c r="K57" s="17"/>
      <c r="M57" s="17"/>
      <c r="N57" s="17"/>
      <c r="O57" s="17"/>
      <c r="P57" s="17"/>
      <c r="Q57" s="86"/>
      <c r="R57" s="17"/>
      <c r="S57" s="17"/>
      <c r="T57" s="17"/>
    </row>
    <row r="58" spans="1:20" s="18" customFormat="1" ht="20.100000000000001" customHeight="1" x14ac:dyDescent="0.15">
      <c r="A58" s="19" t="s">
        <v>12</v>
      </c>
      <c r="B58" s="11">
        <v>128379.72555877136</v>
      </c>
      <c r="C58" s="11">
        <v>13812.923541218475</v>
      </c>
      <c r="D58" s="11">
        <v>142047.96250059069</v>
      </c>
      <c r="E58" s="11">
        <v>23686.790847931454</v>
      </c>
      <c r="F58" s="11">
        <v>164.35053776413716</v>
      </c>
      <c r="G58" s="11">
        <v>30162.585914734042</v>
      </c>
      <c r="H58" s="11">
        <v>49722.18916204734</v>
      </c>
      <c r="I58" s="11">
        <v>147376.14616852399</v>
      </c>
      <c r="J58" s="17"/>
    </row>
    <row r="59" spans="1:20" s="18" customFormat="1" ht="20.100000000000001" customHeight="1" x14ac:dyDescent="0.15">
      <c r="A59" s="19" t="s">
        <v>41</v>
      </c>
      <c r="B59" s="11">
        <v>131096.17632446752</v>
      </c>
      <c r="C59" s="11">
        <v>16823.205703002841</v>
      </c>
      <c r="D59" s="11">
        <v>147981.3151456326</v>
      </c>
      <c r="E59" s="11">
        <v>23688.08050858169</v>
      </c>
      <c r="F59" s="11">
        <v>-1830.5502322189841</v>
      </c>
      <c r="G59" s="11">
        <v>28512.201516245797</v>
      </c>
      <c r="H59" s="11">
        <v>53762.729850234929</v>
      </c>
      <c r="I59" s="11">
        <v>146262.72240664647</v>
      </c>
      <c r="J59" s="17"/>
    </row>
    <row r="60" spans="1:20" s="18" customFormat="1" ht="20.100000000000001" customHeight="1" x14ac:dyDescent="0.15">
      <c r="A60" s="19" t="s">
        <v>42</v>
      </c>
      <c r="B60" s="11">
        <v>133301.41584287075</v>
      </c>
      <c r="C60" s="11">
        <v>15480.720488893861</v>
      </c>
      <c r="D60" s="11">
        <v>148719.71349471959</v>
      </c>
      <c r="E60" s="11">
        <v>25004.217059621176</v>
      </c>
      <c r="F60" s="11">
        <v>-85.01899746488057</v>
      </c>
      <c r="G60" s="11">
        <v>27150.982256497704</v>
      </c>
      <c r="H60" s="11">
        <v>55816.66295635821</v>
      </c>
      <c r="I60" s="11">
        <v>146465.40495832491</v>
      </c>
      <c r="J60" s="17"/>
    </row>
    <row r="61" spans="1:20" s="18" customFormat="1" ht="20.100000000000001" customHeight="1" x14ac:dyDescent="0.15">
      <c r="A61" s="19" t="s">
        <v>43</v>
      </c>
      <c r="B61" s="11">
        <v>137567.56820578047</v>
      </c>
      <c r="C61" s="11">
        <v>17013.933774171062</v>
      </c>
      <c r="D61" s="11">
        <v>154597.14044219779</v>
      </c>
      <c r="E61" s="11">
        <v>24284.165909949363</v>
      </c>
      <c r="F61" s="11">
        <v>2403.6960452882054</v>
      </c>
      <c r="G61" s="11">
        <v>26034.109423245758</v>
      </c>
      <c r="H61" s="11">
        <v>58614.642369223584</v>
      </c>
      <c r="I61" s="11">
        <v>149759.83416361854</v>
      </c>
      <c r="J61" s="17"/>
    </row>
    <row r="62" spans="1:20" s="18" customFormat="1" ht="20.100000000000001" customHeight="1" x14ac:dyDescent="0.15">
      <c r="A62" s="20" t="s">
        <v>46</v>
      </c>
      <c r="B62" s="13">
        <v>560004.22131163173</v>
      </c>
      <c r="C62" s="13">
        <v>63721.296935308477</v>
      </c>
      <c r="D62" s="13">
        <v>623378.58647532691</v>
      </c>
      <c r="E62" s="13">
        <v>101307.65315413328</v>
      </c>
      <c r="F62" s="13">
        <v>3485.0954277307665</v>
      </c>
      <c r="G62" s="13">
        <v>114329.88540073641</v>
      </c>
      <c r="H62" s="13">
        <v>237469.19628838307</v>
      </c>
      <c r="I62" s="13">
        <v>611405.14172615507</v>
      </c>
      <c r="J62" s="17"/>
      <c r="K62" s="17"/>
      <c r="M62" s="17"/>
      <c r="N62" s="17"/>
      <c r="O62" s="17"/>
      <c r="P62" s="17"/>
      <c r="Q62" s="86"/>
      <c r="R62" s="17"/>
      <c r="S62" s="17"/>
      <c r="T62" s="17"/>
    </row>
    <row r="63" spans="1:20" s="18" customFormat="1" ht="20.100000000000001" customHeight="1" x14ac:dyDescent="0.15">
      <c r="A63" s="21" t="s">
        <v>12</v>
      </c>
      <c r="B63" s="14">
        <v>135693.79880184977</v>
      </c>
      <c r="C63" s="14">
        <v>13595.503583689337</v>
      </c>
      <c r="D63" s="14">
        <v>149073.38132067036</v>
      </c>
      <c r="E63" s="14">
        <v>24524.257211806318</v>
      </c>
      <c r="F63" s="14">
        <v>3650.0880134878776</v>
      </c>
      <c r="G63" s="14">
        <v>29085.613515062738</v>
      </c>
      <c r="H63" s="14">
        <v>55045.37871267202</v>
      </c>
      <c r="I63" s="14">
        <v>151618.99731062842</v>
      </c>
      <c r="J63" s="17"/>
      <c r="K63" s="45"/>
    </row>
    <row r="64" spans="1:20" s="18" customFormat="1" ht="20.100000000000001" customHeight="1" x14ac:dyDescent="0.15">
      <c r="A64" s="21" t="s">
        <v>41</v>
      </c>
      <c r="B64" s="14">
        <v>138411.71593166824</v>
      </c>
      <c r="C64" s="14">
        <v>15822.391291863631</v>
      </c>
      <c r="D64" s="14">
        <v>154153.57062688292</v>
      </c>
      <c r="E64" s="14">
        <v>24772.509936644536</v>
      </c>
      <c r="F64" s="14">
        <v>-649.60090454296972</v>
      </c>
      <c r="G64" s="14">
        <v>29802.330624749811</v>
      </c>
      <c r="H64" s="14">
        <v>58037.265915365882</v>
      </c>
      <c r="I64" s="14">
        <v>151723.47354710591</v>
      </c>
      <c r="J64" s="17"/>
    </row>
    <row r="65" spans="1:10" s="18" customFormat="1" ht="20.100000000000001" customHeight="1" x14ac:dyDescent="0.15">
      <c r="A65" s="21" t="s">
        <v>42</v>
      </c>
      <c r="B65" s="14">
        <v>139742.12676454167</v>
      </c>
      <c r="C65" s="14">
        <v>15777.982543815569</v>
      </c>
      <c r="D65" s="14">
        <v>155424.75361177011</v>
      </c>
      <c r="E65" s="14">
        <v>25946.057696950716</v>
      </c>
      <c r="F65" s="14">
        <v>-459.33779657786033</v>
      </c>
      <c r="G65" s="14">
        <v>28081.394664075538</v>
      </c>
      <c r="H65" s="14">
        <v>59391.124885454206</v>
      </c>
      <c r="I65" s="14">
        <v>151612.38549559528</v>
      </c>
      <c r="J65" s="17"/>
    </row>
    <row r="66" spans="1:10" s="18" customFormat="1" ht="20.100000000000001" customHeight="1" x14ac:dyDescent="0.15">
      <c r="A66" s="21" t="s">
        <v>43</v>
      </c>
      <c r="B66" s="14">
        <v>146156.57981357208</v>
      </c>
      <c r="C66" s="14">
        <v>18525.419515939942</v>
      </c>
      <c r="D66" s="14">
        <v>164726.88091600349</v>
      </c>
      <c r="E66" s="14">
        <v>26064.82830873171</v>
      </c>
      <c r="F66" s="14">
        <v>943.94611536371883</v>
      </c>
      <c r="G66" s="14">
        <v>27360.546596848322</v>
      </c>
      <c r="H66" s="14">
        <v>64995.426774890955</v>
      </c>
      <c r="I66" s="14">
        <v>156450.28537282548</v>
      </c>
      <c r="J66" s="17"/>
    </row>
    <row r="67" spans="1:10" s="18" customFormat="1" ht="20.100000000000001" customHeight="1" x14ac:dyDescent="0.15">
      <c r="A67" s="22" t="s">
        <v>47</v>
      </c>
      <c r="B67" s="15">
        <v>432527.39328505192</v>
      </c>
      <c r="C67" s="15">
        <v>48399.388852423283</v>
      </c>
      <c r="D67" s="15">
        <v>480594.8603341165</v>
      </c>
      <c r="E67" s="15">
        <v>82917.564214280676</v>
      </c>
      <c r="F67" s="15">
        <v>2749.1066291341849</v>
      </c>
      <c r="G67" s="15">
        <v>87886.998372057831</v>
      </c>
      <c r="H67" s="15">
        <v>185370.82505717222</v>
      </c>
      <c r="I67" s="15">
        <v>473562.49079896288</v>
      </c>
      <c r="J67" s="17"/>
    </row>
    <row r="68" spans="1:10" s="18" customFormat="1" ht="20.100000000000001" customHeight="1" x14ac:dyDescent="0.15">
      <c r="A68" s="19" t="s">
        <v>12</v>
      </c>
      <c r="B68" s="11">
        <v>141143.24275373117</v>
      </c>
      <c r="C68" s="11">
        <v>14356.170240125171</v>
      </c>
      <c r="D68" s="11">
        <v>155278.50238181598</v>
      </c>
      <c r="E68" s="11">
        <v>27120.368409557846</v>
      </c>
      <c r="F68" s="11">
        <v>3483.3816931273104</v>
      </c>
      <c r="G68" s="11">
        <v>30008.866480267428</v>
      </c>
      <c r="H68" s="11">
        <v>58835.432774953719</v>
      </c>
      <c r="I68" s="11">
        <v>157608.7412037467</v>
      </c>
      <c r="J68" s="17"/>
    </row>
    <row r="69" spans="1:10" s="18" customFormat="1" ht="20.100000000000001" customHeight="1" x14ac:dyDescent="0.15">
      <c r="A69" s="19" t="s">
        <v>41</v>
      </c>
      <c r="B69" s="11">
        <v>144675.42708463353</v>
      </c>
      <c r="C69" s="11">
        <v>16997.412353962525</v>
      </c>
      <c r="D69" s="11">
        <v>161625.12892529744</v>
      </c>
      <c r="E69" s="11">
        <v>27149.17595355364</v>
      </c>
      <c r="F69" s="11">
        <v>-1743.7454316151673</v>
      </c>
      <c r="G69" s="11">
        <v>30483.344990241192</v>
      </c>
      <c r="H69" s="11">
        <v>61870.2441416906</v>
      </c>
      <c r="I69" s="11">
        <v>157896.33889422868</v>
      </c>
      <c r="J69" s="17"/>
    </row>
    <row r="70" spans="1:10" s="18" customFormat="1" ht="20.100000000000001" customHeight="1" x14ac:dyDescent="0.15">
      <c r="A70" s="19" t="s">
        <v>42</v>
      </c>
      <c r="B70" s="11">
        <v>146708.72344668725</v>
      </c>
      <c r="C70" s="11">
        <v>17045.806258335586</v>
      </c>
      <c r="D70" s="11">
        <v>163691.22902700302</v>
      </c>
      <c r="E70" s="11">
        <v>28648.019851169185</v>
      </c>
      <c r="F70" s="11">
        <v>1009.4703676220417</v>
      </c>
      <c r="G70" s="11">
        <v>27394.786901549218</v>
      </c>
      <c r="H70" s="11">
        <v>64665.148140527876</v>
      </c>
      <c r="I70" s="11">
        <v>158057.41070098753</v>
      </c>
    </row>
    <row r="71" spans="1:10" s="18" customFormat="1" ht="20.100000000000001" hidden="1" customHeight="1" x14ac:dyDescent="0.15">
      <c r="A71" s="19" t="s">
        <v>43</v>
      </c>
      <c r="B71" s="11" t="e">
        <v>#N/A</v>
      </c>
      <c r="C71" s="11" t="e">
        <v>#N/A</v>
      </c>
      <c r="D71" s="11" t="e">
        <v>#N/A</v>
      </c>
      <c r="E71" s="11" t="e">
        <v>#N/A</v>
      </c>
      <c r="F71" s="11" t="e">
        <v>#N/A</v>
      </c>
      <c r="G71" s="11" t="e">
        <v>#N/A</v>
      </c>
      <c r="H71" s="11" t="e">
        <v>#N/A</v>
      </c>
      <c r="I71" s="11" t="e">
        <v>#N/A</v>
      </c>
    </row>
    <row r="72" spans="1:10" s="18" customFormat="1" ht="20.100000000000001" hidden="1" customHeight="1" x14ac:dyDescent="0.15">
      <c r="A72" s="20">
        <v>2026</v>
      </c>
      <c r="B72" s="13"/>
      <c r="C72" s="13"/>
      <c r="D72" s="13"/>
      <c r="E72" s="13"/>
      <c r="F72" s="13"/>
      <c r="G72" s="13"/>
      <c r="H72" s="13"/>
      <c r="I72" s="13"/>
    </row>
    <row r="73" spans="1:10" s="18" customFormat="1" ht="20.100000000000001" hidden="1" customHeight="1" x14ac:dyDescent="0.15">
      <c r="A73" s="21" t="s">
        <v>12</v>
      </c>
      <c r="B73" s="14"/>
      <c r="C73" s="14"/>
      <c r="D73" s="14"/>
      <c r="E73" s="14"/>
      <c r="F73" s="14"/>
      <c r="G73" s="14"/>
      <c r="H73" s="14"/>
      <c r="I73" s="14"/>
    </row>
    <row r="74" spans="1:10" s="18" customFormat="1" ht="20.100000000000001" hidden="1" customHeight="1" x14ac:dyDescent="0.15">
      <c r="A74" s="21" t="s">
        <v>41</v>
      </c>
      <c r="B74" s="14"/>
      <c r="C74" s="14"/>
      <c r="D74" s="14"/>
      <c r="E74" s="14"/>
      <c r="F74" s="14"/>
      <c r="G74" s="14"/>
      <c r="H74" s="14"/>
      <c r="I74" s="14"/>
    </row>
    <row r="75" spans="1:10" s="18" customFormat="1" ht="20.100000000000001" hidden="1" customHeight="1" x14ac:dyDescent="0.15">
      <c r="A75" s="21" t="s">
        <v>42</v>
      </c>
      <c r="B75" s="14"/>
      <c r="C75" s="14"/>
      <c r="D75" s="14"/>
      <c r="E75" s="14"/>
      <c r="F75" s="14"/>
      <c r="G75" s="14"/>
      <c r="H75" s="14"/>
      <c r="I75" s="14"/>
    </row>
    <row r="76" spans="1:10" s="18" customFormat="1" ht="20.100000000000001" hidden="1" customHeight="1" x14ac:dyDescent="0.15">
      <c r="A76" s="21" t="s">
        <v>43</v>
      </c>
      <c r="B76" s="14"/>
      <c r="C76" s="14"/>
      <c r="D76" s="14"/>
      <c r="E76" s="14"/>
      <c r="F76" s="14"/>
      <c r="G76" s="14"/>
      <c r="H76" s="14"/>
      <c r="I76" s="14"/>
    </row>
    <row r="77" spans="1:10" s="18" customFormat="1" ht="20.100000000000001" hidden="1" customHeight="1" x14ac:dyDescent="0.15">
      <c r="A77" s="22">
        <v>2027</v>
      </c>
      <c r="B77" s="15"/>
      <c r="C77" s="15"/>
      <c r="D77" s="15"/>
      <c r="E77" s="15"/>
      <c r="F77" s="15"/>
      <c r="G77" s="15"/>
      <c r="H77" s="15"/>
      <c r="I77" s="15"/>
    </row>
    <row r="78" spans="1:10" s="18" customFormat="1" ht="20.100000000000001" hidden="1" customHeight="1" x14ac:dyDescent="0.15">
      <c r="A78" s="19" t="s">
        <v>12</v>
      </c>
      <c r="B78" s="11"/>
      <c r="C78" s="11"/>
      <c r="D78" s="11"/>
      <c r="E78" s="11"/>
      <c r="F78" s="11"/>
      <c r="G78" s="11"/>
      <c r="H78" s="11"/>
      <c r="I78" s="11"/>
    </row>
    <row r="79" spans="1:10" s="18" customFormat="1" ht="20.100000000000001" hidden="1" customHeight="1" x14ac:dyDescent="0.15">
      <c r="A79" s="19" t="s">
        <v>41</v>
      </c>
      <c r="B79" s="11"/>
      <c r="C79" s="11"/>
      <c r="D79" s="11"/>
      <c r="E79" s="11"/>
      <c r="F79" s="11"/>
      <c r="G79" s="11"/>
      <c r="H79" s="11"/>
      <c r="I79" s="11"/>
    </row>
    <row r="80" spans="1:10" s="18" customFormat="1" ht="20.100000000000001" hidden="1" customHeight="1" x14ac:dyDescent="0.15">
      <c r="A80" s="19" t="s">
        <v>42</v>
      </c>
      <c r="B80" s="11"/>
      <c r="C80" s="11"/>
      <c r="D80" s="11"/>
      <c r="E80" s="11"/>
      <c r="F80" s="11"/>
      <c r="G80" s="11"/>
      <c r="H80" s="11"/>
      <c r="I80" s="11"/>
    </row>
    <row r="81" spans="1:9" s="18" customFormat="1" ht="20.100000000000001" hidden="1" customHeight="1" x14ac:dyDescent="0.15">
      <c r="A81" s="19" t="s">
        <v>43</v>
      </c>
      <c r="B81" s="11"/>
      <c r="C81" s="11"/>
      <c r="D81" s="11"/>
      <c r="E81" s="11"/>
      <c r="F81" s="11"/>
      <c r="G81" s="11"/>
      <c r="H81" s="11"/>
      <c r="I81" s="11"/>
    </row>
    <row r="82" spans="1:9" s="18" customFormat="1" ht="20.100000000000001" hidden="1" customHeight="1" x14ac:dyDescent="0.15">
      <c r="A82" s="20">
        <v>2028</v>
      </c>
      <c r="B82" s="13"/>
      <c r="C82" s="13"/>
      <c r="D82" s="13"/>
      <c r="E82" s="13"/>
      <c r="F82" s="13"/>
      <c r="G82" s="13"/>
      <c r="H82" s="13"/>
      <c r="I82" s="13"/>
    </row>
    <row r="83" spans="1:9" s="18" customFormat="1" ht="20.100000000000001" hidden="1" customHeight="1" x14ac:dyDescent="0.15">
      <c r="A83" s="21" t="s">
        <v>12</v>
      </c>
      <c r="B83" s="14"/>
      <c r="C83" s="14"/>
      <c r="D83" s="14"/>
      <c r="E83" s="14"/>
      <c r="F83" s="14"/>
      <c r="G83" s="14"/>
      <c r="H83" s="14"/>
      <c r="I83" s="14"/>
    </row>
    <row r="84" spans="1:9" s="18" customFormat="1" ht="20.100000000000001" hidden="1" customHeight="1" x14ac:dyDescent="0.15">
      <c r="A84" s="21" t="s">
        <v>41</v>
      </c>
      <c r="B84" s="14"/>
      <c r="C84" s="14"/>
      <c r="D84" s="14"/>
      <c r="E84" s="14"/>
      <c r="F84" s="14"/>
      <c r="G84" s="14"/>
      <c r="H84" s="14"/>
      <c r="I84" s="14"/>
    </row>
    <row r="85" spans="1:9" s="18" customFormat="1" ht="20.100000000000001" hidden="1" customHeight="1" x14ac:dyDescent="0.15">
      <c r="A85" s="21" t="s">
        <v>42</v>
      </c>
      <c r="B85" s="14"/>
      <c r="C85" s="14"/>
      <c r="D85" s="14"/>
      <c r="E85" s="14"/>
      <c r="F85" s="14"/>
      <c r="G85" s="14"/>
      <c r="H85" s="14"/>
      <c r="I85" s="14"/>
    </row>
    <row r="86" spans="1:9" s="18" customFormat="1" ht="20.100000000000001" hidden="1" customHeight="1" x14ac:dyDescent="0.15">
      <c r="A86" s="21" t="s">
        <v>43</v>
      </c>
      <c r="B86" s="14"/>
      <c r="C86" s="14"/>
      <c r="D86" s="14"/>
      <c r="E86" s="14"/>
      <c r="F86" s="14"/>
      <c r="G86" s="14"/>
      <c r="H86" s="14"/>
      <c r="I86" s="14"/>
    </row>
    <row r="87" spans="1:9" s="18" customFormat="1" ht="20.100000000000001" hidden="1" customHeight="1" x14ac:dyDescent="0.15">
      <c r="A87" s="22">
        <v>2029</v>
      </c>
      <c r="B87" s="15"/>
      <c r="C87" s="15"/>
      <c r="D87" s="15"/>
      <c r="E87" s="15"/>
      <c r="F87" s="15"/>
      <c r="G87" s="15"/>
      <c r="H87" s="15"/>
      <c r="I87" s="15"/>
    </row>
    <row r="88" spans="1:9" s="18" customFormat="1" ht="20.100000000000001" hidden="1" customHeight="1" x14ac:dyDescent="0.15">
      <c r="A88" s="19" t="s">
        <v>12</v>
      </c>
      <c r="B88" s="11"/>
      <c r="C88" s="11"/>
      <c r="D88" s="11"/>
      <c r="E88" s="11"/>
      <c r="F88" s="11"/>
      <c r="G88" s="11"/>
      <c r="H88" s="11"/>
      <c r="I88" s="11"/>
    </row>
    <row r="89" spans="1:9" s="18" customFormat="1" ht="20.100000000000001" hidden="1" customHeight="1" x14ac:dyDescent="0.15">
      <c r="A89" s="19" t="s">
        <v>41</v>
      </c>
      <c r="B89" s="11"/>
      <c r="C89" s="11"/>
      <c r="D89" s="11"/>
      <c r="E89" s="11"/>
      <c r="F89" s="11"/>
      <c r="G89" s="11"/>
      <c r="H89" s="11"/>
      <c r="I89" s="11"/>
    </row>
    <row r="90" spans="1:9" s="18" customFormat="1" ht="20.100000000000001" hidden="1" customHeight="1" x14ac:dyDescent="0.15">
      <c r="A90" s="19" t="s">
        <v>42</v>
      </c>
      <c r="B90" s="11"/>
      <c r="C90" s="11"/>
      <c r="D90" s="11"/>
      <c r="E90" s="11"/>
      <c r="F90" s="11"/>
      <c r="G90" s="11"/>
      <c r="H90" s="11"/>
      <c r="I90" s="11"/>
    </row>
    <row r="91" spans="1:9" s="18" customFormat="1" ht="20.100000000000001" hidden="1" customHeight="1" x14ac:dyDescent="0.15">
      <c r="A91" s="19" t="s">
        <v>43</v>
      </c>
      <c r="B91" s="11"/>
      <c r="C91" s="11"/>
      <c r="D91" s="11"/>
      <c r="E91" s="11"/>
      <c r="F91" s="11"/>
      <c r="G91" s="11"/>
      <c r="H91" s="11"/>
      <c r="I91" s="11"/>
    </row>
    <row r="92" spans="1:9" s="18" customFormat="1" ht="20.100000000000001" hidden="1" customHeight="1" x14ac:dyDescent="0.15">
      <c r="A92" s="20">
        <v>2030</v>
      </c>
      <c r="B92" s="13"/>
      <c r="C92" s="13"/>
      <c r="D92" s="13"/>
      <c r="E92" s="13"/>
      <c r="F92" s="13"/>
      <c r="G92" s="13"/>
      <c r="H92" s="13"/>
      <c r="I92" s="13"/>
    </row>
    <row r="93" spans="1:9" s="18" customFormat="1" ht="20.100000000000001" hidden="1" customHeight="1" x14ac:dyDescent="0.15">
      <c r="A93" s="21" t="s">
        <v>12</v>
      </c>
      <c r="B93" s="14"/>
      <c r="C93" s="14"/>
      <c r="D93" s="14"/>
      <c r="E93" s="14"/>
      <c r="F93" s="14"/>
      <c r="G93" s="14"/>
      <c r="H93" s="14"/>
      <c r="I93" s="14"/>
    </row>
    <row r="94" spans="1:9" s="18" customFormat="1" ht="20.100000000000001" hidden="1" customHeight="1" x14ac:dyDescent="0.15">
      <c r="A94" s="21" t="s">
        <v>41</v>
      </c>
      <c r="B94" s="14"/>
      <c r="C94" s="14"/>
      <c r="D94" s="14"/>
      <c r="E94" s="14"/>
      <c r="F94" s="14"/>
      <c r="G94" s="14"/>
      <c r="H94" s="14"/>
      <c r="I94" s="14"/>
    </row>
    <row r="95" spans="1:9" s="18" customFormat="1" ht="20.100000000000001" hidden="1" customHeight="1" x14ac:dyDescent="0.15">
      <c r="A95" s="21" t="s">
        <v>42</v>
      </c>
      <c r="B95" s="14"/>
      <c r="C95" s="14"/>
      <c r="D95" s="14"/>
      <c r="E95" s="14"/>
      <c r="F95" s="14"/>
      <c r="G95" s="14"/>
      <c r="H95" s="14"/>
      <c r="I95" s="14"/>
    </row>
    <row r="96" spans="1:9" s="18" customFormat="1" ht="20.100000000000001" hidden="1" customHeight="1" x14ac:dyDescent="0.15">
      <c r="A96" s="23" t="s">
        <v>43</v>
      </c>
      <c r="B96" s="24"/>
      <c r="C96" s="24"/>
      <c r="D96" s="24"/>
      <c r="E96" s="24"/>
      <c r="F96" s="24"/>
      <c r="G96" s="24"/>
      <c r="H96" s="24"/>
      <c r="I96" s="24"/>
    </row>
    <row r="97" spans="1:11" s="18" customFormat="1" ht="13.15" customHeight="1" x14ac:dyDescent="0.15">
      <c r="A97" s="50" t="s">
        <v>55</v>
      </c>
      <c r="B97" s="71"/>
      <c r="C97" s="71"/>
      <c r="D97" s="71"/>
      <c r="E97" s="71"/>
      <c r="F97" s="71"/>
      <c r="G97" s="71"/>
      <c r="H97" s="71"/>
      <c r="I97" s="71"/>
    </row>
    <row r="98" spans="1:11" s="18" customFormat="1" ht="13.15" customHeight="1" x14ac:dyDescent="0.35">
      <c r="A98" s="53" t="s">
        <v>48</v>
      </c>
      <c r="B98" s="72"/>
      <c r="C98" s="72"/>
      <c r="D98" s="72"/>
      <c r="E98" s="72"/>
      <c r="F98" s="72"/>
      <c r="G98" s="72"/>
      <c r="H98" s="72"/>
      <c r="I98" s="72"/>
    </row>
    <row r="99" spans="1:11" s="18" customFormat="1" ht="13.15" customHeight="1" x14ac:dyDescent="0.35">
      <c r="A99" s="42" t="s">
        <v>49</v>
      </c>
    </row>
    <row r="100" spans="1:11" s="18" customFormat="1" ht="14.1" customHeight="1" x14ac:dyDescent="0.15">
      <c r="J100" s="73"/>
      <c r="K100" s="74"/>
    </row>
    <row r="101" spans="1:11" ht="14.1" customHeight="1" x14ac:dyDescent="0.15">
      <c r="F101" s="75"/>
      <c r="G101" s="76"/>
    </row>
    <row r="102" spans="1:11" ht="14.1" customHeight="1" x14ac:dyDescent="0.15">
      <c r="B102" s="29"/>
      <c r="C102" s="29"/>
      <c r="D102" s="29"/>
      <c r="E102" s="29"/>
      <c r="F102" s="29"/>
      <c r="G102" s="29"/>
      <c r="H102" s="29"/>
      <c r="I102" s="29"/>
    </row>
    <row r="103" spans="1:11" ht="14.1" customHeight="1" x14ac:dyDescent="0.15">
      <c r="B103" s="29"/>
      <c r="C103" s="29"/>
      <c r="D103" s="29"/>
      <c r="E103" s="29"/>
      <c r="F103" s="29"/>
      <c r="G103" s="29"/>
      <c r="H103" s="29"/>
      <c r="I103" s="29"/>
    </row>
    <row r="104" spans="1:11" ht="14.1" customHeight="1" x14ac:dyDescent="0.15">
      <c r="B104" s="29"/>
      <c r="C104" s="29"/>
      <c r="D104" s="29"/>
      <c r="E104" s="29"/>
      <c r="F104" s="29"/>
      <c r="G104" s="29"/>
      <c r="H104" s="29"/>
      <c r="I104" s="29"/>
    </row>
    <row r="105" spans="1:11" ht="14.1" customHeight="1" x14ac:dyDescent="0.15">
      <c r="B105" s="29"/>
    </row>
    <row r="107" spans="1:11" ht="14.1" customHeight="1" x14ac:dyDescent="0.15">
      <c r="B107" s="29"/>
      <c r="C107" s="29"/>
      <c r="D107" s="29"/>
      <c r="E107" s="29"/>
      <c r="F107" s="29"/>
      <c r="G107" s="29"/>
      <c r="H107" s="29"/>
      <c r="I107" s="29"/>
    </row>
  </sheetData>
  <mergeCells count="4">
    <mergeCell ref="A1:I1"/>
    <mergeCell ref="A2:I2"/>
    <mergeCell ref="A3:I3"/>
    <mergeCell ref="A4:I4"/>
  </mergeCells>
  <printOptions horizontalCentered="1" verticalCentered="1"/>
  <pageMargins left="0.7" right="0.7" top="0.75" bottom="0.75" header="0.3" footer="0.3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514A-A322-4070-8951-FA09BEA5ACED}">
  <sheetPr>
    <tabColor rgb="FF00B0F0"/>
    <pageSetUpPr fitToPage="1"/>
  </sheetPr>
  <dimension ref="A1:K100"/>
  <sheetViews>
    <sheetView showGridLines="0" zoomScaleNormal="100" zoomScaleSheetLayoutView="100" workbookViewId="0">
      <pane xSplit="1" ySplit="6" topLeftCell="B32" activePane="bottomRight" state="frozen"/>
      <selection sqref="A1:T1"/>
      <selection pane="topRight" sqref="A1:T1"/>
      <selection pane="bottomLeft" sqref="A1:T1"/>
      <selection pane="bottomRight" sqref="A1:H1"/>
    </sheetView>
  </sheetViews>
  <sheetFormatPr baseColWidth="10" defaultColWidth="11.42578125" defaultRowHeight="14.1" customHeight="1" x14ac:dyDescent="0.2"/>
  <cols>
    <col min="1" max="1" width="10.28515625" style="4" customWidth="1"/>
    <col min="2" max="8" width="13.7109375" style="4" customWidth="1"/>
    <col min="9" max="9" width="12.7109375" style="43" customWidth="1"/>
    <col min="10" max="16384" width="11.42578125" style="4"/>
  </cols>
  <sheetData>
    <row r="1" spans="1:11" s="1" customFormat="1" ht="18.95" customHeight="1" x14ac:dyDescent="0.2">
      <c r="A1" s="90" t="s">
        <v>71</v>
      </c>
      <c r="B1" s="90"/>
      <c r="C1" s="90"/>
      <c r="D1" s="90"/>
      <c r="E1" s="90"/>
      <c r="F1" s="90"/>
      <c r="G1" s="90"/>
      <c r="H1" s="90"/>
      <c r="I1" s="87"/>
    </row>
    <row r="2" spans="1:11" s="1" customFormat="1" ht="18.95" customHeight="1" x14ac:dyDescent="0.2">
      <c r="A2" s="90" t="s">
        <v>59</v>
      </c>
      <c r="B2" s="90"/>
      <c r="C2" s="90"/>
      <c r="D2" s="90"/>
      <c r="E2" s="90"/>
      <c r="F2" s="90"/>
      <c r="G2" s="90"/>
      <c r="H2" s="90"/>
      <c r="I2" s="87"/>
    </row>
    <row r="3" spans="1:11" s="32" customFormat="1" ht="16.149999999999999" customHeight="1" x14ac:dyDescent="0.2">
      <c r="A3" s="91" t="str">
        <f>+'6'!A3:H3</f>
        <v>PERÍODO:  1T-2019  -  3T-2025</v>
      </c>
      <c r="B3" s="91"/>
      <c r="C3" s="91"/>
      <c r="D3" s="91"/>
      <c r="E3" s="91"/>
      <c r="F3" s="91"/>
      <c r="G3" s="91"/>
      <c r="H3" s="91"/>
    </row>
    <row r="4" spans="1:11" s="32" customFormat="1" ht="16.149999999999999" customHeight="1" x14ac:dyDescent="0.2">
      <c r="A4" s="91" t="s">
        <v>57</v>
      </c>
      <c r="B4" s="91"/>
      <c r="C4" s="91"/>
      <c r="D4" s="91"/>
      <c r="E4" s="91"/>
      <c r="F4" s="91"/>
      <c r="G4" s="91"/>
      <c r="H4" s="91"/>
    </row>
    <row r="5" spans="1:11" ht="9.9499999999999993" customHeight="1" x14ac:dyDescent="0.2">
      <c r="A5" s="3"/>
      <c r="B5" s="3"/>
      <c r="C5" s="3"/>
      <c r="D5" s="3"/>
      <c r="E5" s="3"/>
      <c r="F5" s="3"/>
      <c r="G5" s="3"/>
      <c r="H5" s="3"/>
    </row>
    <row r="6" spans="1:11" s="68" customFormat="1" ht="90" customHeight="1" x14ac:dyDescent="0.45">
      <c r="A6" s="79" t="s">
        <v>4</v>
      </c>
      <c r="B6" s="66" t="s">
        <v>60</v>
      </c>
      <c r="C6" s="66" t="s">
        <v>61</v>
      </c>
      <c r="D6" s="66" t="s">
        <v>62</v>
      </c>
      <c r="E6" s="66" t="s">
        <v>63</v>
      </c>
      <c r="F6" s="66" t="s">
        <v>65</v>
      </c>
      <c r="G6" s="66" t="s">
        <v>66</v>
      </c>
      <c r="H6" s="67" t="s">
        <v>67</v>
      </c>
    </row>
    <row r="7" spans="1:11" ht="20.100000000000001" hidden="1" customHeight="1" x14ac:dyDescent="0.2">
      <c r="A7" s="69">
        <v>2014</v>
      </c>
      <c r="B7" s="70">
        <f>'7'!B12/'7'!B7*100-100</f>
        <v>4.5387411024667728</v>
      </c>
      <c r="C7" s="70">
        <f>'7'!C12/'7'!C7*100-100</f>
        <v>3.6363634143831547</v>
      </c>
      <c r="D7" s="70">
        <f>'7'!D12/'7'!D7*100-100</f>
        <v>4.4335641900374867</v>
      </c>
      <c r="E7" s="70">
        <f>'7'!E12/'7'!E7*100-100</f>
        <v>4.3320231145198989</v>
      </c>
      <c r="F7" s="70">
        <f>'7'!G12/'7'!G7*100-100</f>
        <v>6.927340705792659</v>
      </c>
      <c r="G7" s="70">
        <f>'7'!H12/'7'!H7*100-100</f>
        <v>3.3701921075534926</v>
      </c>
      <c r="H7" s="70">
        <f>'7'!I12/'7'!I7*100-100</f>
        <v>4.4439778460924799</v>
      </c>
      <c r="I7" s="88">
        <f>+H7-'4'!T8</f>
        <v>0</v>
      </c>
      <c r="J7" s="29"/>
      <c r="K7" s="29"/>
    </row>
    <row r="8" spans="1:11" s="18" customFormat="1" ht="20.100000000000001" hidden="1" customHeight="1" x14ac:dyDescent="0.2">
      <c r="A8" s="19" t="s">
        <v>12</v>
      </c>
      <c r="B8" s="11">
        <f>'7'!B13/'7'!B8*100-100</f>
        <v>4.3370769373264721</v>
      </c>
      <c r="C8" s="11">
        <f>'7'!C13/'7'!C8*100-100</f>
        <v>6.6614517484850921</v>
      </c>
      <c r="D8" s="11">
        <f>'7'!D13/'7'!D8*100-100</f>
        <v>4.5790759183858256</v>
      </c>
      <c r="E8" s="11">
        <f>'7'!E13/'7'!E8*100-100</f>
        <v>5.286699490848207</v>
      </c>
      <c r="F8" s="11">
        <f>'7'!G13/'7'!G8*100-100</f>
        <v>1.3964356035426846</v>
      </c>
      <c r="G8" s="11">
        <f>'7'!H13/'7'!H8*100-100</f>
        <v>2.0361526921257393</v>
      </c>
      <c r="H8" s="11">
        <f>'7'!I13/'7'!I8*100-100</f>
        <v>4.1644482274361536</v>
      </c>
      <c r="I8" s="89">
        <f>+H8-'4'!T9</f>
        <v>0</v>
      </c>
      <c r="J8" s="17"/>
      <c r="K8" s="17"/>
    </row>
    <row r="9" spans="1:11" s="18" customFormat="1" ht="20.100000000000001" hidden="1" customHeight="1" x14ac:dyDescent="0.2">
      <c r="A9" s="19" t="s">
        <v>41</v>
      </c>
      <c r="B9" s="11">
        <f>'7'!B14/'7'!B9*100-100</f>
        <v>4.2717007180439737</v>
      </c>
      <c r="C9" s="11">
        <f>'7'!C14/'7'!C9*100-100</f>
        <v>1.3635580306859509</v>
      </c>
      <c r="D9" s="11">
        <f>'7'!D14/'7'!D9*100-100</f>
        <v>3.9136126606667432</v>
      </c>
      <c r="E9" s="11">
        <f>'7'!E14/'7'!E9*100-100</f>
        <v>3.411771489883904</v>
      </c>
      <c r="F9" s="11">
        <f>'7'!G14/'7'!G9*100-100</f>
        <v>5.8373631572943907</v>
      </c>
      <c r="G9" s="11">
        <f>'7'!H14/'7'!H9*100-100</f>
        <v>2.5350100527932824</v>
      </c>
      <c r="H9" s="11">
        <f>'7'!I14/'7'!I9*100-100</f>
        <v>4.3105326972361127</v>
      </c>
      <c r="I9" s="89">
        <f>+H9-'4'!T10</f>
        <v>0</v>
      </c>
      <c r="J9" s="17"/>
      <c r="K9" s="17"/>
    </row>
    <row r="10" spans="1:11" s="18" customFormat="1" ht="20.100000000000001" hidden="1" customHeight="1" x14ac:dyDescent="0.2">
      <c r="A10" s="19" t="s">
        <v>42</v>
      </c>
      <c r="B10" s="11">
        <f>'7'!B15/'7'!B10*100-100</f>
        <v>4.5021639581874098</v>
      </c>
      <c r="C10" s="11">
        <f>'7'!C15/'7'!C10*100-100</f>
        <v>2.5235018081320959</v>
      </c>
      <c r="D10" s="11">
        <f>'7'!D15/'7'!D10*100-100</f>
        <v>4.2747221543286713</v>
      </c>
      <c r="E10" s="11">
        <f>'7'!E15/'7'!E10*100-100</f>
        <v>2.3452256597076229</v>
      </c>
      <c r="F10" s="11">
        <f>'7'!G15/'7'!G10*100-100</f>
        <v>12.612254181527021</v>
      </c>
      <c r="G10" s="11">
        <f>'7'!H15/'7'!H10*100-100</f>
        <v>3.4823107842197203</v>
      </c>
      <c r="H10" s="11">
        <f>'7'!I15/'7'!I10*100-100</f>
        <v>4.3081541716951932</v>
      </c>
      <c r="I10" s="89">
        <f>+H10-'4'!T11</f>
        <v>0</v>
      </c>
      <c r="J10" s="17"/>
      <c r="K10" s="17"/>
    </row>
    <row r="11" spans="1:11" s="18" customFormat="1" ht="20.100000000000001" hidden="1" customHeight="1" x14ac:dyDescent="0.2">
      <c r="A11" s="19" t="s">
        <v>43</v>
      </c>
      <c r="B11" s="11">
        <f>'7'!B16/'7'!B11*100-100</f>
        <v>5.0209157883256665</v>
      </c>
      <c r="C11" s="11">
        <f>'7'!C16/'7'!C11*100-100</f>
        <v>4.5033461766014398</v>
      </c>
      <c r="D11" s="11">
        <f>'7'!D16/'7'!D11*100-100</f>
        <v>4.9571986465374351</v>
      </c>
      <c r="E11" s="11">
        <f>'7'!E16/'7'!E11*100-100</f>
        <v>6.3150908919876088</v>
      </c>
      <c r="F11" s="11">
        <f>'7'!G16/'7'!G11*100-100</f>
        <v>8.3836928781205273</v>
      </c>
      <c r="G11" s="11">
        <f>'7'!H16/'7'!H11*100-100</f>
        <v>5.3137207555354706</v>
      </c>
      <c r="H11" s="11">
        <f>'7'!I16/'7'!I11*100-100</f>
        <v>4.9749705490332445</v>
      </c>
      <c r="I11" s="89">
        <f>+H11-'4'!T12</f>
        <v>0</v>
      </c>
      <c r="J11" s="17"/>
      <c r="K11" s="17"/>
    </row>
    <row r="12" spans="1:11" s="18" customFormat="1" ht="20.100000000000001" hidden="1" customHeight="1" x14ac:dyDescent="0.2">
      <c r="A12" s="20">
        <v>2015</v>
      </c>
      <c r="B12" s="13">
        <f>'7'!B17/'7'!B12*100-100</f>
        <v>5.1428971836681399</v>
      </c>
      <c r="C12" s="13">
        <f>'7'!C17/'7'!C12*100-100</f>
        <v>0.94311641506359933</v>
      </c>
      <c r="D12" s="13">
        <f>'7'!D17/'7'!D12*100-100</f>
        <v>4.6531697814670423</v>
      </c>
      <c r="E12" s="13">
        <f>'7'!E17/'7'!E12*100-100</f>
        <v>-1.5427980206833638</v>
      </c>
      <c r="F12" s="13">
        <f>'7'!G17/'7'!G12*100-100</f>
        <v>2.8377192801339817</v>
      </c>
      <c r="G12" s="13">
        <f>'7'!H17/'7'!H12*100-100</f>
        <v>3.6479614769048965</v>
      </c>
      <c r="H12" s="13">
        <f>'7'!I17/'7'!I12*100-100</f>
        <v>4.0921707141637853</v>
      </c>
      <c r="I12" s="89">
        <f>+H12-'4'!T13</f>
        <v>0</v>
      </c>
      <c r="J12" s="17"/>
      <c r="K12" s="17"/>
    </row>
    <row r="13" spans="1:11" s="18" customFormat="1" ht="20.100000000000001" hidden="1" customHeight="1" x14ac:dyDescent="0.2">
      <c r="A13" s="21" t="s">
        <v>12</v>
      </c>
      <c r="B13" s="14">
        <f>'7'!B18/'7'!B13*100-100</f>
        <v>5.6794980362637517</v>
      </c>
      <c r="C13" s="14">
        <f>'7'!C18/'7'!C13*100-100</f>
        <v>9.5424791136358778</v>
      </c>
      <c r="D13" s="14">
        <f>'7'!D18/'7'!D13*100-100</f>
        <v>6.0838089602327443</v>
      </c>
      <c r="E13" s="14">
        <f>'7'!E18/'7'!E13*100-100</f>
        <v>1.9118555978929521</v>
      </c>
      <c r="F13" s="14">
        <f>'7'!G18/'7'!G13*100-100</f>
        <v>6.9972456242699792</v>
      </c>
      <c r="G13" s="14">
        <f>'7'!H18/'7'!H13*100-100</f>
        <v>5.4878052276043974</v>
      </c>
      <c r="H13" s="14">
        <f>'7'!I18/'7'!I13*100-100</f>
        <v>4.667192246255496</v>
      </c>
      <c r="I13" s="89">
        <f>+H13-'4'!T14</f>
        <v>0</v>
      </c>
      <c r="J13" s="17"/>
      <c r="K13" s="17"/>
    </row>
    <row r="14" spans="1:11" s="18" customFormat="1" ht="20.100000000000001" hidden="1" customHeight="1" x14ac:dyDescent="0.2">
      <c r="A14" s="21" t="s">
        <v>41</v>
      </c>
      <c r="B14" s="14">
        <f>'7'!B19/'7'!B14*100-100</f>
        <v>4.247699484673916</v>
      </c>
      <c r="C14" s="14">
        <f>'7'!C19/'7'!C14*100-100</f>
        <v>-1.8729416652889341</v>
      </c>
      <c r="D14" s="14">
        <f>'7'!D19/'7'!D14*100-100</f>
        <v>3.5108222045451214</v>
      </c>
      <c r="E14" s="14">
        <f>'7'!E19/'7'!E14*100-100</f>
        <v>-5.2046336491652738</v>
      </c>
      <c r="F14" s="14">
        <f>'7'!G19/'7'!G14*100-100</f>
        <v>5.6380217607875807</v>
      </c>
      <c r="G14" s="14">
        <f>'7'!H19/'7'!H14*100-100</f>
        <v>4.1386251832859671</v>
      </c>
      <c r="H14" s="14">
        <f>'7'!I19/'7'!I14*100-100</f>
        <v>3.1270581006131977</v>
      </c>
      <c r="I14" s="89">
        <f>+H14-'4'!T15</f>
        <v>0</v>
      </c>
      <c r="J14" s="17"/>
      <c r="K14" s="17"/>
    </row>
    <row r="15" spans="1:11" s="18" customFormat="1" ht="20.100000000000001" hidden="1" customHeight="1" x14ac:dyDescent="0.2">
      <c r="A15" s="21" t="s">
        <v>42</v>
      </c>
      <c r="B15" s="14">
        <f>'7'!B20/'7'!B15*100-100</f>
        <v>6.5111152115910045</v>
      </c>
      <c r="C15" s="14">
        <f>'7'!C20/'7'!C15*100-100</f>
        <v>0.54713510924375441</v>
      </c>
      <c r="D15" s="14">
        <f>'7'!D20/'7'!D15*100-100</f>
        <v>5.8289953003219921</v>
      </c>
      <c r="E15" s="14">
        <f>'7'!E20/'7'!E15*100-100</f>
        <v>-2.2184428372249556</v>
      </c>
      <c r="F15" s="14">
        <f>'7'!G20/'7'!G15*100-100</f>
        <v>0.58561520674464873</v>
      </c>
      <c r="G15" s="14">
        <f>'7'!H20/'7'!H15*100-100</f>
        <v>7.4236384639722246</v>
      </c>
      <c r="H15" s="14">
        <f>'7'!I20/'7'!I15*100-100</f>
        <v>4.9188798854577556</v>
      </c>
      <c r="I15" s="89">
        <f>+H15-'4'!T16</f>
        <v>0</v>
      </c>
      <c r="J15" s="17"/>
      <c r="K15" s="17"/>
    </row>
    <row r="16" spans="1:11" s="18" customFormat="1" ht="20.100000000000001" hidden="1" customHeight="1" x14ac:dyDescent="0.2">
      <c r="A16" s="21" t="s">
        <v>43</v>
      </c>
      <c r="B16" s="14">
        <f>'7'!B21/'7'!B16*100-100</f>
        <v>4.1773971896285786</v>
      </c>
      <c r="C16" s="14">
        <f>'7'!C21/'7'!C16*100-100</f>
        <v>-2.8421516439616852</v>
      </c>
      <c r="D16" s="14">
        <f>'7'!D21/'7'!D16*100-100</f>
        <v>3.3165912456761646</v>
      </c>
      <c r="E16" s="14">
        <f>'7'!E21/'7'!E16*100-100</f>
        <v>-0.48845459121386625</v>
      </c>
      <c r="F16" s="14">
        <f>'7'!G21/'7'!G16*100-100</f>
        <v>-1.7860300367057249</v>
      </c>
      <c r="G16" s="14">
        <f>'7'!H21/'7'!H16*100-100</f>
        <v>-2.1355968311655715</v>
      </c>
      <c r="H16" s="14">
        <f>'7'!I21/'7'!I16*100-100</f>
        <v>3.67623901889813</v>
      </c>
      <c r="I16" s="89">
        <f>+H16-'4'!T17</f>
        <v>0</v>
      </c>
      <c r="J16" s="17"/>
      <c r="K16" s="17"/>
    </row>
    <row r="17" spans="1:11" s="18" customFormat="1" ht="20.100000000000001" hidden="1" customHeight="1" x14ac:dyDescent="0.2">
      <c r="A17" s="22">
        <v>2016</v>
      </c>
      <c r="B17" s="15">
        <f>'7'!B22/'7'!B17*100-100</f>
        <v>4.0718416893830351</v>
      </c>
      <c r="C17" s="15">
        <f>'7'!C22/'7'!C17*100-100</f>
        <v>-3.0629932222457086</v>
      </c>
      <c r="D17" s="15">
        <f>'7'!D22/'7'!D17*100-100</f>
        <v>3.2426249355659138</v>
      </c>
      <c r="E17" s="15">
        <f>'7'!E22/'7'!E17*100-100</f>
        <v>-1.7244890161288424</v>
      </c>
      <c r="F17" s="15">
        <f>'7'!G22/'7'!G17*100-100</f>
        <v>2.3590430703984708</v>
      </c>
      <c r="G17" s="15">
        <f>'7'!H22/'7'!H17*100-100</f>
        <v>0.94235679420992824</v>
      </c>
      <c r="H17" s="15">
        <f>'7'!I22/'7'!I17*100-100</f>
        <v>2.6778027160558224</v>
      </c>
      <c r="I17" s="89">
        <f>+H17-'4'!T18</f>
        <v>0</v>
      </c>
      <c r="J17" s="17"/>
      <c r="K17" s="17"/>
    </row>
    <row r="18" spans="1:11" s="18" customFormat="1" ht="20.100000000000001" hidden="1" customHeight="1" x14ac:dyDescent="0.2">
      <c r="A18" s="19" t="s">
        <v>12</v>
      </c>
      <c r="B18" s="11">
        <f>'7'!B23/'7'!B18*100-100</f>
        <v>3.9629203860899906</v>
      </c>
      <c r="C18" s="11">
        <f>'7'!C23/'7'!C18*100-100</f>
        <v>-6.9201009700469882</v>
      </c>
      <c r="D18" s="11">
        <f>'7'!D23/'7'!D18*100-100</f>
        <v>2.7122736098946092</v>
      </c>
      <c r="E18" s="11">
        <f>'7'!E23/'7'!E18*100-100</f>
        <v>-2.5960075244029213</v>
      </c>
      <c r="F18" s="11">
        <f>'7'!G23/'7'!G18*100-100</f>
        <v>1.5628608689768555</v>
      </c>
      <c r="G18" s="11">
        <f>'7'!H23/'7'!H18*100-100</f>
        <v>-0.91732868510089816</v>
      </c>
      <c r="H18" s="11">
        <f>'7'!I23/'7'!I18*100-100</f>
        <v>1.6759390605115101</v>
      </c>
      <c r="I18" s="89">
        <f>+H18-'4'!T19</f>
        <v>0</v>
      </c>
      <c r="J18" s="17"/>
      <c r="K18" s="17"/>
    </row>
    <row r="19" spans="1:11" s="18" customFormat="1" ht="20.100000000000001" hidden="1" customHeight="1" x14ac:dyDescent="0.2">
      <c r="A19" s="19" t="s">
        <v>41</v>
      </c>
      <c r="B19" s="11">
        <f>'7'!B24/'7'!B19*100-100</f>
        <v>4.8521010284588044</v>
      </c>
      <c r="C19" s="11">
        <f>'7'!C24/'7'!C19*100-100</f>
        <v>-5.9762641483575862</v>
      </c>
      <c r="D19" s="11">
        <f>'7'!D24/'7'!D19*100-100</f>
        <v>3.5768080858548359</v>
      </c>
      <c r="E19" s="11">
        <f>'7'!E24/'7'!E19*100-100</f>
        <v>1.1523680210351586</v>
      </c>
      <c r="F19" s="11">
        <f>'7'!G24/'7'!G19*100-100</f>
        <v>1.6801892385634858</v>
      </c>
      <c r="G19" s="11">
        <f>'7'!H24/'7'!H19*100-100</f>
        <v>1.3958110020256811</v>
      </c>
      <c r="H19" s="11">
        <f>'7'!I24/'7'!I19*100-100</f>
        <v>3.7023818487323013</v>
      </c>
      <c r="I19" s="89">
        <f>+H19-'4'!T20</f>
        <v>0</v>
      </c>
      <c r="J19" s="17"/>
      <c r="K19" s="17"/>
    </row>
    <row r="20" spans="1:11" s="18" customFormat="1" ht="20.100000000000001" hidden="1" customHeight="1" x14ac:dyDescent="0.2">
      <c r="A20" s="19" t="s">
        <v>42</v>
      </c>
      <c r="B20" s="11">
        <f>'7'!B25/'7'!B20*100-100</f>
        <v>2.4214344404879284</v>
      </c>
      <c r="C20" s="11">
        <f>'7'!C25/'7'!C20*100-100</f>
        <v>-0.66843244716113759</v>
      </c>
      <c r="D20" s="11">
        <f>'7'!D25/'7'!D20*100-100</f>
        <v>2.0595757038149429</v>
      </c>
      <c r="E20" s="11">
        <f>'7'!E25/'7'!E20*100-100</f>
        <v>-2.9287191483357446</v>
      </c>
      <c r="F20" s="11">
        <f>'7'!G25/'7'!G20*100-100</f>
        <v>1.4424491664265702</v>
      </c>
      <c r="G20" s="11">
        <f>'7'!H25/'7'!H20*100-100</f>
        <v>-3.6640639782483788</v>
      </c>
      <c r="H20" s="11">
        <f>'7'!I25/'7'!I20*100-100</f>
        <v>2.0697460706239781</v>
      </c>
      <c r="I20" s="89">
        <f>+H20-'4'!T21</f>
        <v>0</v>
      </c>
      <c r="J20" s="17"/>
      <c r="K20" s="17"/>
    </row>
    <row r="21" spans="1:11" s="18" customFormat="1" ht="20.100000000000001" hidden="1" customHeight="1" x14ac:dyDescent="0.2">
      <c r="A21" s="19" t="s">
        <v>43</v>
      </c>
      <c r="B21" s="11">
        <f>'7'!B26/'7'!B21*100-100</f>
        <v>5.0620132971404814</v>
      </c>
      <c r="C21" s="11">
        <f>'7'!C26/'7'!C21*100-100</f>
        <v>0.93300356196326106</v>
      </c>
      <c r="D21" s="11">
        <f>'7'!D26/'7'!D21*100-100</f>
        <v>4.5809298118792725</v>
      </c>
      <c r="E21" s="11">
        <f>'7'!E26/'7'!E21*100-100</f>
        <v>-2.3712031732385128</v>
      </c>
      <c r="F21" s="11">
        <f>'7'!G26/'7'!G21*100-100</f>
        <v>4.8682323165734118</v>
      </c>
      <c r="G21" s="11">
        <f>'7'!H26/'7'!H21*100-100</f>
        <v>7.1867056895083863</v>
      </c>
      <c r="H21" s="11">
        <f>'7'!I26/'7'!I21*100-100</f>
        <v>3.2619869435992541</v>
      </c>
      <c r="I21" s="89">
        <f>+H21-'4'!T22</f>
        <v>0</v>
      </c>
      <c r="J21" s="17"/>
      <c r="K21" s="17"/>
    </row>
    <row r="22" spans="1:11" s="18" customFormat="1" ht="20.100000000000001" hidden="1" customHeight="1" x14ac:dyDescent="0.2">
      <c r="A22" s="20">
        <v>2017</v>
      </c>
      <c r="B22" s="13">
        <f>'7'!B27/'7'!B22*100-100</f>
        <v>3.2734362001852304</v>
      </c>
      <c r="C22" s="13">
        <f>'7'!C27/'7'!C22*100-100</f>
        <v>2.0588323213194286</v>
      </c>
      <c r="D22" s="13">
        <f>'7'!D27/'7'!D22*100-100</f>
        <v>3.1399595667372324</v>
      </c>
      <c r="E22" s="13">
        <f>'7'!E27/'7'!E22*100-100</f>
        <v>4.0845231311959225</v>
      </c>
      <c r="F22" s="13">
        <f>'7'!G27/'7'!G22*100-100</f>
        <v>1.4901038912178706</v>
      </c>
      <c r="G22" s="13">
        <f>'7'!H27/'7'!H22*100-100</f>
        <v>2.8247755506704948</v>
      </c>
      <c r="H22" s="13">
        <f>'7'!I27/'7'!I22*100-100</f>
        <v>3.0798512854564279</v>
      </c>
      <c r="I22" s="89">
        <f>+H22-'4'!T23</f>
        <v>0</v>
      </c>
      <c r="J22" s="17"/>
      <c r="K22" s="17"/>
    </row>
    <row r="23" spans="1:11" s="18" customFormat="1" ht="20.100000000000001" hidden="1" customHeight="1" x14ac:dyDescent="0.2">
      <c r="A23" s="21" t="s">
        <v>12</v>
      </c>
      <c r="B23" s="14">
        <f>'7'!B28/'7'!B23*100-100</f>
        <v>4.2747639007400267</v>
      </c>
      <c r="C23" s="14">
        <f>'7'!C28/'7'!C23*100-100</f>
        <v>-0.94596375825749135</v>
      </c>
      <c r="D23" s="14">
        <f>'7'!D28/'7'!D23*100-100</f>
        <v>3.7259006656649092</v>
      </c>
      <c r="E23" s="14">
        <f>'7'!E28/'7'!E23*100-100</f>
        <v>4.0474463267997578</v>
      </c>
      <c r="F23" s="14">
        <f>'7'!G28/'7'!G23*100-100</f>
        <v>4.9685832419072824</v>
      </c>
      <c r="G23" s="14">
        <f>'7'!H28/'7'!H23*100-100</f>
        <v>4.9064011489854664</v>
      </c>
      <c r="H23" s="14">
        <f>'7'!I28/'7'!I23*100-100</f>
        <v>4.7188516309116864</v>
      </c>
      <c r="I23" s="89">
        <f>+H23-'4'!T24</f>
        <v>0</v>
      </c>
      <c r="J23" s="17"/>
      <c r="K23" s="17"/>
    </row>
    <row r="24" spans="1:11" s="18" customFormat="1" ht="20.100000000000001" hidden="1" customHeight="1" x14ac:dyDescent="0.2">
      <c r="A24" s="21" t="s">
        <v>41</v>
      </c>
      <c r="B24" s="14">
        <f>'7'!B29/'7'!B24*100-100</f>
        <v>2.5067256503122053</v>
      </c>
      <c r="C24" s="14">
        <f>'7'!C29/'7'!C24*100-100</f>
        <v>2.4702603961654432</v>
      </c>
      <c r="D24" s="14">
        <f>'7'!D29/'7'!D24*100-100</f>
        <v>2.50159582676946</v>
      </c>
      <c r="E24" s="14">
        <f>'7'!E29/'7'!E24*100-100</f>
        <v>1.8002251977364381</v>
      </c>
      <c r="F24" s="14">
        <f>'7'!G29/'7'!G24*100-100</f>
        <v>1.2131662629566478</v>
      </c>
      <c r="G24" s="14">
        <f>'7'!H29/'7'!H24*100-100</f>
        <v>-1.2686683436305799</v>
      </c>
      <c r="H24" s="14">
        <f>'7'!I29/'7'!I24*100-100</f>
        <v>2.4893107998021407</v>
      </c>
      <c r="I24" s="89">
        <f>+H24-'4'!T25</f>
        <v>0</v>
      </c>
      <c r="J24" s="17"/>
      <c r="K24" s="17"/>
    </row>
    <row r="25" spans="1:11" s="18" customFormat="1" ht="20.100000000000001" hidden="1" customHeight="1" x14ac:dyDescent="0.2">
      <c r="A25" s="21" t="s">
        <v>42</v>
      </c>
      <c r="B25" s="14">
        <f>'7'!B30/'7'!B25*100-100</f>
        <v>3.1802284499357967</v>
      </c>
      <c r="C25" s="14">
        <f>'7'!C30/'7'!C25*100-100</f>
        <v>1.0858587786988494</v>
      </c>
      <c r="D25" s="14">
        <f>'7'!D30/'7'!D25*100-100</f>
        <v>2.9504013271638456</v>
      </c>
      <c r="E25" s="14">
        <f>'7'!E30/'7'!E25*100-100</f>
        <v>8.5298617443068281</v>
      </c>
      <c r="F25" s="14">
        <f>'7'!G30/'7'!G25*100-100</f>
        <v>0.71579379273087795</v>
      </c>
      <c r="G25" s="14">
        <f>'7'!H30/'7'!H25*100-100</f>
        <v>2.1673310339539285</v>
      </c>
      <c r="H25" s="14">
        <f>'7'!I30/'7'!I25*100-100</f>
        <v>3.1060360629294337</v>
      </c>
      <c r="I25" s="89">
        <f>+H25-'4'!T26</f>
        <v>0</v>
      </c>
      <c r="J25" s="17"/>
      <c r="K25" s="17"/>
    </row>
    <row r="26" spans="1:11" s="18" customFormat="1" ht="20.100000000000001" hidden="1" customHeight="1" x14ac:dyDescent="0.2">
      <c r="A26" s="21" t="s">
        <v>43</v>
      </c>
      <c r="B26" s="14">
        <f>'7'!B31/'7'!B26*100-100</f>
        <v>3.16733424948346</v>
      </c>
      <c r="C26" s="14">
        <f>'7'!C31/'7'!C26*100-100</f>
        <v>5.0355457373375714</v>
      </c>
      <c r="D26" s="14">
        <f>'7'!D31/'7'!D26*100-100</f>
        <v>3.3909065958845446</v>
      </c>
      <c r="E26" s="14">
        <f>'7'!E31/'7'!E26*100-100</f>
        <v>2.1144374713803842</v>
      </c>
      <c r="F26" s="14">
        <f>'7'!G31/'7'!G26*100-100</f>
        <v>-1.0455068782006549</v>
      </c>
      <c r="G26" s="14">
        <f>'7'!H31/'7'!H26*100-100</f>
        <v>5.5326832483533224</v>
      </c>
      <c r="H26" s="14">
        <f>'7'!I31/'7'!I26*100-100</f>
        <v>2.0481292222917773</v>
      </c>
      <c r="I26" s="89">
        <f>+H26-'4'!T27</f>
        <v>0</v>
      </c>
      <c r="J26" s="17"/>
      <c r="K26" s="17"/>
    </row>
    <row r="27" spans="1:11" s="18" customFormat="1" ht="20.100000000000001" hidden="1" customHeight="1" x14ac:dyDescent="0.2">
      <c r="A27" s="22">
        <v>2018</v>
      </c>
      <c r="B27" s="15">
        <f>'7'!B32/'7'!B27*100-100</f>
        <v>3.5479157156875516</v>
      </c>
      <c r="C27" s="15">
        <f>'7'!C32/'7'!C27*100-100</f>
        <v>7.6252955159040283</v>
      </c>
      <c r="D27" s="15">
        <f>'7'!D32/'7'!D27*100-100</f>
        <v>3.9994025238233633</v>
      </c>
      <c r="E27" s="15">
        <f>'7'!E32/'7'!E27*100-100</f>
        <v>4.4703968413542157</v>
      </c>
      <c r="F27" s="15">
        <f>'7'!G32/'7'!G27*100-100</f>
        <v>-0.37008190842219335</v>
      </c>
      <c r="G27" s="15">
        <f>'7'!H32/'7'!H27*100-100</f>
        <v>3.9268577478332389</v>
      </c>
      <c r="H27" s="15">
        <f>'7'!I32/'7'!I27*100-100</f>
        <v>3.4068734726747891</v>
      </c>
      <c r="I27" s="89">
        <f>+H27-'4'!T28</f>
        <v>0</v>
      </c>
      <c r="J27" s="17"/>
      <c r="K27" s="17"/>
    </row>
    <row r="28" spans="1:11" s="18" customFormat="1" ht="20.100000000000001" hidden="1" customHeight="1" x14ac:dyDescent="0.2">
      <c r="A28" s="19" t="s">
        <v>12</v>
      </c>
      <c r="B28" s="11">
        <f>'7'!B33/'7'!B28*100-100</f>
        <v>2.7200001547689396</v>
      </c>
      <c r="C28" s="11">
        <f>'7'!C33/'7'!C28*100-100</f>
        <v>6.3865374269382471</v>
      </c>
      <c r="D28" s="11">
        <f>'7'!D33/'7'!D28*100-100</f>
        <v>3.0722976923076857</v>
      </c>
      <c r="E28" s="11">
        <f>'7'!E33/'7'!E28*100-100</f>
        <v>0.51995107441118193</v>
      </c>
      <c r="F28" s="11">
        <f>'7'!G33/'7'!G28*100-100</f>
        <v>-0.86343445821452747</v>
      </c>
      <c r="G28" s="11">
        <f>'7'!H33/'7'!H28*100-100</f>
        <v>0.62295720212904371</v>
      </c>
      <c r="H28" s="11">
        <f>'7'!I33/'7'!I28*100-100</f>
        <v>2.7067174856396434</v>
      </c>
      <c r="I28" s="89">
        <f>+H28-'4'!T29</f>
        <v>0</v>
      </c>
      <c r="J28" s="17"/>
      <c r="K28" s="17"/>
    </row>
    <row r="29" spans="1:11" s="18" customFormat="1" ht="20.100000000000001" hidden="1" customHeight="1" x14ac:dyDescent="0.2">
      <c r="A29" s="19" t="s">
        <v>41</v>
      </c>
      <c r="B29" s="11">
        <f>'7'!B34/'7'!B29*100-100</f>
        <v>3.9883972439745463</v>
      </c>
      <c r="C29" s="11">
        <f>'7'!C34/'7'!C29*100-100</f>
        <v>10.067035339769987</v>
      </c>
      <c r="D29" s="11">
        <f>'7'!D34/'7'!D29*100-100</f>
        <v>4.6586654446295768</v>
      </c>
      <c r="E29" s="11">
        <f>'7'!E34/'7'!E29*100-100</f>
        <v>8.3168060286960639</v>
      </c>
      <c r="F29" s="11">
        <f>'7'!G34/'7'!G29*100-100</f>
        <v>0.18065382123404561</v>
      </c>
      <c r="G29" s="11">
        <f>'7'!H34/'7'!H29*100-100</f>
        <v>8.7993327754099369</v>
      </c>
      <c r="H29" s="11">
        <f>'7'!I34/'7'!I29*100-100</f>
        <v>4.2638031964753225</v>
      </c>
      <c r="I29" s="89">
        <f>+H29-'4'!T30</f>
        <v>0</v>
      </c>
      <c r="J29" s="17"/>
      <c r="K29" s="17"/>
    </row>
    <row r="30" spans="1:11" s="18" customFormat="1" ht="20.100000000000001" hidden="1" customHeight="1" x14ac:dyDescent="0.2">
      <c r="A30" s="19" t="s">
        <v>42</v>
      </c>
      <c r="B30" s="11">
        <f>'7'!B35/'7'!B30*100-100</f>
        <v>3.8719843930319797</v>
      </c>
      <c r="C30" s="11">
        <f>'7'!C35/'7'!C30*100-100</f>
        <v>9.385145466356164</v>
      </c>
      <c r="D30" s="11">
        <f>'7'!D35/'7'!D30*100-100</f>
        <v>4.4740059489705004</v>
      </c>
      <c r="E30" s="11">
        <f>'7'!E35/'7'!E30*100-100</f>
        <v>4.3662761934279075</v>
      </c>
      <c r="F30" s="11">
        <f>'7'!G35/'7'!G30*100-100</f>
        <v>0.98536571278155805</v>
      </c>
      <c r="G30" s="11">
        <f>'7'!H35/'7'!H30*100-100</f>
        <v>5.2374842747902761</v>
      </c>
      <c r="H30" s="11">
        <f>'7'!I35/'7'!I30*100-100</f>
        <v>3.495569317180653</v>
      </c>
      <c r="I30" s="89">
        <f>+H30-'4'!T31</f>
        <v>0</v>
      </c>
      <c r="J30" s="17"/>
      <c r="K30" s="17"/>
    </row>
    <row r="31" spans="1:11" s="18" customFormat="1" ht="20.100000000000001" hidden="1" customHeight="1" x14ac:dyDescent="0.2">
      <c r="A31" s="19" t="s">
        <v>43</v>
      </c>
      <c r="B31" s="11">
        <f>'7'!B36/'7'!B31*100-100</f>
        <v>3.5932002739044862</v>
      </c>
      <c r="C31" s="11">
        <f>'7'!C36/'7'!C31*100-100</f>
        <v>4.9523503085868725</v>
      </c>
      <c r="D31" s="11">
        <f>'7'!D36/'7'!D31*100-100</f>
        <v>3.7781769520070583</v>
      </c>
      <c r="E31" s="11">
        <f>'7'!E36/'7'!E31*100-100</f>
        <v>4.5984963039656463</v>
      </c>
      <c r="F31" s="11">
        <f>'7'!G36/'7'!G31*100-100</f>
        <v>-1.7748776546894049</v>
      </c>
      <c r="G31" s="11">
        <f>'7'!H36/'7'!H31*100-100</f>
        <v>1.2605126636952946</v>
      </c>
      <c r="H31" s="11">
        <f>'7'!I36/'7'!I31*100-100</f>
        <v>3.1859437407811129</v>
      </c>
      <c r="I31" s="89">
        <f>+H31-'4'!T32</f>
        <v>0</v>
      </c>
      <c r="J31" s="17"/>
      <c r="K31" s="17"/>
    </row>
    <row r="32" spans="1:11" s="18" customFormat="1" ht="20.100000000000001" customHeight="1" x14ac:dyDescent="0.2">
      <c r="A32" s="20">
        <v>2019</v>
      </c>
      <c r="B32" s="13">
        <f>'7'!B37/'7'!B32*100-100</f>
        <v>4.7192690291211932</v>
      </c>
      <c r="C32" s="13">
        <f>'7'!C37/'7'!C32*100-100</f>
        <v>2.257692201327103</v>
      </c>
      <c r="D32" s="13">
        <f>'7'!D37/'7'!D32*100-100</f>
        <v>4.4367273833593401</v>
      </c>
      <c r="E32" s="13">
        <f>'7'!E37/'7'!E32*100-100</f>
        <v>8.7820834816547233</v>
      </c>
      <c r="F32" s="13">
        <f>'7'!G37/'7'!G32*100-100</f>
        <v>0.23177912520071686</v>
      </c>
      <c r="G32" s="13">
        <f>'7'!H37/'7'!H32*100-100</f>
        <v>4.8571007411467519</v>
      </c>
      <c r="H32" s="13">
        <f>'7'!I37/'7'!I32*100-100</f>
        <v>4.0178979263574774</v>
      </c>
      <c r="I32" s="82"/>
      <c r="J32" s="17"/>
      <c r="K32" s="17"/>
    </row>
    <row r="33" spans="1:11" s="18" customFormat="1" ht="20.100000000000001" customHeight="1" x14ac:dyDescent="0.2">
      <c r="A33" s="21" t="s">
        <v>12</v>
      </c>
      <c r="B33" s="14">
        <f>'7'!B38/'7'!B33*100-100</f>
        <v>5.1933489419882619</v>
      </c>
      <c r="C33" s="14">
        <f>'7'!C38/'7'!C33*100-100</f>
        <v>3.1452595160649537</v>
      </c>
      <c r="D33" s="14">
        <f>'7'!D38/'7'!D33*100-100</f>
        <v>4.9767366424337496</v>
      </c>
      <c r="E33" s="14">
        <f>'7'!E38/'7'!E33*100-100</f>
        <v>8.011588304984457</v>
      </c>
      <c r="F33" s="14">
        <f>'7'!G38/'7'!G33*100-100</f>
        <v>-2.6606863934415657</v>
      </c>
      <c r="G33" s="14">
        <f>'7'!H38/'7'!H33*100-100</f>
        <v>7.0270315755948616</v>
      </c>
      <c r="H33" s="14">
        <f>'7'!I38/'7'!I33*100-100</f>
        <v>3.7287433358539062</v>
      </c>
      <c r="I33" s="82"/>
      <c r="J33" s="17"/>
      <c r="K33" s="17"/>
    </row>
    <row r="34" spans="1:11" s="18" customFormat="1" ht="20.100000000000001" customHeight="1" x14ac:dyDescent="0.2">
      <c r="A34" s="21" t="s">
        <v>41</v>
      </c>
      <c r="B34" s="14">
        <f>'7'!B39/'7'!B34*100-100</f>
        <v>4.2948160257302987</v>
      </c>
      <c r="C34" s="14">
        <f>'7'!C39/'7'!C34*100-100</f>
        <v>0.74890485553586927</v>
      </c>
      <c r="D34" s="14">
        <f>'7'!D39/'7'!D34*100-100</f>
        <v>3.8827828847009442</v>
      </c>
      <c r="E34" s="14">
        <f>'7'!E39/'7'!E34*100-100</f>
        <v>12.464322778000536</v>
      </c>
      <c r="F34" s="14">
        <f>'7'!G39/'7'!G34*100-100</f>
        <v>-0.16656299193074631</v>
      </c>
      <c r="G34" s="14">
        <f>'7'!H39/'7'!H34*100-100</f>
        <v>1.2166896059704158</v>
      </c>
      <c r="H34" s="14">
        <f>'7'!I39/'7'!I34*100-100</f>
        <v>3.8354576152174644</v>
      </c>
      <c r="I34" s="82"/>
      <c r="J34" s="17"/>
      <c r="K34" s="17"/>
    </row>
    <row r="35" spans="1:11" s="18" customFormat="1" ht="20.100000000000001" customHeight="1" x14ac:dyDescent="0.2">
      <c r="A35" s="21" t="s">
        <v>42</v>
      </c>
      <c r="B35" s="14">
        <f>'7'!B40/'7'!B35*100-100</f>
        <v>4.210081282269968</v>
      </c>
      <c r="C35" s="14">
        <f>'7'!C40/'7'!C35*100-100</f>
        <v>2.9902827597735495</v>
      </c>
      <c r="D35" s="14">
        <f>'7'!D40/'7'!D35*100-100</f>
        <v>4.0698855048261038</v>
      </c>
      <c r="E35" s="14">
        <f>'7'!E40/'7'!E35*100-100</f>
        <v>7.3688277264667477</v>
      </c>
      <c r="F35" s="14">
        <f>'7'!G40/'7'!G35*100-100</f>
        <v>0.82939189553898984</v>
      </c>
      <c r="G35" s="14">
        <f>'7'!H40/'7'!H35*100-100</f>
        <v>3.7718971373370778</v>
      </c>
      <c r="H35" s="14">
        <f>'7'!I40/'7'!I35*100-100</f>
        <v>4.0347006340262936</v>
      </c>
      <c r="I35" s="82"/>
      <c r="J35" s="17"/>
      <c r="K35" s="17"/>
    </row>
    <row r="36" spans="1:11" s="18" customFormat="1" ht="20.100000000000001" customHeight="1" x14ac:dyDescent="0.2">
      <c r="A36" s="21" t="s">
        <v>43</v>
      </c>
      <c r="B36" s="14">
        <f>'7'!B41/'7'!B36*100-100</f>
        <v>5.1772093125559167</v>
      </c>
      <c r="C36" s="14">
        <f>'7'!C41/'7'!C36*100-100</f>
        <v>2.2628893575352436</v>
      </c>
      <c r="D36" s="14">
        <f>'7'!D41/'7'!D36*100-100</f>
        <v>4.8222629282517175</v>
      </c>
      <c r="E36" s="14">
        <f>'7'!E41/'7'!E36*100-100</f>
        <v>7.3666335165746659</v>
      </c>
      <c r="F36" s="14">
        <f>'7'!G41/'7'!G36*100-100</f>
        <v>3.2416667026117665</v>
      </c>
      <c r="G36" s="14">
        <f>'7'!H41/'7'!H36*100-100</f>
        <v>7.5081814683017001</v>
      </c>
      <c r="H36" s="14">
        <f>'7'!I41/'7'!I36*100-100</f>
        <v>4.4626276837545902</v>
      </c>
      <c r="I36" s="82"/>
      <c r="J36" s="17"/>
      <c r="K36" s="17"/>
    </row>
    <row r="37" spans="1:11" s="18" customFormat="1" ht="20.100000000000001" customHeight="1" x14ac:dyDescent="0.2">
      <c r="A37" s="22">
        <v>2020</v>
      </c>
      <c r="B37" s="15">
        <f>'7'!B42/'7'!B37*100-100</f>
        <v>-1.6288082968668505</v>
      </c>
      <c r="C37" s="15">
        <f>'7'!C42/'7'!C37*100-100</f>
        <v>1.0491120034598111</v>
      </c>
      <c r="D37" s="15">
        <f>'7'!D42/'7'!D37*100-100</f>
        <v>-1.3188587532962686</v>
      </c>
      <c r="E37" s="15">
        <f>'7'!E42/'7'!E37*100-100</f>
        <v>-4.4964104176965662</v>
      </c>
      <c r="F37" s="15">
        <f>'7'!G42/'7'!G37*100-100</f>
        <v>-7.5257124112488469</v>
      </c>
      <c r="G37" s="15">
        <f>'7'!H42/'7'!H37*100-100</f>
        <v>-5.7689527458861107</v>
      </c>
      <c r="H37" s="15">
        <f>'7'!I42/'7'!I37*100-100</f>
        <v>-1.7855518345678263</v>
      </c>
      <c r="I37" s="82"/>
      <c r="J37" s="17"/>
      <c r="K37" s="17"/>
    </row>
    <row r="38" spans="1:11" s="18" customFormat="1" ht="20.100000000000001" customHeight="1" x14ac:dyDescent="0.2">
      <c r="A38" s="19" t="s">
        <v>12</v>
      </c>
      <c r="B38" s="11">
        <f>'7'!B43/'7'!B38*100-100</f>
        <v>1.4082778467449089</v>
      </c>
      <c r="C38" s="11">
        <f>'7'!C43/'7'!C38*100-100</f>
        <v>0.6382530394914312</v>
      </c>
      <c r="D38" s="11">
        <f>'7'!D43/'7'!D38*100-100</f>
        <v>1.2944991806555635</v>
      </c>
      <c r="E38" s="11">
        <f>'7'!E43/'7'!E38*100-100</f>
        <v>0.90629327550419703</v>
      </c>
      <c r="F38" s="11">
        <f>'7'!G43/'7'!G38*100-100</f>
        <v>0.13428641571265132</v>
      </c>
      <c r="G38" s="11">
        <f>'7'!H43/'7'!H38*100-100</f>
        <v>3.0497318641366888</v>
      </c>
      <c r="H38" s="11">
        <f>'7'!I43/'7'!I38*100-100</f>
        <v>0.81927020777546034</v>
      </c>
      <c r="I38" s="82"/>
      <c r="J38" s="17"/>
      <c r="K38" s="17"/>
    </row>
    <row r="39" spans="1:11" s="18" customFormat="1" ht="20.100000000000001" customHeight="1" x14ac:dyDescent="0.2">
      <c r="A39" s="19" t="s">
        <v>41</v>
      </c>
      <c r="B39" s="11">
        <f>'7'!B44/'7'!B39*100-100</f>
        <v>-8.9052676922791676</v>
      </c>
      <c r="C39" s="11">
        <f>'7'!C44/'7'!C39*100-100</f>
        <v>-6.6437233126162738</v>
      </c>
      <c r="D39" s="11">
        <f>'7'!D44/'7'!D39*100-100</f>
        <v>-8.6414149050665259</v>
      </c>
      <c r="E39" s="11">
        <f>'7'!E44/'7'!E39*100-100</f>
        <v>-15.518377312087921</v>
      </c>
      <c r="F39" s="11">
        <f>'7'!G44/'7'!G39*100-100</f>
        <v>-19.539859802253446</v>
      </c>
      <c r="G39" s="11">
        <f>'7'!H44/'7'!H39*100-100</f>
        <v>-17.507231615676616</v>
      </c>
      <c r="H39" s="11">
        <f>'7'!I44/'7'!I39*100-100</f>
        <v>-9.257816058780179</v>
      </c>
      <c r="I39" s="82"/>
    </row>
    <row r="40" spans="1:11" s="18" customFormat="1" ht="20.100000000000001" customHeight="1" x14ac:dyDescent="0.2">
      <c r="A40" s="19" t="s">
        <v>42</v>
      </c>
      <c r="B40" s="11">
        <f>'7'!B45/'7'!B40*100-100</f>
        <v>-1.1628081376685628</v>
      </c>
      <c r="C40" s="11">
        <f>'7'!C45/'7'!C40*100-100</f>
        <v>-0.7735247177272413</v>
      </c>
      <c r="D40" s="11">
        <f>'7'!D45/'7'!D40*100-100</f>
        <v>-1.1125928683785986</v>
      </c>
      <c r="E40" s="11">
        <f>'7'!E45/'7'!E40*100-100</f>
        <v>-3.0261677084668719</v>
      </c>
      <c r="F40" s="11">
        <f>'7'!G45/'7'!G40*100-100</f>
        <v>-8.6025322271216424</v>
      </c>
      <c r="G40" s="11">
        <f>'7'!H45/'7'!H40*100-100</f>
        <v>-8.5327245128814013</v>
      </c>
      <c r="H40" s="11">
        <f>'7'!I45/'7'!I40*100-100</f>
        <v>-1.4102856189556547</v>
      </c>
      <c r="I40" s="82"/>
    </row>
    <row r="41" spans="1:11" s="18" customFormat="1" ht="20.100000000000001" customHeight="1" x14ac:dyDescent="0.2">
      <c r="A41" s="19" t="s">
        <v>43</v>
      </c>
      <c r="B41" s="11">
        <f>'7'!B46/'7'!B41*100-100</f>
        <v>1.9938304674668643</v>
      </c>
      <c r="C41" s="11">
        <f>'7'!C46/'7'!C41*100-100</f>
        <v>9.8809563724284004</v>
      </c>
      <c r="D41" s="11">
        <f>'7'!D46/'7'!D41*100-100</f>
        <v>2.9867918639916411</v>
      </c>
      <c r="E41" s="11">
        <f>'7'!E46/'7'!E41*100-100</f>
        <v>0.2461207662857845</v>
      </c>
      <c r="F41" s="11">
        <f>'7'!G46/'7'!G41*100-100</f>
        <v>-1.7915125580273354</v>
      </c>
      <c r="G41" s="11">
        <f>'7'!H46/'7'!H41*100-100</f>
        <v>-0.25901927530540547</v>
      </c>
      <c r="H41" s="11">
        <f>'7'!I46/'7'!I41*100-100</f>
        <v>2.5447189716570477</v>
      </c>
      <c r="I41" s="82"/>
    </row>
    <row r="42" spans="1:11" s="18" customFormat="1" ht="20.100000000000001" customHeight="1" x14ac:dyDescent="0.2">
      <c r="A42" s="20">
        <v>2021</v>
      </c>
      <c r="B42" s="13">
        <f>'7'!B47/'7'!B42*100-100</f>
        <v>8.5523235480985846</v>
      </c>
      <c r="C42" s="13">
        <f>'7'!C47/'7'!C42*100-100</f>
        <v>4.581543321495559</v>
      </c>
      <c r="D42" s="13">
        <f>'7'!D47/'7'!D42*100-100</f>
        <v>8.0725836342236761</v>
      </c>
      <c r="E42" s="13">
        <f>'7'!E47/'7'!E42*100-100</f>
        <v>19.845256734182399</v>
      </c>
      <c r="F42" s="13">
        <f>'7'!G47/'7'!G42*100-100</f>
        <v>10.334681461917185</v>
      </c>
      <c r="G42" s="13">
        <f>'7'!H47/'7'!H42*100-100</f>
        <v>19.45658784371858</v>
      </c>
      <c r="H42" s="13">
        <f>'7'!I47/'7'!I42*100-100</f>
        <v>8.041703922396735</v>
      </c>
      <c r="I42" s="82"/>
    </row>
    <row r="43" spans="1:11" s="18" customFormat="1" ht="20.100000000000001" customHeight="1" x14ac:dyDescent="0.2">
      <c r="A43" s="21" t="s">
        <v>12</v>
      </c>
      <c r="B43" s="14">
        <f>'7'!B48/'7'!B43*100-100</f>
        <v>5.4475120402750008</v>
      </c>
      <c r="C43" s="14">
        <f>'7'!C48/'7'!C43*100-100</f>
        <v>-1.3074601829016643</v>
      </c>
      <c r="D43" s="14">
        <f>'7'!D48/'7'!D43*100-100</f>
        <v>4.6914842632493077</v>
      </c>
      <c r="E43" s="14">
        <f>'7'!E48/'7'!E43*100-100</f>
        <v>20.958187871363961</v>
      </c>
      <c r="F43" s="14">
        <f>'7'!G48/'7'!G43*100-100</f>
        <v>1.0950318164918826</v>
      </c>
      <c r="G43" s="14">
        <f>'7'!H48/'7'!H43*100-100</f>
        <v>5.5393046598935598</v>
      </c>
      <c r="H43" s="14">
        <f>'7'!I48/'7'!I43*100-100</f>
        <v>4.4922898117369101</v>
      </c>
      <c r="I43" s="82"/>
    </row>
    <row r="44" spans="1:11" s="18" customFormat="1" ht="20.100000000000001" customHeight="1" x14ac:dyDescent="0.2">
      <c r="A44" s="21" t="s">
        <v>41</v>
      </c>
      <c r="B44" s="14">
        <f>'7'!B49/'7'!B44*100-100</f>
        <v>15.733209371347229</v>
      </c>
      <c r="C44" s="14">
        <f>'7'!C49/'7'!C44*100-100</f>
        <v>13.426736615078255</v>
      </c>
      <c r="D44" s="14">
        <f>'7'!D49/'7'!D44*100-100</f>
        <v>15.454578489966693</v>
      </c>
      <c r="E44" s="14">
        <f>'7'!E49/'7'!E44*100-100</f>
        <v>29.628806134072107</v>
      </c>
      <c r="F44" s="14">
        <f>'7'!G49/'7'!G44*100-100</f>
        <v>22.943556362924127</v>
      </c>
      <c r="G44" s="14">
        <f>'7'!H49/'7'!H44*100-100</f>
        <v>37.401737634300929</v>
      </c>
      <c r="H44" s="14">
        <f>'7'!I49/'7'!I44*100-100</f>
        <v>15.543699443732706</v>
      </c>
      <c r="I44" s="82"/>
    </row>
    <row r="45" spans="1:11" s="18" customFormat="1" ht="20.100000000000001" customHeight="1" x14ac:dyDescent="0.2">
      <c r="A45" s="21" t="s">
        <v>42</v>
      </c>
      <c r="B45" s="14">
        <f>'7'!B50/'7'!B45*100-100</f>
        <v>8.1543697970252396</v>
      </c>
      <c r="C45" s="14">
        <f>'7'!C50/'7'!C45*100-100</f>
        <v>4.8538964352586902</v>
      </c>
      <c r="D45" s="14">
        <f>'7'!D50/'7'!D45*100-100</f>
        <v>7.7565514626476499</v>
      </c>
      <c r="E45" s="14">
        <f>'7'!E50/'7'!E45*100-100</f>
        <v>19.400638736517564</v>
      </c>
      <c r="F45" s="14">
        <f>'7'!G50/'7'!G45*100-100</f>
        <v>11.660825205126343</v>
      </c>
      <c r="G45" s="14">
        <f>'7'!H50/'7'!H45*100-100</f>
        <v>23.798228515931356</v>
      </c>
      <c r="H45" s="14">
        <f>'7'!I50/'7'!I45*100-100</f>
        <v>8.1442366705001064</v>
      </c>
      <c r="I45" s="82"/>
    </row>
    <row r="46" spans="1:11" s="18" customFormat="1" ht="20.100000000000001" customHeight="1" x14ac:dyDescent="0.2">
      <c r="A46" s="21" t="s">
        <v>43</v>
      </c>
      <c r="B46" s="14">
        <f>'7'!B51/'7'!B46*100-100</f>
        <v>5.7176466190585842</v>
      </c>
      <c r="C46" s="14">
        <f>'7'!C51/'7'!C46*100-100</f>
        <v>1.9311175600632851</v>
      </c>
      <c r="D46" s="14">
        <f>'7'!D51/'7'!D46*100-100</f>
        <v>5.2408469692870767</v>
      </c>
      <c r="E46" s="14">
        <f>'7'!E51/'7'!E46*100-100</f>
        <v>11.22384403468773</v>
      </c>
      <c r="F46" s="14">
        <f>'7'!G51/'7'!G46*100-100</f>
        <v>8.0438200287243973</v>
      </c>
      <c r="G46" s="14">
        <f>'7'!H51/'7'!H46*100-100</f>
        <v>14.873279297474355</v>
      </c>
      <c r="H46" s="14">
        <f>'7'!I51/'7'!I46*100-100</f>
        <v>4.9236000806738502</v>
      </c>
      <c r="I46" s="82"/>
    </row>
    <row r="47" spans="1:11" s="18" customFormat="1" ht="20.100000000000001" customHeight="1" x14ac:dyDescent="0.2">
      <c r="A47" s="22" t="s">
        <v>44</v>
      </c>
      <c r="B47" s="15">
        <f>'7'!B52/'7'!B47*100-100</f>
        <v>4.2979891315106897</v>
      </c>
      <c r="C47" s="15">
        <f>'7'!C52/'7'!C47*100-100</f>
        <v>7.2373051815569198</v>
      </c>
      <c r="D47" s="15">
        <f>'7'!D52/'7'!D47*100-100</f>
        <v>4.6371744302159215</v>
      </c>
      <c r="E47" s="15">
        <f>'7'!E52/'7'!E47*100-100</f>
        <v>4.2980484680479378</v>
      </c>
      <c r="F47" s="15">
        <f>'7'!G52/'7'!G47*100-100</f>
        <v>7.5195035098133616</v>
      </c>
      <c r="G47" s="15">
        <f>'7'!H52/'7'!H47*100-100</f>
        <v>4.9072854056558839</v>
      </c>
      <c r="H47" s="15">
        <f>'7'!I52/'7'!I47*100-100</f>
        <v>4.1845180649273459</v>
      </c>
      <c r="I47" s="82"/>
    </row>
    <row r="48" spans="1:11" s="18" customFormat="1" ht="20.100000000000001" customHeight="1" x14ac:dyDescent="0.2">
      <c r="A48" s="19" t="s">
        <v>12</v>
      </c>
      <c r="B48" s="11">
        <f>'7'!B53/'7'!B48*100-100</f>
        <v>4.5552135988963016</v>
      </c>
      <c r="C48" s="11">
        <f>'7'!C53/'7'!C48*100-100</f>
        <v>6.1080818567803306</v>
      </c>
      <c r="D48" s="11">
        <f>'7'!D53/'7'!D48*100-100</f>
        <v>4.73449264894181</v>
      </c>
      <c r="E48" s="11">
        <f>'7'!E53/'7'!E48*100-100</f>
        <v>5.2756474603270647</v>
      </c>
      <c r="F48" s="11">
        <f>'7'!G53/'7'!G48*100-100</f>
        <v>8.8848969727463469</v>
      </c>
      <c r="G48" s="11">
        <f>'7'!H53/'7'!H48*100-100</f>
        <v>10.784327633543839</v>
      </c>
      <c r="H48" s="11">
        <f>'7'!I53/'7'!I48*100-100</f>
        <v>4.5585283356800943</v>
      </c>
      <c r="I48" s="82"/>
    </row>
    <row r="49" spans="1:9" s="18" customFormat="1" ht="20.100000000000001" customHeight="1" x14ac:dyDescent="0.2">
      <c r="A49" s="19" t="s">
        <v>41</v>
      </c>
      <c r="B49" s="11">
        <f>'7'!B54/'7'!B49*100-100</f>
        <v>5.6696497803020662</v>
      </c>
      <c r="C49" s="11">
        <f>'7'!C54/'7'!C49*100-100</f>
        <v>4.0880994936485422</v>
      </c>
      <c r="D49" s="11">
        <f>'7'!D54/'7'!D49*100-100</f>
        <v>5.4810909428632897</v>
      </c>
      <c r="E49" s="11">
        <f>'7'!E54/'7'!E49*100-100</f>
        <v>2.7583637570594846</v>
      </c>
      <c r="F49" s="11">
        <f>'7'!G54/'7'!G49*100-100</f>
        <v>13.500261907096586</v>
      </c>
      <c r="G49" s="11">
        <f>'7'!H54/'7'!H49*100-100</f>
        <v>7.1364387686137576</v>
      </c>
      <c r="H49" s="11">
        <f>'7'!I54/'7'!I49*100-100</f>
        <v>4.780999550251039</v>
      </c>
      <c r="I49" s="82"/>
    </row>
    <row r="50" spans="1:9" s="18" customFormat="1" ht="20.100000000000001" customHeight="1" x14ac:dyDescent="0.2">
      <c r="A50" s="19" t="s">
        <v>42</v>
      </c>
      <c r="B50" s="11">
        <f>'7'!B55/'7'!B50*100-100</f>
        <v>4.1452260964095302</v>
      </c>
      <c r="C50" s="11">
        <f>'7'!C55/'7'!C50*100-100</f>
        <v>7.2103573122371074</v>
      </c>
      <c r="D50" s="11">
        <f>'7'!D55/'7'!D50*100-100</f>
        <v>4.498490704193074</v>
      </c>
      <c r="E50" s="11">
        <f>'7'!E55/'7'!E50*100-100</f>
        <v>3.5297673220604935</v>
      </c>
      <c r="F50" s="11">
        <f>'7'!G55/'7'!G50*100-100</f>
        <v>5.6125343415042863</v>
      </c>
      <c r="G50" s="11">
        <f>'7'!H55/'7'!H50*100-100</f>
        <v>4.7855612899531508</v>
      </c>
      <c r="H50" s="11">
        <f>'7'!I55/'7'!I50*100-100</f>
        <v>3.9871331575648696</v>
      </c>
      <c r="I50" s="82"/>
    </row>
    <row r="51" spans="1:9" s="18" customFormat="1" ht="20.100000000000001" customHeight="1" x14ac:dyDescent="0.2">
      <c r="A51" s="19" t="s">
        <v>43</v>
      </c>
      <c r="B51" s="11">
        <f>'7'!B56/'7'!B51*100-100</f>
        <v>2.9332767565437763</v>
      </c>
      <c r="C51" s="11">
        <f>'7'!C56/'7'!C51*100-100</f>
        <v>10.701532949002114</v>
      </c>
      <c r="D51" s="11">
        <f>'7'!D56/'7'!D51*100-100</f>
        <v>3.9068012336025362</v>
      </c>
      <c r="E51" s="11">
        <f>'7'!E56/'7'!E51*100-100</f>
        <v>5.6379984318568148</v>
      </c>
      <c r="F51" s="11">
        <f>'7'!G56/'7'!G51*100-100</f>
        <v>2.1505951445907527</v>
      </c>
      <c r="G51" s="11">
        <f>'7'!H56/'7'!H51*100-100</f>
        <v>-1.8894115244934824</v>
      </c>
      <c r="H51" s="11">
        <f>'7'!I56/'7'!I51*100-100</f>
        <v>3.4539314092824895</v>
      </c>
      <c r="I51" s="82"/>
    </row>
    <row r="52" spans="1:9" s="18" customFormat="1" ht="20.100000000000001" customHeight="1" x14ac:dyDescent="0.2">
      <c r="A52" s="20" t="s">
        <v>45</v>
      </c>
      <c r="B52" s="13">
        <f>'7'!B57/'7'!B52*100-100</f>
        <v>4.3452815964350293</v>
      </c>
      <c r="C52" s="13">
        <f>'7'!C57/'7'!C52*100-100</f>
        <v>4.0543102483375719</v>
      </c>
      <c r="D52" s="13">
        <f>'7'!D57/'7'!D52*100-100</f>
        <v>4.3118520012054944</v>
      </c>
      <c r="E52" s="13">
        <f>'7'!E57/'7'!E52*100-100</f>
        <v>7.919191484915217</v>
      </c>
      <c r="F52" s="13">
        <f>'7'!G57/'7'!G52*100-100</f>
        <v>-2.4138386560013743</v>
      </c>
      <c r="G52" s="13">
        <f>'7'!H57/'7'!H52*100-100</f>
        <v>5.4304528208264742</v>
      </c>
      <c r="H52" s="13">
        <f>'7'!I57/'7'!I52*100-100</f>
        <v>3.5331575197093343</v>
      </c>
      <c r="I52" s="82"/>
    </row>
    <row r="53" spans="1:9" s="18" customFormat="1" ht="20.100000000000001" customHeight="1" x14ac:dyDescent="0.2">
      <c r="A53" s="21" t="s">
        <v>12</v>
      </c>
      <c r="B53" s="14">
        <f>'7'!B58/'7'!B53*100-100</f>
        <v>3.6622320726656739</v>
      </c>
      <c r="C53" s="14">
        <f>'7'!C58/'7'!C53*100-100</f>
        <v>11.247730591026198</v>
      </c>
      <c r="D53" s="14">
        <f>'7'!D58/'7'!D53*100-100</f>
        <v>4.4653973759413219</v>
      </c>
      <c r="E53" s="14">
        <f>'7'!E58/'7'!E53*100-100</f>
        <v>9.1887501754721654</v>
      </c>
      <c r="F53" s="14">
        <f>'7'!G58/'7'!G53*100-100</f>
        <v>3.1071809744428975</v>
      </c>
      <c r="G53" s="14">
        <f>'7'!H58/'7'!H53*100-100</f>
        <v>-0.1900145307726433</v>
      </c>
      <c r="H53" s="14">
        <f>'7'!I58/'7'!I53*100-100</f>
        <v>4.0643842166160198</v>
      </c>
      <c r="I53" s="82"/>
    </row>
    <row r="54" spans="1:9" s="18" customFormat="1" ht="20.100000000000001" customHeight="1" x14ac:dyDescent="0.2">
      <c r="A54" s="21" t="s">
        <v>41</v>
      </c>
      <c r="B54" s="14">
        <f>'7'!B59/'7'!B54*100-100</f>
        <v>4.4421874288640169</v>
      </c>
      <c r="C54" s="14">
        <f>'7'!C59/'7'!C54*100-100</f>
        <v>15.027663154859397</v>
      </c>
      <c r="D54" s="14">
        <f>'7'!D59/'7'!D54*100-100</f>
        <v>5.6410972084444069</v>
      </c>
      <c r="E54" s="14">
        <f>'7'!E59/'7'!E54*100-100</f>
        <v>9.0312035449408938</v>
      </c>
      <c r="F54" s="14">
        <f>'7'!G59/'7'!G54*100-100</f>
        <v>-5.2254893027777172</v>
      </c>
      <c r="G54" s="14">
        <f>'7'!H59/'7'!H54*100-100</f>
        <v>3.3243222550367193</v>
      </c>
      <c r="H54" s="14">
        <f>'7'!I59/'7'!I54*100-100</f>
        <v>4.2229614301234193</v>
      </c>
      <c r="I54" s="82"/>
    </row>
    <row r="55" spans="1:9" s="18" customFormat="1" ht="20.100000000000001" customHeight="1" x14ac:dyDescent="0.2">
      <c r="A55" s="21" t="s">
        <v>42</v>
      </c>
      <c r="B55" s="14">
        <f>'7'!B60/'7'!B55*100-100</f>
        <v>4.8940856120657656</v>
      </c>
      <c r="C55" s="14">
        <f>'7'!C60/'7'!C55*100-100</f>
        <v>2.2170064939871992</v>
      </c>
      <c r="D55" s="14">
        <f>'7'!D60/'7'!D55*100-100</f>
        <v>4.5875400653644363</v>
      </c>
      <c r="E55" s="14">
        <f>'7'!E60/'7'!E55*100-100</f>
        <v>8.9765258403279802</v>
      </c>
      <c r="F55" s="14">
        <f>'7'!G60/'7'!G55*100-100</f>
        <v>-1.787843471615929</v>
      </c>
      <c r="G55" s="14">
        <f>'7'!H60/'7'!H55*100-100</f>
        <v>7.4702131361192414</v>
      </c>
      <c r="H55" s="14">
        <f>'7'!I60/'7'!I55*100-100</f>
        <v>4.0600690800645509</v>
      </c>
      <c r="I55" s="82"/>
    </row>
    <row r="56" spans="1:9" s="18" customFormat="1" ht="20.100000000000001" customHeight="1" x14ac:dyDescent="0.2">
      <c r="A56" s="21" t="s">
        <v>43</v>
      </c>
      <c r="B56" s="14">
        <f>'7'!B61/'7'!B56*100-100</f>
        <v>4.365651692872305</v>
      </c>
      <c r="C56" s="14">
        <f>'7'!C61/'7'!C56*100-100</f>
        <v>-7.954759122997018</v>
      </c>
      <c r="D56" s="14">
        <f>'7'!D61/'7'!D56*100-100</f>
        <v>2.6761750410569505</v>
      </c>
      <c r="E56" s="14">
        <f>'7'!E61/'7'!E56*100-100</f>
        <v>4.6458747255895076</v>
      </c>
      <c r="F56" s="14">
        <f>'7'!G61/'7'!G56*100-100</f>
        <v>-5.8225463186768991</v>
      </c>
      <c r="G56" s="14">
        <f>'7'!H61/'7'!H56*100-100</f>
        <v>10.79180461532512</v>
      </c>
      <c r="H56" s="14">
        <f>'7'!I61/'7'!I56*100-100</f>
        <v>1.858635182971895</v>
      </c>
      <c r="I56" s="82"/>
    </row>
    <row r="57" spans="1:9" s="18" customFormat="1" ht="20.100000000000001" customHeight="1" x14ac:dyDescent="0.2">
      <c r="A57" s="22" t="s">
        <v>46</v>
      </c>
      <c r="B57" s="15">
        <f>'7'!B62/'7'!B57*100-100</f>
        <v>5.5924618425660952</v>
      </c>
      <c r="C57" s="15">
        <f>'7'!C62/'7'!C57*100-100</f>
        <v>0.93538111712820182</v>
      </c>
      <c r="D57" s="15">
        <f>'7'!D62/'7'!D57*100-100</f>
        <v>5.0615405230762747</v>
      </c>
      <c r="E57" s="15">
        <f>'7'!E62/'7'!E57*100-100</f>
        <v>4.8047201187559665</v>
      </c>
      <c r="F57" s="15">
        <f>'7'!G62/'7'!G57*100-100</f>
        <v>2.2081252989449354</v>
      </c>
      <c r="G57" s="15">
        <f>'7'!H62/'7'!H57*100-100</f>
        <v>8.9727013259019515</v>
      </c>
      <c r="H57" s="15">
        <f>'7'!I62/'7'!I57*100-100</f>
        <v>3.6518638357467665</v>
      </c>
      <c r="I57" s="82"/>
    </row>
    <row r="58" spans="1:9" s="18" customFormat="1" ht="20.100000000000001" customHeight="1" x14ac:dyDescent="0.2">
      <c r="A58" s="19" t="s">
        <v>12</v>
      </c>
      <c r="B58" s="11">
        <f>'7'!B63/'7'!B58*100-100</f>
        <v>5.6972183195157982</v>
      </c>
      <c r="C58" s="11">
        <f>'7'!C63/'7'!C58*100-100</f>
        <v>-1.5740328749402437</v>
      </c>
      <c r="D58" s="11">
        <f>'7'!D63/'7'!D58*100-100</f>
        <v>4.9458075261378411</v>
      </c>
      <c r="E58" s="11">
        <f>'7'!E63/'7'!E58*100-100</f>
        <v>3.5355839009656194</v>
      </c>
      <c r="F58" s="11">
        <f>'7'!G63/'7'!G58*100-100</f>
        <v>-3.5705572549905753</v>
      </c>
      <c r="G58" s="11">
        <f>'7'!H63/'7'!H58*100-100</f>
        <v>10.705863197768934</v>
      </c>
      <c r="H58" s="11">
        <f>'7'!I63/'7'!I58*100-100</f>
        <v>2.8789266461430856</v>
      </c>
      <c r="I58" s="82"/>
    </row>
    <row r="59" spans="1:9" s="18" customFormat="1" ht="20.100000000000001" customHeight="1" x14ac:dyDescent="0.2">
      <c r="A59" s="19" t="s">
        <v>41</v>
      </c>
      <c r="B59" s="11">
        <f>'7'!B64/'7'!B59*100-100</f>
        <v>5.5802844997511585</v>
      </c>
      <c r="C59" s="11">
        <f>'7'!C64/'7'!C59*100-100</f>
        <v>-5.9490113169131149</v>
      </c>
      <c r="D59" s="11">
        <f>'7'!D64/'7'!D59*100-100</f>
        <v>4.170969473528487</v>
      </c>
      <c r="E59" s="11">
        <f>'7'!E64/'7'!E59*100-100</f>
        <v>4.577953995343691</v>
      </c>
      <c r="F59" s="11">
        <f>'7'!G64/'7'!G59*100-100</f>
        <v>4.5248316155766446</v>
      </c>
      <c r="G59" s="11">
        <f>'7'!H64/'7'!H59*100-100</f>
        <v>7.9507422280051401</v>
      </c>
      <c r="H59" s="11">
        <f>'7'!I64/'7'!I59*100-100</f>
        <v>3.7335221515138954</v>
      </c>
      <c r="I59" s="82"/>
    </row>
    <row r="60" spans="1:9" s="18" customFormat="1" ht="20.100000000000001" customHeight="1" x14ac:dyDescent="0.2">
      <c r="A60" s="19" t="s">
        <v>42</v>
      </c>
      <c r="B60" s="11">
        <f>'7'!B65/'7'!B60*100-100</f>
        <v>4.8316898068531628</v>
      </c>
      <c r="C60" s="11">
        <f>'7'!C65/'7'!C60*100-100</f>
        <v>1.9202081397630621</v>
      </c>
      <c r="D60" s="11">
        <f>'7'!D65/'7'!D60*100-100</f>
        <v>4.5085079573452731</v>
      </c>
      <c r="E60" s="11">
        <f>'7'!E65/'7'!E60*100-100</f>
        <v>3.7667271687962653</v>
      </c>
      <c r="F60" s="11">
        <f>'7'!G65/'7'!G60*100-100</f>
        <v>3.4268093831307738</v>
      </c>
      <c r="G60" s="11">
        <f>'7'!H65/'7'!H60*100-100</f>
        <v>6.403933413021818</v>
      </c>
      <c r="H60" s="11">
        <f>'7'!I65/'7'!I60*100-100</f>
        <v>3.5141271337998887</v>
      </c>
      <c r="I60" s="82"/>
    </row>
    <row r="61" spans="1:9" s="18" customFormat="1" ht="20.100000000000001" customHeight="1" x14ac:dyDescent="0.2">
      <c r="A61" s="19" t="s">
        <v>43</v>
      </c>
      <c r="B61" s="11">
        <f>'7'!B66/'7'!B61*100-100</f>
        <v>6.243485815598433</v>
      </c>
      <c r="C61" s="11">
        <f>'7'!C66/'7'!C61*100-100</f>
        <v>8.8838111269921285</v>
      </c>
      <c r="D61" s="11">
        <f>'7'!D66/'7'!D61*100-100</f>
        <v>6.5523465989289207</v>
      </c>
      <c r="E61" s="11">
        <f>'7'!E66/'7'!E61*100-100</f>
        <v>7.3326067915423039</v>
      </c>
      <c r="F61" s="11">
        <f>'7'!G66/'7'!G61*100-100</f>
        <v>5.09499730541269</v>
      </c>
      <c r="G61" s="11">
        <f>'7'!H66/'7'!H61*100-100</f>
        <v>10.88599050980082</v>
      </c>
      <c r="H61" s="11">
        <f>'7'!I66/'7'!I61*100-100</f>
        <v>4.4674536711207509</v>
      </c>
      <c r="I61" s="82"/>
    </row>
    <row r="62" spans="1:9" s="18" customFormat="1" ht="20.100000000000001" customHeight="1" x14ac:dyDescent="0.2">
      <c r="A62" s="20" t="s">
        <v>47</v>
      </c>
      <c r="B62" s="13"/>
      <c r="C62" s="13"/>
      <c r="D62" s="13"/>
      <c r="E62" s="13"/>
      <c r="F62" s="13"/>
      <c r="G62" s="13"/>
      <c r="H62" s="13"/>
      <c r="I62" s="82"/>
    </row>
    <row r="63" spans="1:9" s="18" customFormat="1" ht="20.100000000000001" customHeight="1" x14ac:dyDescent="0.2">
      <c r="A63" s="21" t="s">
        <v>12</v>
      </c>
      <c r="B63" s="14">
        <f>'7'!B68/'7'!B63*100-100</f>
        <v>4.0159859919900214</v>
      </c>
      <c r="C63" s="14">
        <f>'7'!C68/'7'!C63*100-100</f>
        <v>5.5949869878186433</v>
      </c>
      <c r="D63" s="14">
        <f>'7'!D68/'7'!D63*100-100</f>
        <v>4.1624608002939425</v>
      </c>
      <c r="E63" s="14">
        <f>'7'!E68/'7'!E63*100-100</f>
        <v>10.58589124771423</v>
      </c>
      <c r="F63" s="14">
        <f>'7'!G68/'7'!G63*100-100</f>
        <v>3.1742598956235213</v>
      </c>
      <c r="G63" s="14">
        <f>'7'!H68/'7'!H63*100-100</f>
        <v>6.8853265268010517</v>
      </c>
      <c r="H63" s="14">
        <f>'7'!I68/'7'!I63*100-100</f>
        <v>3.9505233508745761</v>
      </c>
      <c r="I63" s="82"/>
    </row>
    <row r="64" spans="1:9" s="18" customFormat="1" ht="20.100000000000001" customHeight="1" x14ac:dyDescent="0.2">
      <c r="A64" s="21" t="s">
        <v>41</v>
      </c>
      <c r="B64" s="14">
        <f>'7'!B69/'7'!B64*100-100</f>
        <v>4.5254197672526431</v>
      </c>
      <c r="C64" s="14">
        <f>'7'!C69/'7'!C64*100-100</f>
        <v>7.4263178076194265</v>
      </c>
      <c r="D64" s="14">
        <f>'7'!D69/'7'!D64*100-100</f>
        <v>4.8468279184391179</v>
      </c>
      <c r="E64" s="14">
        <f>'7'!E69/'7'!E64*100-100</f>
        <v>9.5939653389479247</v>
      </c>
      <c r="F64" s="14">
        <f>'7'!G69/'7'!G64*100-100</f>
        <v>2.2851043902110746</v>
      </c>
      <c r="G64" s="14">
        <f>'7'!H69/'7'!H64*100-100</f>
        <v>6.6043397563114752</v>
      </c>
      <c r="H64" s="14">
        <f>'7'!I69/'7'!I64*100-100</f>
        <v>4.0684972488494111</v>
      </c>
      <c r="I64" s="82"/>
    </row>
    <row r="65" spans="1:9" s="18" customFormat="1" ht="20.100000000000001" customHeight="1" x14ac:dyDescent="0.2">
      <c r="A65" s="21" t="s">
        <v>42</v>
      </c>
      <c r="B65" s="14">
        <f>'7'!B70/'7'!B65*100-100</f>
        <v>4.9853232117212087</v>
      </c>
      <c r="C65" s="14">
        <f>'7'!C70/'7'!C65*100-100</f>
        <v>8.0353981315371783</v>
      </c>
      <c r="D65" s="14">
        <f>'7'!D70/'7'!D65*100-100</f>
        <v>5.3186350456642515</v>
      </c>
      <c r="E65" s="14">
        <f>'7'!E70/'7'!E65*100-100</f>
        <v>10.413767616557863</v>
      </c>
      <c r="F65" s="14">
        <f>'7'!G70/'7'!G65*100-100</f>
        <v>-2.445062899260833</v>
      </c>
      <c r="G65" s="14">
        <f>'7'!H70/'7'!H65*100-100</f>
        <v>8.8801538365294732</v>
      </c>
      <c r="H65" s="14">
        <f>'7'!I70/'7'!I65*100-100</f>
        <v>4.2509885879867539</v>
      </c>
      <c r="I65" s="82"/>
    </row>
    <row r="66" spans="1:9" s="18" customFormat="1" ht="20.100000000000001" hidden="1" customHeight="1" x14ac:dyDescent="0.2">
      <c r="A66" s="21" t="s">
        <v>43</v>
      </c>
      <c r="B66" s="14" t="e">
        <f>'7'!B71/'7'!B66*100-100</f>
        <v>#N/A</v>
      </c>
      <c r="C66" s="14" t="e">
        <f>'7'!C71/'7'!C66*100-100</f>
        <v>#N/A</v>
      </c>
      <c r="D66" s="14" t="e">
        <f>'7'!D71/'7'!D66*100-100</f>
        <v>#N/A</v>
      </c>
      <c r="E66" s="14" t="e">
        <f>'7'!E71/'7'!E66*100-100</f>
        <v>#N/A</v>
      </c>
      <c r="F66" s="14" t="e">
        <f>'7'!G71/'7'!G66*100-100</f>
        <v>#N/A</v>
      </c>
      <c r="G66" s="14" t="e">
        <f>'7'!H71/'7'!H66*100-100</f>
        <v>#N/A</v>
      </c>
      <c r="H66" s="14" t="e">
        <f>'7'!I71/'7'!I66*100-100</f>
        <v>#N/A</v>
      </c>
      <c r="I66" s="82"/>
    </row>
    <row r="67" spans="1:9" s="18" customFormat="1" ht="20.100000000000001" hidden="1" customHeight="1" x14ac:dyDescent="0.2">
      <c r="A67" s="22">
        <v>2026</v>
      </c>
      <c r="B67" s="15"/>
      <c r="C67" s="15"/>
      <c r="D67" s="15"/>
      <c r="E67" s="15"/>
      <c r="F67" s="15"/>
      <c r="G67" s="15"/>
      <c r="H67" s="15"/>
      <c r="I67" s="40"/>
    </row>
    <row r="68" spans="1:9" s="18" customFormat="1" ht="20.100000000000001" hidden="1" customHeight="1" x14ac:dyDescent="0.2">
      <c r="A68" s="19" t="s">
        <v>12</v>
      </c>
      <c r="B68" s="11"/>
      <c r="C68" s="11"/>
      <c r="D68" s="11"/>
      <c r="E68" s="11"/>
      <c r="F68" s="11"/>
      <c r="G68" s="11"/>
      <c r="H68" s="11"/>
      <c r="I68" s="40"/>
    </row>
    <row r="69" spans="1:9" s="18" customFormat="1" ht="20.100000000000001" hidden="1" customHeight="1" x14ac:dyDescent="0.2">
      <c r="A69" s="19" t="s">
        <v>41</v>
      </c>
      <c r="B69" s="11"/>
      <c r="C69" s="11"/>
      <c r="D69" s="11"/>
      <c r="E69" s="11"/>
      <c r="F69" s="11"/>
      <c r="G69" s="11"/>
      <c r="H69" s="11"/>
      <c r="I69" s="40"/>
    </row>
    <row r="70" spans="1:9" s="18" customFormat="1" ht="20.100000000000001" hidden="1" customHeight="1" x14ac:dyDescent="0.2">
      <c r="A70" s="19" t="s">
        <v>42</v>
      </c>
      <c r="B70" s="11"/>
      <c r="C70" s="11"/>
      <c r="D70" s="11"/>
      <c r="E70" s="11"/>
      <c r="F70" s="11"/>
      <c r="G70" s="11"/>
      <c r="H70" s="11"/>
      <c r="I70" s="40"/>
    </row>
    <row r="71" spans="1:9" s="18" customFormat="1" ht="20.100000000000001" hidden="1" customHeight="1" x14ac:dyDescent="0.2">
      <c r="A71" s="19" t="s">
        <v>43</v>
      </c>
      <c r="B71" s="11"/>
      <c r="C71" s="11"/>
      <c r="D71" s="11"/>
      <c r="E71" s="11"/>
      <c r="F71" s="11"/>
      <c r="G71" s="11"/>
      <c r="H71" s="11"/>
      <c r="I71" s="40"/>
    </row>
    <row r="72" spans="1:9" s="18" customFormat="1" ht="20.100000000000001" hidden="1" customHeight="1" x14ac:dyDescent="0.2">
      <c r="A72" s="20">
        <v>2027</v>
      </c>
      <c r="B72" s="13"/>
      <c r="C72" s="13"/>
      <c r="D72" s="13"/>
      <c r="E72" s="13"/>
      <c r="F72" s="13"/>
      <c r="G72" s="13"/>
      <c r="H72" s="13"/>
      <c r="I72" s="40"/>
    </row>
    <row r="73" spans="1:9" s="18" customFormat="1" ht="20.100000000000001" hidden="1" customHeight="1" x14ac:dyDescent="0.2">
      <c r="A73" s="21" t="s">
        <v>12</v>
      </c>
      <c r="B73" s="14"/>
      <c r="C73" s="14"/>
      <c r="D73" s="14"/>
      <c r="E73" s="14"/>
      <c r="F73" s="14"/>
      <c r="G73" s="14"/>
      <c r="H73" s="14"/>
      <c r="I73" s="40"/>
    </row>
    <row r="74" spans="1:9" s="18" customFormat="1" ht="20.100000000000001" hidden="1" customHeight="1" x14ac:dyDescent="0.2">
      <c r="A74" s="21" t="s">
        <v>41</v>
      </c>
      <c r="B74" s="14"/>
      <c r="C74" s="14"/>
      <c r="D74" s="14"/>
      <c r="E74" s="14"/>
      <c r="F74" s="14"/>
      <c r="G74" s="14"/>
      <c r="H74" s="14"/>
      <c r="I74" s="40"/>
    </row>
    <row r="75" spans="1:9" s="18" customFormat="1" ht="20.100000000000001" hidden="1" customHeight="1" x14ac:dyDescent="0.2">
      <c r="A75" s="21" t="s">
        <v>42</v>
      </c>
      <c r="B75" s="14"/>
      <c r="C75" s="14"/>
      <c r="D75" s="14"/>
      <c r="E75" s="14"/>
      <c r="F75" s="14"/>
      <c r="G75" s="14"/>
      <c r="H75" s="14"/>
      <c r="I75" s="40"/>
    </row>
    <row r="76" spans="1:9" s="18" customFormat="1" ht="20.100000000000001" hidden="1" customHeight="1" x14ac:dyDescent="0.2">
      <c r="A76" s="21" t="s">
        <v>43</v>
      </c>
      <c r="B76" s="14"/>
      <c r="C76" s="14"/>
      <c r="D76" s="14"/>
      <c r="E76" s="14"/>
      <c r="F76" s="14"/>
      <c r="G76" s="14"/>
      <c r="H76" s="14"/>
      <c r="I76" s="40"/>
    </row>
    <row r="77" spans="1:9" s="18" customFormat="1" ht="20.100000000000001" hidden="1" customHeight="1" x14ac:dyDescent="0.2">
      <c r="A77" s="22">
        <v>2028</v>
      </c>
      <c r="B77" s="15"/>
      <c r="C77" s="15"/>
      <c r="D77" s="15"/>
      <c r="E77" s="15"/>
      <c r="F77" s="15"/>
      <c r="G77" s="15"/>
      <c r="H77" s="15"/>
      <c r="I77" s="40"/>
    </row>
    <row r="78" spans="1:9" s="18" customFormat="1" ht="20.100000000000001" hidden="1" customHeight="1" x14ac:dyDescent="0.2">
      <c r="A78" s="19" t="s">
        <v>12</v>
      </c>
      <c r="B78" s="11"/>
      <c r="C78" s="11"/>
      <c r="D78" s="11"/>
      <c r="E78" s="11"/>
      <c r="F78" s="11"/>
      <c r="G78" s="11"/>
      <c r="H78" s="11"/>
      <c r="I78" s="40"/>
    </row>
    <row r="79" spans="1:9" s="18" customFormat="1" ht="20.100000000000001" hidden="1" customHeight="1" x14ac:dyDescent="0.2">
      <c r="A79" s="19" t="s">
        <v>41</v>
      </c>
      <c r="B79" s="11"/>
      <c r="C79" s="11"/>
      <c r="D79" s="11"/>
      <c r="E79" s="11"/>
      <c r="F79" s="11"/>
      <c r="G79" s="11"/>
      <c r="H79" s="11"/>
      <c r="I79" s="40"/>
    </row>
    <row r="80" spans="1:9" s="18" customFormat="1" ht="20.100000000000001" hidden="1" customHeight="1" x14ac:dyDescent="0.2">
      <c r="A80" s="19" t="s">
        <v>42</v>
      </c>
      <c r="B80" s="11"/>
      <c r="C80" s="11"/>
      <c r="D80" s="11"/>
      <c r="E80" s="11"/>
      <c r="F80" s="11"/>
      <c r="G80" s="11"/>
      <c r="H80" s="11"/>
      <c r="I80" s="40"/>
    </row>
    <row r="81" spans="1:9" s="18" customFormat="1" ht="20.100000000000001" hidden="1" customHeight="1" x14ac:dyDescent="0.2">
      <c r="A81" s="19" t="s">
        <v>43</v>
      </c>
      <c r="B81" s="11"/>
      <c r="C81" s="11"/>
      <c r="D81" s="11"/>
      <c r="E81" s="11"/>
      <c r="F81" s="11"/>
      <c r="G81" s="11"/>
      <c r="H81" s="11"/>
      <c r="I81" s="40"/>
    </row>
    <row r="82" spans="1:9" s="18" customFormat="1" ht="20.100000000000001" hidden="1" customHeight="1" x14ac:dyDescent="0.2">
      <c r="A82" s="20">
        <v>2029</v>
      </c>
      <c r="B82" s="13"/>
      <c r="C82" s="13"/>
      <c r="D82" s="13"/>
      <c r="E82" s="13"/>
      <c r="F82" s="13"/>
      <c r="G82" s="13"/>
      <c r="H82" s="13"/>
      <c r="I82" s="40"/>
    </row>
    <row r="83" spans="1:9" s="18" customFormat="1" ht="20.100000000000001" hidden="1" customHeight="1" x14ac:dyDescent="0.2">
      <c r="A83" s="21" t="s">
        <v>12</v>
      </c>
      <c r="B83" s="14"/>
      <c r="C83" s="14"/>
      <c r="D83" s="14"/>
      <c r="E83" s="14"/>
      <c r="F83" s="14"/>
      <c r="G83" s="14"/>
      <c r="H83" s="14"/>
      <c r="I83" s="40"/>
    </row>
    <row r="84" spans="1:9" s="18" customFormat="1" ht="20.100000000000001" hidden="1" customHeight="1" x14ac:dyDescent="0.2">
      <c r="A84" s="21" t="s">
        <v>41</v>
      </c>
      <c r="B84" s="14"/>
      <c r="C84" s="14"/>
      <c r="D84" s="14"/>
      <c r="E84" s="14"/>
      <c r="F84" s="14"/>
      <c r="G84" s="14"/>
      <c r="H84" s="14"/>
      <c r="I84" s="40"/>
    </row>
    <row r="85" spans="1:9" s="18" customFormat="1" ht="20.100000000000001" hidden="1" customHeight="1" x14ac:dyDescent="0.2">
      <c r="A85" s="21" t="s">
        <v>42</v>
      </c>
      <c r="B85" s="14"/>
      <c r="C85" s="14"/>
      <c r="D85" s="14"/>
      <c r="E85" s="14"/>
      <c r="F85" s="14"/>
      <c r="G85" s="14"/>
      <c r="H85" s="14"/>
      <c r="I85" s="40"/>
    </row>
    <row r="86" spans="1:9" s="18" customFormat="1" ht="20.100000000000001" hidden="1" customHeight="1" x14ac:dyDescent="0.2">
      <c r="A86" s="21" t="s">
        <v>43</v>
      </c>
      <c r="B86" s="14"/>
      <c r="C86" s="14"/>
      <c r="D86" s="14"/>
      <c r="E86" s="14"/>
      <c r="F86" s="14"/>
      <c r="G86" s="14"/>
      <c r="H86" s="14"/>
      <c r="I86" s="40"/>
    </row>
    <row r="87" spans="1:9" s="18" customFormat="1" ht="20.100000000000001" hidden="1" customHeight="1" x14ac:dyDescent="0.2">
      <c r="A87" s="22">
        <v>2030</v>
      </c>
      <c r="B87" s="15"/>
      <c r="C87" s="15"/>
      <c r="D87" s="15"/>
      <c r="E87" s="15"/>
      <c r="F87" s="15"/>
      <c r="G87" s="15"/>
      <c r="H87" s="15"/>
      <c r="I87" s="40"/>
    </row>
    <row r="88" spans="1:9" s="18" customFormat="1" ht="20.100000000000001" hidden="1" customHeight="1" x14ac:dyDescent="0.2">
      <c r="A88" s="19" t="s">
        <v>12</v>
      </c>
      <c r="B88" s="11"/>
      <c r="C88" s="11"/>
      <c r="D88" s="11"/>
      <c r="E88" s="11"/>
      <c r="F88" s="11"/>
      <c r="G88" s="11"/>
      <c r="H88" s="11"/>
      <c r="I88" s="40"/>
    </row>
    <row r="89" spans="1:9" s="18" customFormat="1" ht="20.100000000000001" hidden="1" customHeight="1" x14ac:dyDescent="0.2">
      <c r="A89" s="19" t="s">
        <v>41</v>
      </c>
      <c r="B89" s="11"/>
      <c r="C89" s="11"/>
      <c r="D89" s="11"/>
      <c r="E89" s="11"/>
      <c r="F89" s="11"/>
      <c r="G89" s="11"/>
      <c r="H89" s="11"/>
      <c r="I89" s="40"/>
    </row>
    <row r="90" spans="1:9" s="18" customFormat="1" ht="20.100000000000001" hidden="1" customHeight="1" x14ac:dyDescent="0.2">
      <c r="A90" s="19" t="s">
        <v>42</v>
      </c>
      <c r="B90" s="11"/>
      <c r="C90" s="11"/>
      <c r="D90" s="11"/>
      <c r="E90" s="11"/>
      <c r="F90" s="11"/>
      <c r="G90" s="11"/>
      <c r="H90" s="11"/>
      <c r="I90" s="40"/>
    </row>
    <row r="91" spans="1:9" s="18" customFormat="1" ht="20.100000000000001" hidden="1" customHeight="1" x14ac:dyDescent="0.2">
      <c r="A91" s="33" t="s">
        <v>43</v>
      </c>
      <c r="B91" s="34"/>
      <c r="C91" s="34"/>
      <c r="D91" s="34"/>
      <c r="E91" s="34"/>
      <c r="F91" s="34"/>
      <c r="G91" s="34"/>
      <c r="H91" s="34"/>
      <c r="I91" s="40"/>
    </row>
    <row r="92" spans="1:9" s="18" customFormat="1" ht="13.15" customHeight="1" x14ac:dyDescent="0.2">
      <c r="A92" s="50" t="s">
        <v>48</v>
      </c>
      <c r="B92" s="71"/>
      <c r="C92" s="71"/>
      <c r="D92" s="71"/>
      <c r="E92" s="71"/>
      <c r="F92" s="71"/>
      <c r="G92" s="71"/>
      <c r="H92" s="71"/>
      <c r="I92" s="40"/>
    </row>
    <row r="93" spans="1:9" s="18" customFormat="1" ht="13.15" customHeight="1" x14ac:dyDescent="0.2">
      <c r="A93" s="53" t="s">
        <v>49</v>
      </c>
      <c r="B93" s="83"/>
      <c r="C93" s="83"/>
      <c r="D93" s="83"/>
      <c r="E93" s="83"/>
      <c r="F93" s="83"/>
      <c r="G93" s="83"/>
      <c r="H93" s="83"/>
      <c r="I93" s="40"/>
    </row>
    <row r="94" spans="1:9" s="18" customFormat="1" ht="14.1" customHeight="1" x14ac:dyDescent="0.2">
      <c r="I94" s="40"/>
    </row>
    <row r="95" spans="1:9" s="18" customFormat="1" ht="14.1" customHeight="1" x14ac:dyDescent="0.2">
      <c r="H95" s="84"/>
      <c r="I95" s="40"/>
    </row>
    <row r="96" spans="1:9" s="18" customFormat="1" ht="14.1" customHeight="1" x14ac:dyDescent="0.2">
      <c r="I96" s="40"/>
    </row>
    <row r="97" spans="1:9" s="18" customFormat="1" ht="14.1" customHeight="1" x14ac:dyDescent="0.2">
      <c r="I97" s="40"/>
    </row>
    <row r="98" spans="1:9" s="18" customFormat="1" ht="14.1" customHeight="1" x14ac:dyDescent="0.35">
      <c r="A98" s="42"/>
      <c r="I98" s="40"/>
    </row>
    <row r="99" spans="1:9" s="18" customFormat="1" ht="14.1" customHeight="1" x14ac:dyDescent="0.35">
      <c r="A99" s="42"/>
      <c r="I99" s="40"/>
    </row>
    <row r="100" spans="1:9" s="18" customFormat="1" ht="14.1" customHeight="1" x14ac:dyDescent="0.2">
      <c r="I100" s="40"/>
    </row>
  </sheetData>
  <mergeCells count="4">
    <mergeCell ref="A1:H1"/>
    <mergeCell ref="A2:H2"/>
    <mergeCell ref="A3:H3"/>
    <mergeCell ref="A4:H4"/>
  </mergeCells>
  <printOptions horizontalCentered="1" verticalCentered="1"/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'1'!Área_de_impresión</vt:lpstr>
      <vt:lpstr>'2'!Área_de_impresión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</vt:vector>
  </TitlesOfParts>
  <Company>Office y Teams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Augusto Quiñonez Montenegro</dc:creator>
  <cp:lastModifiedBy>Eduardo Vinicio Tejada</cp:lastModifiedBy>
  <dcterms:created xsi:type="dcterms:W3CDTF">2025-12-17T15:04:38Z</dcterms:created>
  <dcterms:modified xsi:type="dcterms:W3CDTF">2026-01-05T21:42:25Z</dcterms:modified>
</cp:coreProperties>
</file>